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tabRatio="741"/>
  </bookViews>
  <sheets>
    <sheet name="Help" sheetId="30" r:id="rId1"/>
    <sheet name="Master" sheetId="1" r:id="rId2"/>
    <sheet name="Marks Entry" sheetId="15" r:id="rId3"/>
    <sheet name="Result Sheet" sheetId="19" r:id="rId4"/>
    <sheet name="Statics" sheetId="21" r:id="rId5"/>
    <sheet name="Report Card With Personal Logo" sheetId="32" r:id="rId6"/>
    <sheet name="Blank Report Card" sheetId="29" r:id="rId7"/>
  </sheets>
  <definedNames>
    <definedName name="logo">INDEX(Master!$P$4:$P$4,MATCH(#REF!,Master!$K$4:$P$4,0))</definedName>
    <definedName name="_xlnm.Print_Area" localSheetId="2">'Marks Entry'!#REF!</definedName>
    <definedName name="_xlnm.Print_Area" localSheetId="3">'Result Sheet'!$B$2:$FF$113</definedName>
    <definedName name="_xlnm.Print_Titles" localSheetId="3">'Result Sheet'!$F:$H,'Result Sheet'!$2:$6</definedName>
  </definedNames>
  <calcPr calcId="124519"/>
</workbook>
</file>

<file path=xl/calcChain.xml><?xml version="1.0" encoding="utf-8"?>
<calcChain xmlns="http://schemas.openxmlformats.org/spreadsheetml/2006/main">
  <c r="C352" i="32"/>
  <c r="C351"/>
  <c r="C350"/>
  <c r="C344"/>
  <c r="C343"/>
  <c r="C342"/>
  <c r="C341"/>
  <c r="C340"/>
  <c r="C339"/>
  <c r="L338"/>
  <c r="I338"/>
  <c r="H338"/>
  <c r="K338" s="1"/>
  <c r="G338"/>
  <c r="F338"/>
  <c r="E338"/>
  <c r="G337"/>
  <c r="I335"/>
  <c r="I333"/>
  <c r="I331"/>
  <c r="M328"/>
  <c r="D327"/>
  <c r="D326"/>
  <c r="C326"/>
  <c r="A325"/>
  <c r="C316"/>
  <c r="C315"/>
  <c r="C314"/>
  <c r="C308"/>
  <c r="C307"/>
  <c r="C306"/>
  <c r="C305"/>
  <c r="C304"/>
  <c r="C303"/>
  <c r="L302"/>
  <c r="I302"/>
  <c r="G302"/>
  <c r="F302"/>
  <c r="E302"/>
  <c r="H302" s="1"/>
  <c r="K302" s="1"/>
  <c r="G301"/>
  <c r="M292"/>
  <c r="D291"/>
  <c r="D290"/>
  <c r="C290"/>
  <c r="C280"/>
  <c r="C279"/>
  <c r="C278"/>
  <c r="C272"/>
  <c r="C271"/>
  <c r="C270"/>
  <c r="C269"/>
  <c r="C268"/>
  <c r="C267"/>
  <c r="L266"/>
  <c r="I266"/>
  <c r="G266"/>
  <c r="F266"/>
  <c r="E266"/>
  <c r="H266" s="1"/>
  <c r="G265"/>
  <c r="M256"/>
  <c r="D255"/>
  <c r="D254"/>
  <c r="C254"/>
  <c r="C244"/>
  <c r="C243"/>
  <c r="C242"/>
  <c r="C236"/>
  <c r="C235"/>
  <c r="C234"/>
  <c r="C233"/>
  <c r="C232"/>
  <c r="C231"/>
  <c r="L230"/>
  <c r="I230"/>
  <c r="G230"/>
  <c r="F230"/>
  <c r="E230"/>
  <c r="G229"/>
  <c r="M220"/>
  <c r="D219"/>
  <c r="D218"/>
  <c r="C218"/>
  <c r="C208"/>
  <c r="C207"/>
  <c r="C206"/>
  <c r="C200"/>
  <c r="C199"/>
  <c r="C198"/>
  <c r="C197"/>
  <c r="C196"/>
  <c r="C195"/>
  <c r="L194"/>
  <c r="I194"/>
  <c r="G194"/>
  <c r="F194"/>
  <c r="E194"/>
  <c r="H194" s="1"/>
  <c r="G193"/>
  <c r="M184"/>
  <c r="D183"/>
  <c r="D182"/>
  <c r="C182"/>
  <c r="A181"/>
  <c r="C172"/>
  <c r="C171"/>
  <c r="C170"/>
  <c r="C164"/>
  <c r="C163"/>
  <c r="C162"/>
  <c r="C161"/>
  <c r="C160"/>
  <c r="C159"/>
  <c r="L158"/>
  <c r="I158"/>
  <c r="G158"/>
  <c r="F158"/>
  <c r="E158"/>
  <c r="G157"/>
  <c r="M148"/>
  <c r="D147"/>
  <c r="D146"/>
  <c r="C146"/>
  <c r="C136"/>
  <c r="C135"/>
  <c r="C134"/>
  <c r="C128"/>
  <c r="C127"/>
  <c r="C126"/>
  <c r="C125"/>
  <c r="C124"/>
  <c r="C123"/>
  <c r="L122"/>
  <c r="I122"/>
  <c r="G122"/>
  <c r="F122"/>
  <c r="E122"/>
  <c r="G121"/>
  <c r="M112"/>
  <c r="D111"/>
  <c r="D110"/>
  <c r="C110"/>
  <c r="A109"/>
  <c r="C100"/>
  <c r="C99"/>
  <c r="C98"/>
  <c r="C92"/>
  <c r="C91"/>
  <c r="C90"/>
  <c r="C89"/>
  <c r="C88"/>
  <c r="C87"/>
  <c r="L86"/>
  <c r="I86"/>
  <c r="G86"/>
  <c r="F86"/>
  <c r="E86"/>
  <c r="G85"/>
  <c r="M76"/>
  <c r="D75"/>
  <c r="D74"/>
  <c r="C74"/>
  <c r="A73"/>
  <c r="I79" s="1"/>
  <c r="M40"/>
  <c r="A37"/>
  <c r="C64"/>
  <c r="C63"/>
  <c r="C62"/>
  <c r="C56"/>
  <c r="C55"/>
  <c r="C54"/>
  <c r="C53"/>
  <c r="C52"/>
  <c r="C51"/>
  <c r="L50"/>
  <c r="I50"/>
  <c r="G50"/>
  <c r="F50"/>
  <c r="E50"/>
  <c r="G49"/>
  <c r="D39"/>
  <c r="D38"/>
  <c r="C38"/>
  <c r="R11"/>
  <c r="I12"/>
  <c r="I9"/>
  <c r="I8"/>
  <c r="A1"/>
  <c r="L4" s="1"/>
  <c r="I26" s="1"/>
  <c r="H122" l="1"/>
  <c r="H230"/>
  <c r="I334"/>
  <c r="F346"/>
  <c r="F351"/>
  <c r="N338"/>
  <c r="H158"/>
  <c r="L328"/>
  <c r="I332"/>
  <c r="I336"/>
  <c r="F339"/>
  <c r="F341"/>
  <c r="F343"/>
  <c r="J346"/>
  <c r="O346"/>
  <c r="M349"/>
  <c r="E343"/>
  <c r="I343"/>
  <c r="O343"/>
  <c r="G344"/>
  <c r="L344"/>
  <c r="H346"/>
  <c r="N346"/>
  <c r="N348"/>
  <c r="I350"/>
  <c r="N230"/>
  <c r="K230"/>
  <c r="N194"/>
  <c r="K194"/>
  <c r="K266"/>
  <c r="N266"/>
  <c r="I187"/>
  <c r="I191"/>
  <c r="N202"/>
  <c r="A217"/>
  <c r="I190"/>
  <c r="F206"/>
  <c r="N302"/>
  <c r="I189"/>
  <c r="E198"/>
  <c r="L202"/>
  <c r="L184"/>
  <c r="G196" s="1"/>
  <c r="I188"/>
  <c r="I192"/>
  <c r="F197"/>
  <c r="F199"/>
  <c r="M205"/>
  <c r="K158"/>
  <c r="N158"/>
  <c r="K122"/>
  <c r="N122"/>
  <c r="I117"/>
  <c r="L112"/>
  <c r="L123" s="1"/>
  <c r="I116"/>
  <c r="I120"/>
  <c r="J130"/>
  <c r="G18"/>
  <c r="I115"/>
  <c r="I119"/>
  <c r="I123"/>
  <c r="O123"/>
  <c r="I125"/>
  <c r="L126"/>
  <c r="E127"/>
  <c r="L128"/>
  <c r="N132"/>
  <c r="I134"/>
  <c r="A145"/>
  <c r="F16"/>
  <c r="H86"/>
  <c r="K86" s="1"/>
  <c r="I118"/>
  <c r="F128"/>
  <c r="M132"/>
  <c r="F134"/>
  <c r="I83"/>
  <c r="I81"/>
  <c r="E18"/>
  <c r="I16"/>
  <c r="M24"/>
  <c r="F22"/>
  <c r="F20"/>
  <c r="L19"/>
  <c r="F26"/>
  <c r="I20"/>
  <c r="H50"/>
  <c r="K50" s="1"/>
  <c r="E19"/>
  <c r="G15"/>
  <c r="I17"/>
  <c r="O17"/>
  <c r="I82"/>
  <c r="E15"/>
  <c r="F17"/>
  <c r="G19"/>
  <c r="L15"/>
  <c r="M22"/>
  <c r="I27"/>
  <c r="L76"/>
  <c r="F88" s="1"/>
  <c r="I80"/>
  <c r="I84"/>
  <c r="L90"/>
  <c r="H94"/>
  <c r="L18"/>
  <c r="O16"/>
  <c r="O20"/>
  <c r="L22"/>
  <c r="M23"/>
  <c r="I7"/>
  <c r="I11"/>
  <c r="E17"/>
  <c r="F15"/>
  <c r="F19"/>
  <c r="G17"/>
  <c r="I15"/>
  <c r="I19"/>
  <c r="L17"/>
  <c r="O15"/>
  <c r="O19"/>
  <c r="J22"/>
  <c r="O22"/>
  <c r="M25"/>
  <c r="F28"/>
  <c r="I10"/>
  <c r="E16"/>
  <c r="E20"/>
  <c r="F18"/>
  <c r="G16"/>
  <c r="G20"/>
  <c r="I18"/>
  <c r="L16"/>
  <c r="L20"/>
  <c r="O18"/>
  <c r="H22"/>
  <c r="N22"/>
  <c r="N24"/>
  <c r="F27"/>
  <c r="I28"/>
  <c r="I43"/>
  <c r="I47"/>
  <c r="I46"/>
  <c r="I45"/>
  <c r="I48"/>
  <c r="L40"/>
  <c r="F54" s="1"/>
  <c r="I44"/>
  <c r="L342" l="1"/>
  <c r="G342"/>
  <c r="O341"/>
  <c r="I341"/>
  <c r="E341"/>
  <c r="L340"/>
  <c r="G340"/>
  <c r="O339"/>
  <c r="I339"/>
  <c r="E339"/>
  <c r="M347"/>
  <c r="L346"/>
  <c r="O344"/>
  <c r="I344"/>
  <c r="E344"/>
  <c r="L343"/>
  <c r="G343"/>
  <c r="O342"/>
  <c r="I342"/>
  <c r="E342"/>
  <c r="L341"/>
  <c r="G341"/>
  <c r="O340"/>
  <c r="I340"/>
  <c r="E340"/>
  <c r="L339"/>
  <c r="G339"/>
  <c r="N96"/>
  <c r="F126"/>
  <c r="G128"/>
  <c r="E125"/>
  <c r="F127"/>
  <c r="L199"/>
  <c r="L196"/>
  <c r="I352"/>
  <c r="M346"/>
  <c r="F340"/>
  <c r="I351"/>
  <c r="G198"/>
  <c r="M348"/>
  <c r="F342"/>
  <c r="I196"/>
  <c r="F200"/>
  <c r="O199"/>
  <c r="H343"/>
  <c r="F352"/>
  <c r="F350"/>
  <c r="F344"/>
  <c r="E195"/>
  <c r="I225"/>
  <c r="I226"/>
  <c r="A253"/>
  <c r="I227"/>
  <c r="I223"/>
  <c r="F231"/>
  <c r="I228"/>
  <c r="I224"/>
  <c r="L220"/>
  <c r="O236" s="1"/>
  <c r="F135"/>
  <c r="F130"/>
  <c r="I135"/>
  <c r="H130"/>
  <c r="I127"/>
  <c r="O125"/>
  <c r="G124"/>
  <c r="M133"/>
  <c r="L127"/>
  <c r="J202"/>
  <c r="M203"/>
  <c r="E200"/>
  <c r="I198"/>
  <c r="O196"/>
  <c r="G195"/>
  <c r="F207"/>
  <c r="F202"/>
  <c r="N204"/>
  <c r="G200"/>
  <c r="L198"/>
  <c r="E197"/>
  <c r="I195"/>
  <c r="I91"/>
  <c r="N86"/>
  <c r="M130"/>
  <c r="F124"/>
  <c r="N130"/>
  <c r="O127"/>
  <c r="G126"/>
  <c r="L124"/>
  <c r="E123"/>
  <c r="F125"/>
  <c r="L130"/>
  <c r="O202"/>
  <c r="F195"/>
  <c r="H195" s="1"/>
  <c r="F208"/>
  <c r="I200"/>
  <c r="O198"/>
  <c r="G197"/>
  <c r="L195"/>
  <c r="I208"/>
  <c r="M202"/>
  <c r="F196"/>
  <c r="I206"/>
  <c r="L200"/>
  <c r="E199"/>
  <c r="I197"/>
  <c r="O195"/>
  <c r="N50"/>
  <c r="O200"/>
  <c r="G199"/>
  <c r="L197"/>
  <c r="E196"/>
  <c r="H196" s="1"/>
  <c r="M204"/>
  <c r="F198"/>
  <c r="H198" s="1"/>
  <c r="I207"/>
  <c r="H202"/>
  <c r="I199"/>
  <c r="O197"/>
  <c r="O128"/>
  <c r="G127"/>
  <c r="L125"/>
  <c r="E124"/>
  <c r="I136"/>
  <c r="I155"/>
  <c r="I151"/>
  <c r="I156"/>
  <c r="I152"/>
  <c r="L148"/>
  <c r="N168" s="1"/>
  <c r="G161"/>
  <c r="I153"/>
  <c r="I172"/>
  <c r="F171"/>
  <c r="F170"/>
  <c r="M168"/>
  <c r="M166"/>
  <c r="F166"/>
  <c r="F164"/>
  <c r="F162"/>
  <c r="F160"/>
  <c r="I154"/>
  <c r="E126"/>
  <c r="H126" s="1"/>
  <c r="I124"/>
  <c r="M131"/>
  <c r="E128"/>
  <c r="H128" s="1"/>
  <c r="I126"/>
  <c r="O124"/>
  <c r="G123"/>
  <c r="G92"/>
  <c r="M97"/>
  <c r="H127"/>
  <c r="O130"/>
  <c r="F123"/>
  <c r="F136"/>
  <c r="I128"/>
  <c r="O126"/>
  <c r="G125"/>
  <c r="L56"/>
  <c r="N94"/>
  <c r="O91"/>
  <c r="I98"/>
  <c r="L92"/>
  <c r="E91"/>
  <c r="F89"/>
  <c r="O94"/>
  <c r="F87"/>
  <c r="F91"/>
  <c r="J94"/>
  <c r="E55"/>
  <c r="F100"/>
  <c r="F98"/>
  <c r="F92"/>
  <c r="I99"/>
  <c r="F99"/>
  <c r="F94"/>
  <c r="I62"/>
  <c r="I100"/>
  <c r="M94"/>
  <c r="G90"/>
  <c r="O89"/>
  <c r="I89"/>
  <c r="E89"/>
  <c r="L88"/>
  <c r="G88"/>
  <c r="O87"/>
  <c r="I87"/>
  <c r="E87"/>
  <c r="M95"/>
  <c r="L94"/>
  <c r="O92"/>
  <c r="I92"/>
  <c r="E92"/>
  <c r="H92" s="1"/>
  <c r="L91"/>
  <c r="G91"/>
  <c r="O90"/>
  <c r="I90"/>
  <c r="E90"/>
  <c r="L89"/>
  <c r="G89"/>
  <c r="O88"/>
  <c r="I88"/>
  <c r="E88"/>
  <c r="L87"/>
  <c r="G87"/>
  <c r="I53"/>
  <c r="M96"/>
  <c r="F90"/>
  <c r="O51"/>
  <c r="J58"/>
  <c r="E54"/>
  <c r="I55"/>
  <c r="G52"/>
  <c r="F51"/>
  <c r="O52"/>
  <c r="I63"/>
  <c r="N58"/>
  <c r="O55"/>
  <c r="G54"/>
  <c r="L52"/>
  <c r="E51"/>
  <c r="M61"/>
  <c r="F53"/>
  <c r="F64"/>
  <c r="I56"/>
  <c r="O54"/>
  <c r="G53"/>
  <c r="L51"/>
  <c r="I64"/>
  <c r="M58"/>
  <c r="F52"/>
  <c r="L58"/>
  <c r="L55"/>
  <c r="I52"/>
  <c r="F62"/>
  <c r="F56"/>
  <c r="H58"/>
  <c r="O53"/>
  <c r="O58"/>
  <c r="M59"/>
  <c r="E56"/>
  <c r="I54"/>
  <c r="G51"/>
  <c r="F63"/>
  <c r="F58"/>
  <c r="N60"/>
  <c r="G56"/>
  <c r="L54"/>
  <c r="E53"/>
  <c r="H53" s="1"/>
  <c r="K53" s="1"/>
  <c r="I51"/>
  <c r="F55"/>
  <c r="O56"/>
  <c r="G55"/>
  <c r="L53"/>
  <c r="E52"/>
  <c r="M60"/>
  <c r="H54"/>
  <c r="H124" l="1"/>
  <c r="H125"/>
  <c r="K343"/>
  <c r="N343"/>
  <c r="H340"/>
  <c r="H341"/>
  <c r="H339"/>
  <c r="H344"/>
  <c r="H342"/>
  <c r="N198"/>
  <c r="K198"/>
  <c r="K195"/>
  <c r="N195"/>
  <c r="N196"/>
  <c r="K196"/>
  <c r="L161"/>
  <c r="H197"/>
  <c r="F235"/>
  <c r="I231"/>
  <c r="E233"/>
  <c r="L234"/>
  <c r="G236"/>
  <c r="N240"/>
  <c r="F238"/>
  <c r="F243"/>
  <c r="L231"/>
  <c r="G233"/>
  <c r="O234"/>
  <c r="I236"/>
  <c r="F244"/>
  <c r="I262"/>
  <c r="A289"/>
  <c r="I263"/>
  <c r="I259"/>
  <c r="I264"/>
  <c r="I260"/>
  <c r="L256"/>
  <c r="F278" s="1"/>
  <c r="E272"/>
  <c r="G271"/>
  <c r="O268"/>
  <c r="E268"/>
  <c r="I261"/>
  <c r="H199"/>
  <c r="F233"/>
  <c r="M241"/>
  <c r="E231"/>
  <c r="L232"/>
  <c r="G234"/>
  <c r="O235"/>
  <c r="N238"/>
  <c r="F236"/>
  <c r="F242"/>
  <c r="G231"/>
  <c r="O232"/>
  <c r="I234"/>
  <c r="E236"/>
  <c r="M239"/>
  <c r="H123"/>
  <c r="E160"/>
  <c r="O164"/>
  <c r="O238"/>
  <c r="G232"/>
  <c r="O233"/>
  <c r="I235"/>
  <c r="H238"/>
  <c r="I243"/>
  <c r="F234"/>
  <c r="M240"/>
  <c r="I232"/>
  <c r="E234"/>
  <c r="L235"/>
  <c r="L238"/>
  <c r="L159"/>
  <c r="G163"/>
  <c r="H200"/>
  <c r="J238"/>
  <c r="O231"/>
  <c r="I233"/>
  <c r="E235"/>
  <c r="L236"/>
  <c r="I242"/>
  <c r="F232"/>
  <c r="M238"/>
  <c r="I244"/>
  <c r="E232"/>
  <c r="H232" s="1"/>
  <c r="L233"/>
  <c r="G235"/>
  <c r="N125"/>
  <c r="K125"/>
  <c r="N123"/>
  <c r="K123"/>
  <c r="F161"/>
  <c r="M169"/>
  <c r="E159"/>
  <c r="L160"/>
  <c r="G162"/>
  <c r="O163"/>
  <c r="N166"/>
  <c r="N127"/>
  <c r="K127"/>
  <c r="O162"/>
  <c r="I164"/>
  <c r="F172"/>
  <c r="F159"/>
  <c r="O166"/>
  <c r="G160"/>
  <c r="H160" s="1"/>
  <c r="O161"/>
  <c r="I163"/>
  <c r="H166"/>
  <c r="I171"/>
  <c r="H55"/>
  <c r="G159"/>
  <c r="O160"/>
  <c r="I162"/>
  <c r="E164"/>
  <c r="M167"/>
  <c r="J166"/>
  <c r="O159"/>
  <c r="I161"/>
  <c r="E163"/>
  <c r="L164"/>
  <c r="I170"/>
  <c r="K128"/>
  <c r="N128"/>
  <c r="K126"/>
  <c r="N126"/>
  <c r="K124"/>
  <c r="N124"/>
  <c r="I160"/>
  <c r="E162"/>
  <c r="H162" s="1"/>
  <c r="L163"/>
  <c r="L166"/>
  <c r="F163"/>
  <c r="I159"/>
  <c r="E161"/>
  <c r="H161" s="1"/>
  <c r="L162"/>
  <c r="G164"/>
  <c r="H91"/>
  <c r="N91" s="1"/>
  <c r="H56"/>
  <c r="N56" s="1"/>
  <c r="H90"/>
  <c r="N90" s="1"/>
  <c r="H88"/>
  <c r="K88" s="1"/>
  <c r="K91"/>
  <c r="N92"/>
  <c r="K92"/>
  <c r="H51"/>
  <c r="N51" s="1"/>
  <c r="H52"/>
  <c r="K52" s="1"/>
  <c r="H89"/>
  <c r="H87"/>
  <c r="N53"/>
  <c r="K56"/>
  <c r="K55"/>
  <c r="N55"/>
  <c r="N54"/>
  <c r="K54"/>
  <c r="K90" l="1"/>
  <c r="K339"/>
  <c r="N339"/>
  <c r="G267"/>
  <c r="I270"/>
  <c r="M275"/>
  <c r="N344"/>
  <c r="K344"/>
  <c r="L269"/>
  <c r="O272"/>
  <c r="N342"/>
  <c r="K342"/>
  <c r="N340"/>
  <c r="K340"/>
  <c r="K341"/>
  <c r="N341"/>
  <c r="K51"/>
  <c r="H236"/>
  <c r="L267"/>
  <c r="G269"/>
  <c r="O270"/>
  <c r="I272"/>
  <c r="F280"/>
  <c r="F267"/>
  <c r="O274"/>
  <c r="G268"/>
  <c r="O269"/>
  <c r="I271"/>
  <c r="H274"/>
  <c r="I279"/>
  <c r="F270"/>
  <c r="M276"/>
  <c r="K232"/>
  <c r="N232"/>
  <c r="J274"/>
  <c r="O267"/>
  <c r="I269"/>
  <c r="E271"/>
  <c r="L272"/>
  <c r="I278"/>
  <c r="F268"/>
  <c r="M274"/>
  <c r="I280"/>
  <c r="H234"/>
  <c r="H231"/>
  <c r="I268"/>
  <c r="E270"/>
  <c r="L271"/>
  <c r="L274"/>
  <c r="F271"/>
  <c r="I267"/>
  <c r="E269"/>
  <c r="L270"/>
  <c r="G272"/>
  <c r="N276"/>
  <c r="F274"/>
  <c r="F279"/>
  <c r="H233"/>
  <c r="N200"/>
  <c r="K200"/>
  <c r="K199"/>
  <c r="N199"/>
  <c r="I299"/>
  <c r="I295"/>
  <c r="I300"/>
  <c r="I296"/>
  <c r="L292"/>
  <c r="N310" s="1"/>
  <c r="O308"/>
  <c r="G307"/>
  <c r="L305"/>
  <c r="O304"/>
  <c r="E304"/>
  <c r="G303"/>
  <c r="I297"/>
  <c r="I316"/>
  <c r="F314"/>
  <c r="M310"/>
  <c r="F308"/>
  <c r="F304"/>
  <c r="I298"/>
  <c r="K197"/>
  <c r="N197"/>
  <c r="H235"/>
  <c r="H268"/>
  <c r="F269"/>
  <c r="M277"/>
  <c r="E267"/>
  <c r="H267" s="1"/>
  <c r="L268"/>
  <c r="G270"/>
  <c r="O271"/>
  <c r="N274"/>
  <c r="F272"/>
  <c r="H272" s="1"/>
  <c r="N160"/>
  <c r="K160"/>
  <c r="K161"/>
  <c r="N161"/>
  <c r="H164"/>
  <c r="H163"/>
  <c r="N162"/>
  <c r="K162"/>
  <c r="H159"/>
  <c r="N52"/>
  <c r="N88"/>
  <c r="K89"/>
  <c r="N89"/>
  <c r="K87"/>
  <c r="N87"/>
  <c r="F306" l="1"/>
  <c r="M312"/>
  <c r="I304"/>
  <c r="E306"/>
  <c r="L307"/>
  <c r="L310"/>
  <c r="O310"/>
  <c r="I303"/>
  <c r="L306"/>
  <c r="F307"/>
  <c r="O305"/>
  <c r="I315"/>
  <c r="F310"/>
  <c r="F315"/>
  <c r="L303"/>
  <c r="G305"/>
  <c r="O306"/>
  <c r="I308"/>
  <c r="F316"/>
  <c r="F303"/>
  <c r="E305"/>
  <c r="H310"/>
  <c r="I306"/>
  <c r="E308"/>
  <c r="M311"/>
  <c r="G304"/>
  <c r="H304" s="1"/>
  <c r="I307"/>
  <c r="K272"/>
  <c r="N272"/>
  <c r="K234"/>
  <c r="N234"/>
  <c r="J310"/>
  <c r="O303"/>
  <c r="I305"/>
  <c r="E307"/>
  <c r="L308"/>
  <c r="I314"/>
  <c r="H269"/>
  <c r="N231"/>
  <c r="K231"/>
  <c r="K236"/>
  <c r="N236"/>
  <c r="G308"/>
  <c r="N312"/>
  <c r="N267"/>
  <c r="K267"/>
  <c r="N235"/>
  <c r="K235"/>
  <c r="N233"/>
  <c r="K233"/>
  <c r="F305"/>
  <c r="H305" s="1"/>
  <c r="M313"/>
  <c r="E303"/>
  <c r="H303" s="1"/>
  <c r="L304"/>
  <c r="G306"/>
  <c r="H306" s="1"/>
  <c r="O307"/>
  <c r="H271"/>
  <c r="K268"/>
  <c r="N268"/>
  <c r="H270"/>
  <c r="K159"/>
  <c r="N159"/>
  <c r="N164"/>
  <c r="K164"/>
  <c r="K163"/>
  <c r="N163"/>
  <c r="H308" l="1"/>
  <c r="N308" s="1"/>
  <c r="H307"/>
  <c r="K307" s="1"/>
  <c r="N306"/>
  <c r="K306"/>
  <c r="K305"/>
  <c r="N305"/>
  <c r="K270"/>
  <c r="N270"/>
  <c r="N307"/>
  <c r="N271"/>
  <c r="K271"/>
  <c r="K303"/>
  <c r="N303"/>
  <c r="N304"/>
  <c r="K304"/>
  <c r="N269"/>
  <c r="K269"/>
  <c r="K308" l="1"/>
  <c r="C28"/>
  <c r="C27"/>
  <c r="C26"/>
  <c r="C20"/>
  <c r="C19"/>
  <c r="C18"/>
  <c r="C17"/>
  <c r="C16"/>
  <c r="C15"/>
  <c r="L14"/>
  <c r="I14"/>
  <c r="G14"/>
  <c r="F14"/>
  <c r="E14"/>
  <c r="G13"/>
  <c r="M4"/>
  <c r="D3"/>
  <c r="D2"/>
  <c r="C2"/>
  <c r="H14" l="1"/>
  <c r="N14" s="1"/>
  <c r="H15" l="1"/>
  <c r="N15" s="1"/>
  <c r="K14"/>
  <c r="H19"/>
  <c r="K19" s="1"/>
  <c r="H17"/>
  <c r="H16"/>
  <c r="H18"/>
  <c r="H20"/>
  <c r="K15" l="1"/>
  <c r="N19"/>
  <c r="N20"/>
  <c r="K20"/>
  <c r="K16"/>
  <c r="N16"/>
  <c r="N18"/>
  <c r="K18"/>
  <c r="K17"/>
  <c r="N17"/>
  <c r="FF109" i="19" l="1"/>
  <c r="AE9" i="15"/>
  <c r="AD108"/>
  <c r="AD107"/>
  <c r="AD106"/>
  <c r="AD105"/>
  <c r="AD104"/>
  <c r="AD103"/>
  <c r="AD102"/>
  <c r="AD101"/>
  <c r="AD100"/>
  <c r="AD99"/>
  <c r="AD98"/>
  <c r="AD97"/>
  <c r="AD96"/>
  <c r="AD95"/>
  <c r="AD94"/>
  <c r="AD93"/>
  <c r="AD92"/>
  <c r="AD91"/>
  <c r="AD90"/>
  <c r="AD89"/>
  <c r="AD88"/>
  <c r="AD87"/>
  <c r="AD86"/>
  <c r="AD85"/>
  <c r="AD84"/>
  <c r="AD83"/>
  <c r="AD82"/>
  <c r="AD81"/>
  <c r="AD80"/>
  <c r="AD79"/>
  <c r="AD78"/>
  <c r="AD77"/>
  <c r="AD76"/>
  <c r="AD75"/>
  <c r="AD74"/>
  <c r="AD73"/>
  <c r="AD72"/>
  <c r="AD71"/>
  <c r="AD70"/>
  <c r="AD69"/>
  <c r="AD68"/>
  <c r="AD67"/>
  <c r="AD66"/>
  <c r="AD65"/>
  <c r="AD64"/>
  <c r="AD63"/>
  <c r="AD62"/>
  <c r="AD61"/>
  <c r="AD60"/>
  <c r="AD59"/>
  <c r="AD58"/>
  <c r="AD57"/>
  <c r="AD56"/>
  <c r="AD55"/>
  <c r="AD54"/>
  <c r="AD53"/>
  <c r="AD52"/>
  <c r="AD51"/>
  <c r="AD50"/>
  <c r="AD49"/>
  <c r="AD48"/>
  <c r="AD47"/>
  <c r="AD46"/>
  <c r="AD45"/>
  <c r="AD44"/>
  <c r="AD43"/>
  <c r="AD42"/>
  <c r="AD41"/>
  <c r="AD40"/>
  <c r="AD39"/>
  <c r="AD38"/>
  <c r="AD37"/>
  <c r="AD36"/>
  <c r="AD35"/>
  <c r="AD34"/>
  <c r="AD33"/>
  <c r="AD32"/>
  <c r="AD31"/>
  <c r="AD30"/>
  <c r="AD29"/>
  <c r="AD28"/>
  <c r="AD27"/>
  <c r="AD26"/>
  <c r="AD25"/>
  <c r="AD24"/>
  <c r="AD23"/>
  <c r="AD22"/>
  <c r="AD21"/>
  <c r="AD20"/>
  <c r="AD19"/>
  <c r="AD18"/>
  <c r="AD17"/>
  <c r="AD16"/>
  <c r="AD15"/>
  <c r="AD14"/>
  <c r="AD13"/>
  <c r="AD12"/>
  <c r="AD11"/>
  <c r="AD10"/>
  <c r="AD9"/>
  <c r="G13" i="29" l="1"/>
  <c r="DP7" i="15"/>
  <c r="CV7"/>
  <c r="CB7"/>
  <c r="BH7"/>
  <c r="AN7"/>
  <c r="O5" i="29"/>
  <c r="O4"/>
  <c r="C28"/>
  <c r="C27"/>
  <c r="C26"/>
  <c r="C20"/>
  <c r="C19"/>
  <c r="C18"/>
  <c r="C17"/>
  <c r="C16"/>
  <c r="C15"/>
  <c r="L14"/>
  <c r="I14"/>
  <c r="F14"/>
  <c r="E14"/>
  <c r="D3"/>
  <c r="D2"/>
  <c r="N9" i="15"/>
  <c r="EK3"/>
  <c r="EB3"/>
  <c r="Z12" i="21"/>
  <c r="U12"/>
  <c r="D15" s="1"/>
  <c r="C6"/>
  <c r="D4"/>
  <c r="AF3"/>
  <c r="R3"/>
  <c r="B2"/>
  <c r="B1"/>
  <c r="EW106" i="19"/>
  <c r="EV106"/>
  <c r="ES106"/>
  <c r="ER106"/>
  <c r="EQ106"/>
  <c r="EP106"/>
  <c r="EO106"/>
  <c r="EL106"/>
  <c r="EK106"/>
  <c r="EJ106"/>
  <c r="EI106"/>
  <c r="EH106"/>
  <c r="EE106"/>
  <c r="ED106"/>
  <c r="EC106"/>
  <c r="EB106"/>
  <c r="EA106"/>
  <c r="DU106"/>
  <c r="DT106"/>
  <c r="DR106"/>
  <c r="DQ106"/>
  <c r="DN106"/>
  <c r="DM106"/>
  <c r="DK106"/>
  <c r="DJ106"/>
  <c r="DH106"/>
  <c r="DG106"/>
  <c r="DA106"/>
  <c r="CZ106"/>
  <c r="CX106"/>
  <c r="CW106"/>
  <c r="CT106"/>
  <c r="CS106"/>
  <c r="CQ106"/>
  <c r="CP106"/>
  <c r="CN106"/>
  <c r="CM106"/>
  <c r="CG106"/>
  <c r="CF106"/>
  <c r="CD106"/>
  <c r="CC106"/>
  <c r="BZ106"/>
  <c r="BY106"/>
  <c r="BW106"/>
  <c r="BV106"/>
  <c r="BT106"/>
  <c r="BS106"/>
  <c r="BM106"/>
  <c r="BL106"/>
  <c r="BJ106"/>
  <c r="BI106"/>
  <c r="BF106"/>
  <c r="BE106"/>
  <c r="BC106"/>
  <c r="BB106"/>
  <c r="AZ106"/>
  <c r="AY106"/>
  <c r="AS106"/>
  <c r="AR106"/>
  <c r="AP106"/>
  <c r="AO106"/>
  <c r="AL106"/>
  <c r="AK106"/>
  <c r="AI106"/>
  <c r="AH106"/>
  <c r="AF106"/>
  <c r="AE106"/>
  <c r="Y106"/>
  <c r="X106"/>
  <c r="V106"/>
  <c r="U106"/>
  <c r="R106"/>
  <c r="Q106"/>
  <c r="O106"/>
  <c r="N106"/>
  <c r="L106"/>
  <c r="K106"/>
  <c r="J106"/>
  <c r="I106"/>
  <c r="H106"/>
  <c r="G106"/>
  <c r="F106"/>
  <c r="E106"/>
  <c r="D106"/>
  <c r="EW105"/>
  <c r="EV105"/>
  <c r="ES105"/>
  <c r="ER105"/>
  <c r="EQ105"/>
  <c r="EP105"/>
  <c r="EO105"/>
  <c r="EL105"/>
  <c r="EK105"/>
  <c r="EJ105"/>
  <c r="EI105"/>
  <c r="EH105"/>
  <c r="EE105"/>
  <c r="ED105"/>
  <c r="EC105"/>
  <c r="EB105"/>
  <c r="EA105"/>
  <c r="DU105"/>
  <c r="DT105"/>
  <c r="DR105"/>
  <c r="DQ105"/>
  <c r="DN105"/>
  <c r="DM105"/>
  <c r="DK105"/>
  <c r="DJ105"/>
  <c r="DH105"/>
  <c r="DG105"/>
  <c r="DA105"/>
  <c r="CZ105"/>
  <c r="CX105"/>
  <c r="CW105"/>
  <c r="CT105"/>
  <c r="CS105"/>
  <c r="CQ105"/>
  <c r="CP105"/>
  <c r="CN105"/>
  <c r="CM105"/>
  <c r="CG105"/>
  <c r="CF105"/>
  <c r="CD105"/>
  <c r="CC105"/>
  <c r="BZ105"/>
  <c r="BY105"/>
  <c r="BW105"/>
  <c r="BV105"/>
  <c r="BT105"/>
  <c r="BS105"/>
  <c r="BM105"/>
  <c r="BL105"/>
  <c r="BJ105"/>
  <c r="BI105"/>
  <c r="BF105"/>
  <c r="BE105"/>
  <c r="BC105"/>
  <c r="BB105"/>
  <c r="AZ105"/>
  <c r="AY105"/>
  <c r="AS105"/>
  <c r="AR105"/>
  <c r="AP105"/>
  <c r="AO105"/>
  <c r="AL105"/>
  <c r="AK105"/>
  <c r="AI105"/>
  <c r="AH105"/>
  <c r="AF105"/>
  <c r="AE105"/>
  <c r="Y105"/>
  <c r="X105"/>
  <c r="V105"/>
  <c r="U105"/>
  <c r="R105"/>
  <c r="Q105"/>
  <c r="O105"/>
  <c r="N105"/>
  <c r="L105"/>
  <c r="K105"/>
  <c r="J105"/>
  <c r="I105"/>
  <c r="H105"/>
  <c r="G105"/>
  <c r="F105"/>
  <c r="E105"/>
  <c r="D105"/>
  <c r="EW104"/>
  <c r="EV104"/>
  <c r="ES104"/>
  <c r="ER104"/>
  <c r="EQ104"/>
  <c r="EP104"/>
  <c r="EO104"/>
  <c r="EL104"/>
  <c r="EK104"/>
  <c r="EJ104"/>
  <c r="EI104"/>
  <c r="EH104"/>
  <c r="EE104"/>
  <c r="ED104"/>
  <c r="EC104"/>
  <c r="EB104"/>
  <c r="EA104"/>
  <c r="DU104"/>
  <c r="DT104"/>
  <c r="DR104"/>
  <c r="DQ104"/>
  <c r="DN104"/>
  <c r="DM104"/>
  <c r="DK104"/>
  <c r="DJ104"/>
  <c r="DH104"/>
  <c r="DG104"/>
  <c r="DA104"/>
  <c r="CZ104"/>
  <c r="CX104"/>
  <c r="CW104"/>
  <c r="CT104"/>
  <c r="CS104"/>
  <c r="CQ104"/>
  <c r="CP104"/>
  <c r="CN104"/>
  <c r="CM104"/>
  <c r="CG104"/>
  <c r="CF104"/>
  <c r="CD104"/>
  <c r="CC104"/>
  <c r="BZ104"/>
  <c r="BY104"/>
  <c r="BW104"/>
  <c r="BV104"/>
  <c r="BT104"/>
  <c r="BS104"/>
  <c r="BM104"/>
  <c r="BL104"/>
  <c r="BJ104"/>
  <c r="BI104"/>
  <c r="BF104"/>
  <c r="BE104"/>
  <c r="BC104"/>
  <c r="BB104"/>
  <c r="AZ104"/>
  <c r="AY104"/>
  <c r="AS104"/>
  <c r="AR104"/>
  <c r="AP104"/>
  <c r="AO104"/>
  <c r="AL104"/>
  <c r="AK104"/>
  <c r="AI104"/>
  <c r="AH104"/>
  <c r="AF104"/>
  <c r="AE104"/>
  <c r="Y104"/>
  <c r="X104"/>
  <c r="V104"/>
  <c r="U104"/>
  <c r="R104"/>
  <c r="Q104"/>
  <c r="O104"/>
  <c r="N104"/>
  <c r="L104"/>
  <c r="K104"/>
  <c r="J104"/>
  <c r="I104"/>
  <c r="H104"/>
  <c r="G104"/>
  <c r="F104"/>
  <c r="E104"/>
  <c r="D104"/>
  <c r="EW103"/>
  <c r="EV103"/>
  <c r="ES103"/>
  <c r="ER103"/>
  <c r="EQ103"/>
  <c r="EP103"/>
  <c r="EO103"/>
  <c r="EL103"/>
  <c r="EK103"/>
  <c r="EJ103"/>
  <c r="EI103"/>
  <c r="EH103"/>
  <c r="EE103"/>
  <c r="ED103"/>
  <c r="EC103"/>
  <c r="EB103"/>
  <c r="EA103"/>
  <c r="DU103"/>
  <c r="DT103"/>
  <c r="DR103"/>
  <c r="DQ103"/>
  <c r="DN103"/>
  <c r="DM103"/>
  <c r="DK103"/>
  <c r="DJ103"/>
  <c r="DH103"/>
  <c r="DG103"/>
  <c r="DA103"/>
  <c r="CZ103"/>
  <c r="CX103"/>
  <c r="CW103"/>
  <c r="CT103"/>
  <c r="CS103"/>
  <c r="CQ103"/>
  <c r="CP103"/>
  <c r="CN103"/>
  <c r="CM103"/>
  <c r="CG103"/>
  <c r="CF103"/>
  <c r="CD103"/>
  <c r="CC103"/>
  <c r="BZ103"/>
  <c r="BY103"/>
  <c r="BW103"/>
  <c r="BV103"/>
  <c r="BU103"/>
  <c r="BT103"/>
  <c r="BS103"/>
  <c r="BM103"/>
  <c r="BL103"/>
  <c r="BJ103"/>
  <c r="BI103"/>
  <c r="BF103"/>
  <c r="BE103"/>
  <c r="BC103"/>
  <c r="BB103"/>
  <c r="AZ103"/>
  <c r="AY103"/>
  <c r="AS103"/>
  <c r="AR103"/>
  <c r="AP103"/>
  <c r="AO103"/>
  <c r="AL103"/>
  <c r="AK103"/>
  <c r="AI103"/>
  <c r="AH103"/>
  <c r="AF103"/>
  <c r="AE103"/>
  <c r="Y103"/>
  <c r="X103"/>
  <c r="V103"/>
  <c r="U103"/>
  <c r="R103"/>
  <c r="Q103"/>
  <c r="O103"/>
  <c r="N103"/>
  <c r="L103"/>
  <c r="K103"/>
  <c r="J103"/>
  <c r="I103"/>
  <c r="H103"/>
  <c r="G103"/>
  <c r="F103"/>
  <c r="E103"/>
  <c r="D103"/>
  <c r="EW102"/>
  <c r="EV102"/>
  <c r="ES102"/>
  <c r="ER102"/>
  <c r="EQ102"/>
  <c r="EP102"/>
  <c r="EO102"/>
  <c r="EL102"/>
  <c r="EK102"/>
  <c r="EJ102"/>
  <c r="EI102"/>
  <c r="EH102"/>
  <c r="EE102"/>
  <c r="ED102"/>
  <c r="EC102"/>
  <c r="EB102"/>
  <c r="EA102"/>
  <c r="DU102"/>
  <c r="DT102"/>
  <c r="DR102"/>
  <c r="DQ102"/>
  <c r="DN102"/>
  <c r="DM102"/>
  <c r="DK102"/>
  <c r="DJ102"/>
  <c r="DI102"/>
  <c r="DH102"/>
  <c r="DG102"/>
  <c r="DA102"/>
  <c r="CZ102"/>
  <c r="CX102"/>
  <c r="CW102"/>
  <c r="CU102"/>
  <c r="CT102"/>
  <c r="CS102"/>
  <c r="CQ102"/>
  <c r="CP102"/>
  <c r="CN102"/>
  <c r="CM102"/>
  <c r="CG102"/>
  <c r="CF102"/>
  <c r="CD102"/>
  <c r="CC102"/>
  <c r="BZ102"/>
  <c r="BY102"/>
  <c r="BW102"/>
  <c r="BV102"/>
  <c r="BT102"/>
  <c r="BS102"/>
  <c r="BM102"/>
  <c r="BL102"/>
  <c r="BJ102"/>
  <c r="BI102"/>
  <c r="BF102"/>
  <c r="BE102"/>
  <c r="BC102"/>
  <c r="BB102"/>
  <c r="AZ102"/>
  <c r="AY102"/>
  <c r="AS102"/>
  <c r="AR102"/>
  <c r="AP102"/>
  <c r="AO102"/>
  <c r="AL102"/>
  <c r="AK102"/>
  <c r="AI102"/>
  <c r="AH102"/>
  <c r="AF102"/>
  <c r="AE102"/>
  <c r="Y102"/>
  <c r="X102"/>
  <c r="V102"/>
  <c r="U102"/>
  <c r="R102"/>
  <c r="Q102"/>
  <c r="O102"/>
  <c r="N102"/>
  <c r="L102"/>
  <c r="K102"/>
  <c r="J102"/>
  <c r="I102"/>
  <c r="H102"/>
  <c r="G102"/>
  <c r="F102"/>
  <c r="E102"/>
  <c r="D102"/>
  <c r="EW101"/>
  <c r="EV101"/>
  <c r="ES101"/>
  <c r="ER101"/>
  <c r="EQ101"/>
  <c r="EP101"/>
  <c r="EO101"/>
  <c r="EL101"/>
  <c r="EK101"/>
  <c r="EJ101"/>
  <c r="EI101"/>
  <c r="EH101"/>
  <c r="EE101"/>
  <c r="ED101"/>
  <c r="EC101"/>
  <c r="EB101"/>
  <c r="EA101"/>
  <c r="DU101"/>
  <c r="DT101"/>
  <c r="DS101"/>
  <c r="DR101"/>
  <c r="DQ101"/>
  <c r="DN101"/>
  <c r="DM101"/>
  <c r="DK101"/>
  <c r="DJ101"/>
  <c r="DH101"/>
  <c r="DG101"/>
  <c r="DA101"/>
  <c r="CZ101"/>
  <c r="CX101"/>
  <c r="CW101"/>
  <c r="CT101"/>
  <c r="CS101"/>
  <c r="CQ101"/>
  <c r="CP101"/>
  <c r="CN101"/>
  <c r="CM101"/>
  <c r="CG101"/>
  <c r="CF101"/>
  <c r="CE101"/>
  <c r="CD101"/>
  <c r="CC101"/>
  <c r="BZ101"/>
  <c r="BY101"/>
  <c r="BW101"/>
  <c r="BV101"/>
  <c r="BT101"/>
  <c r="BS101"/>
  <c r="BM101"/>
  <c r="BL101"/>
  <c r="BJ101"/>
  <c r="BI101"/>
  <c r="BF101"/>
  <c r="BE101"/>
  <c r="BC101"/>
  <c r="BB101"/>
  <c r="AZ101"/>
  <c r="AY101"/>
  <c r="AS101"/>
  <c r="AR101"/>
  <c r="AQ101"/>
  <c r="AP101"/>
  <c r="AO101"/>
  <c r="AL101"/>
  <c r="AK101"/>
  <c r="AI101"/>
  <c r="AH101"/>
  <c r="AF101"/>
  <c r="AE101"/>
  <c r="Y101"/>
  <c r="X101"/>
  <c r="V101"/>
  <c r="U101"/>
  <c r="R101"/>
  <c r="Q101"/>
  <c r="O101"/>
  <c r="N101"/>
  <c r="L101"/>
  <c r="K101"/>
  <c r="J101"/>
  <c r="I101"/>
  <c r="H101"/>
  <c r="G101"/>
  <c r="F101"/>
  <c r="E101"/>
  <c r="D101"/>
  <c r="EW100"/>
  <c r="EV100"/>
  <c r="ES100"/>
  <c r="ER100"/>
  <c r="EQ100"/>
  <c r="EP100"/>
  <c r="EO100"/>
  <c r="EL100"/>
  <c r="EK100"/>
  <c r="EJ100"/>
  <c r="EI100"/>
  <c r="EH100"/>
  <c r="EE100"/>
  <c r="ED100"/>
  <c r="EC100"/>
  <c r="EB100"/>
  <c r="EA100"/>
  <c r="DU100"/>
  <c r="DT100"/>
  <c r="DS100"/>
  <c r="DR100"/>
  <c r="DQ100"/>
  <c r="DN100"/>
  <c r="DM100"/>
  <c r="DK100"/>
  <c r="DJ100"/>
  <c r="DH100"/>
  <c r="DG100"/>
  <c r="DA100"/>
  <c r="CZ100"/>
  <c r="CX100"/>
  <c r="CW100"/>
  <c r="CT100"/>
  <c r="CS100"/>
  <c r="CQ100"/>
  <c r="CP100"/>
  <c r="CN100"/>
  <c r="CM100"/>
  <c r="CG100"/>
  <c r="CF100"/>
  <c r="CE100"/>
  <c r="CD100"/>
  <c r="CC100"/>
  <c r="BZ100"/>
  <c r="BY100"/>
  <c r="BW100"/>
  <c r="BV100"/>
  <c r="BT100"/>
  <c r="BS100"/>
  <c r="BM100"/>
  <c r="BL100"/>
  <c r="BJ100"/>
  <c r="BI100"/>
  <c r="BF100"/>
  <c r="BE100"/>
  <c r="BC100"/>
  <c r="BB100"/>
  <c r="AZ100"/>
  <c r="AY100"/>
  <c r="AS100"/>
  <c r="AR100"/>
  <c r="AQ100"/>
  <c r="AP100"/>
  <c r="AO100"/>
  <c r="AL100"/>
  <c r="AK100"/>
  <c r="AI100"/>
  <c r="AH100"/>
  <c r="AF100"/>
  <c r="AE100"/>
  <c r="Y100"/>
  <c r="X100"/>
  <c r="V100"/>
  <c r="U100"/>
  <c r="R100"/>
  <c r="Q100"/>
  <c r="O100"/>
  <c r="N100"/>
  <c r="L100"/>
  <c r="K100"/>
  <c r="J100"/>
  <c r="I100"/>
  <c r="H100"/>
  <c r="G100"/>
  <c r="F100"/>
  <c r="E100"/>
  <c r="D100"/>
  <c r="EW99"/>
  <c r="EV99"/>
  <c r="ES99"/>
  <c r="ER99"/>
  <c r="EQ99"/>
  <c r="EP99"/>
  <c r="EO99"/>
  <c r="EL99"/>
  <c r="EK99"/>
  <c r="EJ99"/>
  <c r="EI99"/>
  <c r="EH99"/>
  <c r="EE99"/>
  <c r="ED99"/>
  <c r="EC99"/>
  <c r="EB99"/>
  <c r="EA99"/>
  <c r="DU99"/>
  <c r="DT99"/>
  <c r="DR99"/>
  <c r="DQ99"/>
  <c r="DN99"/>
  <c r="DM99"/>
  <c r="DK99"/>
  <c r="DJ99"/>
  <c r="DH99"/>
  <c r="DG99"/>
  <c r="DA99"/>
  <c r="CZ99"/>
  <c r="CX99"/>
  <c r="CW99"/>
  <c r="CT99"/>
  <c r="CS99"/>
  <c r="CQ99"/>
  <c r="CP99"/>
  <c r="CN99"/>
  <c r="CM99"/>
  <c r="CG99"/>
  <c r="CF99"/>
  <c r="CD99"/>
  <c r="CC99"/>
  <c r="BZ99"/>
  <c r="BY99"/>
  <c r="BW99"/>
  <c r="BV99"/>
  <c r="BT99"/>
  <c r="BS99"/>
  <c r="BM99"/>
  <c r="BL99"/>
  <c r="BJ99"/>
  <c r="BI99"/>
  <c r="BF99"/>
  <c r="BE99"/>
  <c r="BC99"/>
  <c r="BB99"/>
  <c r="AZ99"/>
  <c r="AY99"/>
  <c r="AS99"/>
  <c r="AR99"/>
  <c r="AP99"/>
  <c r="AO99"/>
  <c r="AN99"/>
  <c r="AL99"/>
  <c r="AK99"/>
  <c r="AI99"/>
  <c r="AH99"/>
  <c r="AF99"/>
  <c r="AE99"/>
  <c r="Y99"/>
  <c r="X99"/>
  <c r="V99"/>
  <c r="U99"/>
  <c r="R99"/>
  <c r="Q99"/>
  <c r="O99"/>
  <c r="N99"/>
  <c r="L99"/>
  <c r="K99"/>
  <c r="J99"/>
  <c r="I99"/>
  <c r="H99"/>
  <c r="G99"/>
  <c r="F99"/>
  <c r="E99"/>
  <c r="D99"/>
  <c r="EW98"/>
  <c r="EV98"/>
  <c r="ES98"/>
  <c r="ER98"/>
  <c r="EQ98"/>
  <c r="EP98"/>
  <c r="EO98"/>
  <c r="EL98"/>
  <c r="EK98"/>
  <c r="EJ98"/>
  <c r="EI98"/>
  <c r="EH98"/>
  <c r="EE98"/>
  <c r="ED98"/>
  <c r="EC98"/>
  <c r="EB98"/>
  <c r="EA98"/>
  <c r="DU98"/>
  <c r="DT98"/>
  <c r="DR98"/>
  <c r="DQ98"/>
  <c r="DN98"/>
  <c r="DM98"/>
  <c r="DK98"/>
  <c r="DJ98"/>
  <c r="DH98"/>
  <c r="DG98"/>
  <c r="DA98"/>
  <c r="CZ98"/>
  <c r="CX98"/>
  <c r="CW98"/>
  <c r="CT98"/>
  <c r="CS98"/>
  <c r="CQ98"/>
  <c r="CP98"/>
  <c r="CN98"/>
  <c r="CM98"/>
  <c r="CG98"/>
  <c r="CF98"/>
  <c r="CD98"/>
  <c r="CC98"/>
  <c r="BZ98"/>
  <c r="BY98"/>
  <c r="BW98"/>
  <c r="BV98"/>
  <c r="BT98"/>
  <c r="BS98"/>
  <c r="BM98"/>
  <c r="BL98"/>
  <c r="BJ98"/>
  <c r="BI98"/>
  <c r="BF98"/>
  <c r="BE98"/>
  <c r="BC98"/>
  <c r="BB98"/>
  <c r="AZ98"/>
  <c r="AY98"/>
  <c r="AS98"/>
  <c r="AR98"/>
  <c r="AP98"/>
  <c r="AO98"/>
  <c r="AL98"/>
  <c r="AK98"/>
  <c r="AI98"/>
  <c r="AH98"/>
  <c r="AF98"/>
  <c r="AE98"/>
  <c r="Y98"/>
  <c r="X98"/>
  <c r="V98"/>
  <c r="U98"/>
  <c r="R98"/>
  <c r="Q98"/>
  <c r="O98"/>
  <c r="N98"/>
  <c r="L98"/>
  <c r="K98"/>
  <c r="J98"/>
  <c r="I98"/>
  <c r="H98"/>
  <c r="G98"/>
  <c r="F98"/>
  <c r="E98"/>
  <c r="D98"/>
  <c r="EW97"/>
  <c r="EV97"/>
  <c r="ES97"/>
  <c r="ER97"/>
  <c r="EQ97"/>
  <c r="EP97"/>
  <c r="EO97"/>
  <c r="EL97"/>
  <c r="EK97"/>
  <c r="EJ97"/>
  <c r="EI97"/>
  <c r="EH97"/>
  <c r="EF97"/>
  <c r="EE97"/>
  <c r="ED97"/>
  <c r="EC97"/>
  <c r="EB97"/>
  <c r="EA97"/>
  <c r="DU97"/>
  <c r="DT97"/>
  <c r="DR97"/>
  <c r="DQ97"/>
  <c r="DO97"/>
  <c r="DN97"/>
  <c r="DM97"/>
  <c r="DK97"/>
  <c r="DJ97"/>
  <c r="DH97"/>
  <c r="DG97"/>
  <c r="DA97"/>
  <c r="CZ97"/>
  <c r="CX97"/>
  <c r="CW97"/>
  <c r="CT97"/>
  <c r="CS97"/>
  <c r="CQ97"/>
  <c r="CP97"/>
  <c r="CN97"/>
  <c r="CM97"/>
  <c r="CG97"/>
  <c r="CF97"/>
  <c r="CD97"/>
  <c r="CC97"/>
  <c r="CA97"/>
  <c r="BZ97"/>
  <c r="BY97"/>
  <c r="BW97"/>
  <c r="BV97"/>
  <c r="BT97"/>
  <c r="BS97"/>
  <c r="BM97"/>
  <c r="BL97"/>
  <c r="BJ97"/>
  <c r="BI97"/>
  <c r="BF97"/>
  <c r="BE97"/>
  <c r="BC97"/>
  <c r="BB97"/>
  <c r="AZ97"/>
  <c r="AY97"/>
  <c r="AS97"/>
  <c r="AR97"/>
  <c r="AP97"/>
  <c r="AO97"/>
  <c r="AM97"/>
  <c r="AL97"/>
  <c r="AK97"/>
  <c r="AI97"/>
  <c r="AH97"/>
  <c r="AF97"/>
  <c r="AE97"/>
  <c r="Y97"/>
  <c r="X97"/>
  <c r="V97"/>
  <c r="U97"/>
  <c r="R97"/>
  <c r="Q97"/>
  <c r="O97"/>
  <c r="N97"/>
  <c r="L97"/>
  <c r="K97"/>
  <c r="J97"/>
  <c r="I97"/>
  <c r="H97"/>
  <c r="G97"/>
  <c r="F97"/>
  <c r="E97"/>
  <c r="D97"/>
  <c r="EW96"/>
  <c r="EV96"/>
  <c r="ES96"/>
  <c r="ER96"/>
  <c r="EQ96"/>
  <c r="EP96"/>
  <c r="EO96"/>
  <c r="EL96"/>
  <c r="EK96"/>
  <c r="EJ96"/>
  <c r="EI96"/>
  <c r="EH96"/>
  <c r="EE96"/>
  <c r="ED96"/>
  <c r="EC96"/>
  <c r="EB96"/>
  <c r="EA96"/>
  <c r="DU96"/>
  <c r="DT96"/>
  <c r="DR96"/>
  <c r="DQ96"/>
  <c r="DN96"/>
  <c r="DM96"/>
  <c r="DK96"/>
  <c r="DJ96"/>
  <c r="DH96"/>
  <c r="DG96"/>
  <c r="DA96"/>
  <c r="CZ96"/>
  <c r="CX96"/>
  <c r="CW96"/>
  <c r="CT96"/>
  <c r="CS96"/>
  <c r="CQ96"/>
  <c r="CP96"/>
  <c r="CN96"/>
  <c r="CM96"/>
  <c r="CG96"/>
  <c r="CF96"/>
  <c r="CD96"/>
  <c r="CC96"/>
  <c r="BZ96"/>
  <c r="BY96"/>
  <c r="BW96"/>
  <c r="BV96"/>
  <c r="BT96"/>
  <c r="BS96"/>
  <c r="BM96"/>
  <c r="BL96"/>
  <c r="BJ96"/>
  <c r="BI96"/>
  <c r="BF96"/>
  <c r="BE96"/>
  <c r="BC96"/>
  <c r="BB96"/>
  <c r="AZ96"/>
  <c r="AY96"/>
  <c r="AS96"/>
  <c r="AR96"/>
  <c r="AP96"/>
  <c r="AO96"/>
  <c r="AM96"/>
  <c r="AL96"/>
  <c r="AK96"/>
  <c r="AI96"/>
  <c r="AH96"/>
  <c r="AF96"/>
  <c r="AE96"/>
  <c r="Y96"/>
  <c r="X96"/>
  <c r="V96"/>
  <c r="U96"/>
  <c r="R96"/>
  <c r="Q96"/>
  <c r="O96"/>
  <c r="N96"/>
  <c r="L96"/>
  <c r="K96"/>
  <c r="J96"/>
  <c r="I96"/>
  <c r="H96"/>
  <c r="G96"/>
  <c r="F96"/>
  <c r="E96"/>
  <c r="D96"/>
  <c r="EW95"/>
  <c r="EV95"/>
  <c r="ES95"/>
  <c r="ER95"/>
  <c r="EQ95"/>
  <c r="EP95"/>
  <c r="EO95"/>
  <c r="EL95"/>
  <c r="EK95"/>
  <c r="EJ95"/>
  <c r="EI95"/>
  <c r="EH95"/>
  <c r="EE95"/>
  <c r="ED95"/>
  <c r="EC95"/>
  <c r="EB95"/>
  <c r="EA95"/>
  <c r="DU95"/>
  <c r="DT95"/>
  <c r="DR95"/>
  <c r="DQ95"/>
  <c r="DN95"/>
  <c r="DM95"/>
  <c r="DK95"/>
  <c r="DJ95"/>
  <c r="DH95"/>
  <c r="DG95"/>
  <c r="DA95"/>
  <c r="CZ95"/>
  <c r="CX95"/>
  <c r="CW95"/>
  <c r="CT95"/>
  <c r="CS95"/>
  <c r="CQ95"/>
  <c r="CP95"/>
  <c r="CN95"/>
  <c r="CM95"/>
  <c r="CG95"/>
  <c r="CF95"/>
  <c r="CD95"/>
  <c r="CC95"/>
  <c r="BZ95"/>
  <c r="BY95"/>
  <c r="BW95"/>
  <c r="BV95"/>
  <c r="BT95"/>
  <c r="BS95"/>
  <c r="BM95"/>
  <c r="BL95"/>
  <c r="BJ95"/>
  <c r="BI95"/>
  <c r="BF95"/>
  <c r="BE95"/>
  <c r="BC95"/>
  <c r="BB95"/>
  <c r="AZ95"/>
  <c r="AY95"/>
  <c r="AS95"/>
  <c r="AR95"/>
  <c r="AP95"/>
  <c r="AO95"/>
  <c r="AL95"/>
  <c r="AK95"/>
  <c r="AI95"/>
  <c r="AH95"/>
  <c r="AF95"/>
  <c r="AE95"/>
  <c r="Y95"/>
  <c r="X95"/>
  <c r="V95"/>
  <c r="U95"/>
  <c r="R95"/>
  <c r="Q95"/>
  <c r="O95"/>
  <c r="N95"/>
  <c r="L95"/>
  <c r="K95"/>
  <c r="J95"/>
  <c r="I95"/>
  <c r="H95"/>
  <c r="G95"/>
  <c r="F95"/>
  <c r="E95"/>
  <c r="D95"/>
  <c r="EX94"/>
  <c r="EW94"/>
  <c r="EV94"/>
  <c r="ES94"/>
  <c r="ER94"/>
  <c r="EQ94"/>
  <c r="EP94"/>
  <c r="EO94"/>
  <c r="EL94"/>
  <c r="EK94"/>
  <c r="EJ94"/>
  <c r="EI94"/>
  <c r="EH94"/>
  <c r="EE94"/>
  <c r="ED94"/>
  <c r="EC94"/>
  <c r="EB94"/>
  <c r="EA94"/>
  <c r="DU94"/>
  <c r="DT94"/>
  <c r="DR94"/>
  <c r="DQ94"/>
  <c r="DN94"/>
  <c r="DM94"/>
  <c r="DL94"/>
  <c r="DK94"/>
  <c r="DJ94"/>
  <c r="DH94"/>
  <c r="DG94"/>
  <c r="DA94"/>
  <c r="CZ94"/>
  <c r="CX94"/>
  <c r="CW94"/>
  <c r="CT94"/>
  <c r="CS94"/>
  <c r="CQ94"/>
  <c r="CP94"/>
  <c r="CN94"/>
  <c r="CM94"/>
  <c r="CG94"/>
  <c r="CF94"/>
  <c r="CD94"/>
  <c r="CC94"/>
  <c r="BZ94"/>
  <c r="BY94"/>
  <c r="BW94"/>
  <c r="BV94"/>
  <c r="BT94"/>
  <c r="BS94"/>
  <c r="BM94"/>
  <c r="BL94"/>
  <c r="BJ94"/>
  <c r="BI94"/>
  <c r="BF94"/>
  <c r="BE94"/>
  <c r="BC94"/>
  <c r="BB94"/>
  <c r="AZ94"/>
  <c r="AY94"/>
  <c r="AS94"/>
  <c r="AR94"/>
  <c r="AP94"/>
  <c r="AO94"/>
  <c r="AL94"/>
  <c r="AK94"/>
  <c r="AJ94"/>
  <c r="AI94"/>
  <c r="AH94"/>
  <c r="AF94"/>
  <c r="AE94"/>
  <c r="Y94"/>
  <c r="X94"/>
  <c r="V94"/>
  <c r="U94"/>
  <c r="R94"/>
  <c r="Q94"/>
  <c r="O94"/>
  <c r="N94"/>
  <c r="L94"/>
  <c r="K94"/>
  <c r="J94"/>
  <c r="I94"/>
  <c r="H94"/>
  <c r="G94"/>
  <c r="F94"/>
  <c r="E94"/>
  <c r="D94"/>
  <c r="EW93"/>
  <c r="EV93"/>
  <c r="ES93"/>
  <c r="ER93"/>
  <c r="EQ93"/>
  <c r="EP93"/>
  <c r="EO93"/>
  <c r="EL93"/>
  <c r="EK93"/>
  <c r="EJ93"/>
  <c r="EI93"/>
  <c r="EH93"/>
  <c r="EE93"/>
  <c r="ED93"/>
  <c r="EC93"/>
  <c r="EB93"/>
  <c r="EA93"/>
  <c r="DU93"/>
  <c r="DT93"/>
  <c r="DR93"/>
  <c r="DQ93"/>
  <c r="DN93"/>
  <c r="DM93"/>
  <c r="DK93"/>
  <c r="DJ93"/>
  <c r="DH93"/>
  <c r="DG93"/>
  <c r="DA93"/>
  <c r="CZ93"/>
  <c r="CX93"/>
  <c r="CW93"/>
  <c r="CT93"/>
  <c r="CS93"/>
  <c r="CQ93"/>
  <c r="CP93"/>
  <c r="CN93"/>
  <c r="CM93"/>
  <c r="CG93"/>
  <c r="CF93"/>
  <c r="CD93"/>
  <c r="CC93"/>
  <c r="BZ93"/>
  <c r="BY93"/>
  <c r="BW93"/>
  <c r="BV93"/>
  <c r="BT93"/>
  <c r="BS93"/>
  <c r="BM93"/>
  <c r="BL93"/>
  <c r="BJ93"/>
  <c r="BI93"/>
  <c r="BF93"/>
  <c r="BE93"/>
  <c r="BC93"/>
  <c r="BB93"/>
  <c r="AZ93"/>
  <c r="AY93"/>
  <c r="AS93"/>
  <c r="AR93"/>
  <c r="AP93"/>
  <c r="AO93"/>
  <c r="AL93"/>
  <c r="AK93"/>
  <c r="AI93"/>
  <c r="AH93"/>
  <c r="AF93"/>
  <c r="AE93"/>
  <c r="Y93"/>
  <c r="X93"/>
  <c r="V93"/>
  <c r="U93"/>
  <c r="R93"/>
  <c r="Q93"/>
  <c r="O93"/>
  <c r="N93"/>
  <c r="L93"/>
  <c r="K93"/>
  <c r="J93"/>
  <c r="I93"/>
  <c r="H93"/>
  <c r="G93"/>
  <c r="F93"/>
  <c r="E93"/>
  <c r="D93"/>
  <c r="EW92"/>
  <c r="EV92"/>
  <c r="ES92"/>
  <c r="ER92"/>
  <c r="EQ92"/>
  <c r="EP92"/>
  <c r="EO92"/>
  <c r="EL92"/>
  <c r="EK92"/>
  <c r="EJ92"/>
  <c r="EI92"/>
  <c r="EH92"/>
  <c r="EE92"/>
  <c r="ED92"/>
  <c r="EC92"/>
  <c r="EB92"/>
  <c r="EA92"/>
  <c r="DV92"/>
  <c r="DU92"/>
  <c r="DT92"/>
  <c r="DR92"/>
  <c r="DQ92"/>
  <c r="DN92"/>
  <c r="DM92"/>
  <c r="DK92"/>
  <c r="DJ92"/>
  <c r="DH92"/>
  <c r="DG92"/>
  <c r="DB92"/>
  <c r="DA92"/>
  <c r="CZ92"/>
  <c r="CX92"/>
  <c r="CW92"/>
  <c r="CT92"/>
  <c r="CS92"/>
  <c r="CQ92"/>
  <c r="CP92"/>
  <c r="CN92"/>
  <c r="CM92"/>
  <c r="CH92"/>
  <c r="CG92"/>
  <c r="CF92"/>
  <c r="CD92"/>
  <c r="CC92"/>
  <c r="BZ92"/>
  <c r="BY92"/>
  <c r="BW92"/>
  <c r="BV92"/>
  <c r="BT92"/>
  <c r="BS92"/>
  <c r="BN92"/>
  <c r="BM92"/>
  <c r="BL92"/>
  <c r="BJ92"/>
  <c r="BI92"/>
  <c r="BF92"/>
  <c r="BE92"/>
  <c r="BC92"/>
  <c r="BB92"/>
  <c r="AZ92"/>
  <c r="AY92"/>
  <c r="AT92"/>
  <c r="AS92"/>
  <c r="AR92"/>
  <c r="AP92"/>
  <c r="AO92"/>
  <c r="AL92"/>
  <c r="AK92"/>
  <c r="AI92"/>
  <c r="AH92"/>
  <c r="AF92"/>
  <c r="AE92"/>
  <c r="Z92"/>
  <c r="Y92"/>
  <c r="X92"/>
  <c r="V92"/>
  <c r="U92"/>
  <c r="R92"/>
  <c r="Q92"/>
  <c r="O92"/>
  <c r="N92"/>
  <c r="L92"/>
  <c r="K92"/>
  <c r="J92"/>
  <c r="I92"/>
  <c r="H92"/>
  <c r="G92"/>
  <c r="F92"/>
  <c r="E92"/>
  <c r="D92"/>
  <c r="EW91"/>
  <c r="EV91"/>
  <c r="ES91"/>
  <c r="ER91"/>
  <c r="EQ91"/>
  <c r="EP91"/>
  <c r="EO91"/>
  <c r="EL91"/>
  <c r="EK91"/>
  <c r="EJ91"/>
  <c r="EI91"/>
  <c r="EH91"/>
  <c r="EE91"/>
  <c r="ED91"/>
  <c r="EC91"/>
  <c r="EB91"/>
  <c r="EA91"/>
  <c r="DU91"/>
  <c r="DT91"/>
  <c r="DR91"/>
  <c r="DQ91"/>
  <c r="DN91"/>
  <c r="DM91"/>
  <c r="DK91"/>
  <c r="DJ91"/>
  <c r="DH91"/>
  <c r="DG91"/>
  <c r="DA91"/>
  <c r="CZ91"/>
  <c r="CY91"/>
  <c r="CX91"/>
  <c r="CW91"/>
  <c r="CT91"/>
  <c r="CS91"/>
  <c r="CQ91"/>
  <c r="CP91"/>
  <c r="CN91"/>
  <c r="CM91"/>
  <c r="CG91"/>
  <c r="CF91"/>
  <c r="CD91"/>
  <c r="CC91"/>
  <c r="CA91"/>
  <c r="BZ91"/>
  <c r="BY91"/>
  <c r="BW91"/>
  <c r="BV91"/>
  <c r="BT91"/>
  <c r="BS91"/>
  <c r="BM91"/>
  <c r="BL91"/>
  <c r="BJ91"/>
  <c r="BI91"/>
  <c r="BF91"/>
  <c r="BE91"/>
  <c r="BC91"/>
  <c r="BB91"/>
  <c r="AZ91"/>
  <c r="AY91"/>
  <c r="AS91"/>
  <c r="AR91"/>
  <c r="AP91"/>
  <c r="AO91"/>
  <c r="AL91"/>
  <c r="AK91"/>
  <c r="AI91"/>
  <c r="AH91"/>
  <c r="AF91"/>
  <c r="AE91"/>
  <c r="Y91"/>
  <c r="X91"/>
  <c r="W91"/>
  <c r="V91"/>
  <c r="U91"/>
  <c r="R91"/>
  <c r="Q91"/>
  <c r="O91"/>
  <c r="N91"/>
  <c r="L91"/>
  <c r="K91"/>
  <c r="J91"/>
  <c r="I91"/>
  <c r="H91"/>
  <c r="G91"/>
  <c r="F91"/>
  <c r="E91"/>
  <c r="D91"/>
  <c r="EW90"/>
  <c r="EV90"/>
  <c r="ES90"/>
  <c r="ER90"/>
  <c r="EQ90"/>
  <c r="EP90"/>
  <c r="EO90"/>
  <c r="EL90"/>
  <c r="EK90"/>
  <c r="EJ90"/>
  <c r="EI90"/>
  <c r="EH90"/>
  <c r="EE90"/>
  <c r="ED90"/>
  <c r="EC90"/>
  <c r="EB90"/>
  <c r="EA90"/>
  <c r="DU90"/>
  <c r="DT90"/>
  <c r="DR90"/>
  <c r="DQ90"/>
  <c r="DN90"/>
  <c r="DM90"/>
  <c r="DL90"/>
  <c r="DK90"/>
  <c r="DJ90"/>
  <c r="DH90"/>
  <c r="DG90"/>
  <c r="DA90"/>
  <c r="CZ90"/>
  <c r="CX90"/>
  <c r="CW90"/>
  <c r="CT90"/>
  <c r="CS90"/>
  <c r="CQ90"/>
  <c r="CP90"/>
  <c r="CN90"/>
  <c r="CM90"/>
  <c r="CG90"/>
  <c r="CF90"/>
  <c r="CD90"/>
  <c r="CC90"/>
  <c r="BZ90"/>
  <c r="BY90"/>
  <c r="BW90"/>
  <c r="BV90"/>
  <c r="BT90"/>
  <c r="BS90"/>
  <c r="BM90"/>
  <c r="BL90"/>
  <c r="BJ90"/>
  <c r="BI90"/>
  <c r="BF90"/>
  <c r="BE90"/>
  <c r="BC90"/>
  <c r="BB90"/>
  <c r="AZ90"/>
  <c r="AY90"/>
  <c r="AS90"/>
  <c r="AR90"/>
  <c r="AP90"/>
  <c r="AO90"/>
  <c r="AL90"/>
  <c r="AK90"/>
  <c r="AJ90"/>
  <c r="AI90"/>
  <c r="AH90"/>
  <c r="AF90"/>
  <c r="AE90"/>
  <c r="Y90"/>
  <c r="X90"/>
  <c r="V90"/>
  <c r="U90"/>
  <c r="R90"/>
  <c r="Q90"/>
  <c r="O90"/>
  <c r="N90"/>
  <c r="L90"/>
  <c r="K90"/>
  <c r="J90"/>
  <c r="I90"/>
  <c r="H90"/>
  <c r="G90"/>
  <c r="F90"/>
  <c r="E90"/>
  <c r="D90"/>
  <c r="EW89"/>
  <c r="EV89"/>
  <c r="ES89"/>
  <c r="ER89"/>
  <c r="EQ89"/>
  <c r="EP89"/>
  <c r="EO89"/>
  <c r="EL89"/>
  <c r="EK89"/>
  <c r="EJ89"/>
  <c r="EI89"/>
  <c r="EH89"/>
  <c r="EE89"/>
  <c r="ED89"/>
  <c r="EC89"/>
  <c r="EB89"/>
  <c r="EA89"/>
  <c r="DU89"/>
  <c r="DT89"/>
  <c r="DR89"/>
  <c r="DQ89"/>
  <c r="DN89"/>
  <c r="DM89"/>
  <c r="DK89"/>
  <c r="DJ89"/>
  <c r="DH89"/>
  <c r="DG89"/>
  <c r="DA89"/>
  <c r="CZ89"/>
  <c r="CX89"/>
  <c r="CW89"/>
  <c r="CT89"/>
  <c r="CS89"/>
  <c r="CQ89"/>
  <c r="CP89"/>
  <c r="CN89"/>
  <c r="CM89"/>
  <c r="CG89"/>
  <c r="CF89"/>
  <c r="CD89"/>
  <c r="CC89"/>
  <c r="BZ89"/>
  <c r="BY89"/>
  <c r="BW89"/>
  <c r="BV89"/>
  <c r="BT89"/>
  <c r="BS89"/>
  <c r="BM89"/>
  <c r="BL89"/>
  <c r="BJ89"/>
  <c r="BI89"/>
  <c r="BF89"/>
  <c r="BE89"/>
  <c r="BC89"/>
  <c r="BB89"/>
  <c r="AZ89"/>
  <c r="AY89"/>
  <c r="AS89"/>
  <c r="AR89"/>
  <c r="AP89"/>
  <c r="AO89"/>
  <c r="AL89"/>
  <c r="AK89"/>
  <c r="AI89"/>
  <c r="AH89"/>
  <c r="AF89"/>
  <c r="AE89"/>
  <c r="Y89"/>
  <c r="X89"/>
  <c r="V89"/>
  <c r="U89"/>
  <c r="R89"/>
  <c r="Q89"/>
  <c r="O89"/>
  <c r="N89"/>
  <c r="L89"/>
  <c r="K89"/>
  <c r="J89"/>
  <c r="I89"/>
  <c r="H89"/>
  <c r="G89"/>
  <c r="F89"/>
  <c r="E89"/>
  <c r="D89"/>
  <c r="EW88"/>
  <c r="EV88"/>
  <c r="ES88"/>
  <c r="ER88"/>
  <c r="EQ88"/>
  <c r="EP88"/>
  <c r="EO88"/>
  <c r="EL88"/>
  <c r="EK88"/>
  <c r="EJ88"/>
  <c r="EI88"/>
  <c r="EH88"/>
  <c r="EE88"/>
  <c r="ED88"/>
  <c r="EC88"/>
  <c r="EB88"/>
  <c r="EA88"/>
  <c r="DV88"/>
  <c r="DU88"/>
  <c r="DT88"/>
  <c r="DR88"/>
  <c r="DQ88"/>
  <c r="DN88"/>
  <c r="DM88"/>
  <c r="DK88"/>
  <c r="DJ88"/>
  <c r="DH88"/>
  <c r="DG88"/>
  <c r="DB88"/>
  <c r="DA88"/>
  <c r="CZ88"/>
  <c r="CX88"/>
  <c r="CW88"/>
  <c r="CT88"/>
  <c r="CS88"/>
  <c r="CQ88"/>
  <c r="CP88"/>
  <c r="CN88"/>
  <c r="CM88"/>
  <c r="CH88"/>
  <c r="CG88"/>
  <c r="CF88"/>
  <c r="CD88"/>
  <c r="CC88"/>
  <c r="BZ88"/>
  <c r="BY88"/>
  <c r="BW88"/>
  <c r="BV88"/>
  <c r="BT88"/>
  <c r="BS88"/>
  <c r="BN88"/>
  <c r="BM88"/>
  <c r="BL88"/>
  <c r="BJ88"/>
  <c r="BI88"/>
  <c r="BF88"/>
  <c r="BE88"/>
  <c r="BC88"/>
  <c r="BB88"/>
  <c r="AZ88"/>
  <c r="AY88"/>
  <c r="AT88"/>
  <c r="AS88"/>
  <c r="AR88"/>
  <c r="AP88"/>
  <c r="AO88"/>
  <c r="AL88"/>
  <c r="AK88"/>
  <c r="AI88"/>
  <c r="AH88"/>
  <c r="AF88"/>
  <c r="AE88"/>
  <c r="Z88"/>
  <c r="Y88"/>
  <c r="X88"/>
  <c r="V88"/>
  <c r="U88"/>
  <c r="R88"/>
  <c r="Q88"/>
  <c r="O88"/>
  <c r="N88"/>
  <c r="L88"/>
  <c r="K88"/>
  <c r="J88"/>
  <c r="I88"/>
  <c r="H88"/>
  <c r="G88"/>
  <c r="F88"/>
  <c r="E88"/>
  <c r="D88"/>
  <c r="EW87"/>
  <c r="EV87"/>
  <c r="ES87"/>
  <c r="ER87"/>
  <c r="EQ87"/>
  <c r="EP87"/>
  <c r="EO87"/>
  <c r="EL87"/>
  <c r="EK87"/>
  <c r="EJ87"/>
  <c r="EI87"/>
  <c r="EH87"/>
  <c r="EE87"/>
  <c r="ED87"/>
  <c r="EC87"/>
  <c r="EB87"/>
  <c r="EA87"/>
  <c r="DU87"/>
  <c r="DT87"/>
  <c r="DR87"/>
  <c r="DQ87"/>
  <c r="DN87"/>
  <c r="DM87"/>
  <c r="DK87"/>
  <c r="DJ87"/>
  <c r="DH87"/>
  <c r="DG87"/>
  <c r="DA87"/>
  <c r="CZ87"/>
  <c r="CY87"/>
  <c r="CX87"/>
  <c r="CW87"/>
  <c r="CT87"/>
  <c r="CS87"/>
  <c r="CQ87"/>
  <c r="CP87"/>
  <c r="CN87"/>
  <c r="CM87"/>
  <c r="CG87"/>
  <c r="CF87"/>
  <c r="CD87"/>
  <c r="CC87"/>
  <c r="CA87"/>
  <c r="BZ87"/>
  <c r="BY87"/>
  <c r="BW87"/>
  <c r="BV87"/>
  <c r="BT87"/>
  <c r="BS87"/>
  <c r="BM87"/>
  <c r="BL87"/>
  <c r="BJ87"/>
  <c r="BI87"/>
  <c r="BF87"/>
  <c r="BE87"/>
  <c r="BC87"/>
  <c r="BB87"/>
  <c r="AZ87"/>
  <c r="AY87"/>
  <c r="AS87"/>
  <c r="AR87"/>
  <c r="AP87"/>
  <c r="AO87"/>
  <c r="AL87"/>
  <c r="AK87"/>
  <c r="AI87"/>
  <c r="AH87"/>
  <c r="AF87"/>
  <c r="AE87"/>
  <c r="Y87"/>
  <c r="X87"/>
  <c r="W87"/>
  <c r="V87"/>
  <c r="U87"/>
  <c r="R87"/>
  <c r="Q87"/>
  <c r="O87"/>
  <c r="N87"/>
  <c r="L87"/>
  <c r="K87"/>
  <c r="J87"/>
  <c r="I87"/>
  <c r="H87"/>
  <c r="G87"/>
  <c r="F87"/>
  <c r="E87"/>
  <c r="D87"/>
  <c r="EW86"/>
  <c r="EV86"/>
  <c r="ES86"/>
  <c r="ER86"/>
  <c r="EQ86"/>
  <c r="EP86"/>
  <c r="EO86"/>
  <c r="EL86"/>
  <c r="EK86"/>
  <c r="EJ86"/>
  <c r="EI86"/>
  <c r="EH86"/>
  <c r="EE86"/>
  <c r="ED86"/>
  <c r="EC86"/>
  <c r="EB86"/>
  <c r="EA86"/>
  <c r="DU86"/>
  <c r="DT86"/>
  <c r="DR86"/>
  <c r="DQ86"/>
  <c r="DN86"/>
  <c r="DM86"/>
  <c r="DL86"/>
  <c r="DK86"/>
  <c r="DJ86"/>
  <c r="DH86"/>
  <c r="DG86"/>
  <c r="DA86"/>
  <c r="CZ86"/>
  <c r="CX86"/>
  <c r="CW86"/>
  <c r="CT86"/>
  <c r="CS86"/>
  <c r="CQ86"/>
  <c r="CP86"/>
  <c r="CN86"/>
  <c r="CM86"/>
  <c r="CG86"/>
  <c r="CF86"/>
  <c r="CD86"/>
  <c r="CC86"/>
  <c r="BZ86"/>
  <c r="BY86"/>
  <c r="BW86"/>
  <c r="BV86"/>
  <c r="BT86"/>
  <c r="BS86"/>
  <c r="BM86"/>
  <c r="BL86"/>
  <c r="BJ86"/>
  <c r="BI86"/>
  <c r="BF86"/>
  <c r="BE86"/>
  <c r="BC86"/>
  <c r="BB86"/>
  <c r="AZ86"/>
  <c r="AY86"/>
  <c r="AS86"/>
  <c r="AR86"/>
  <c r="AP86"/>
  <c r="AO86"/>
  <c r="AL86"/>
  <c r="AK86"/>
  <c r="AJ86"/>
  <c r="AI86"/>
  <c r="AH86"/>
  <c r="AF86"/>
  <c r="AE86"/>
  <c r="Y86"/>
  <c r="X86"/>
  <c r="V86"/>
  <c r="U86"/>
  <c r="R86"/>
  <c r="Q86"/>
  <c r="O86"/>
  <c r="N86"/>
  <c r="L86"/>
  <c r="K86"/>
  <c r="J86"/>
  <c r="I86"/>
  <c r="H86"/>
  <c r="G86"/>
  <c r="F86"/>
  <c r="E86"/>
  <c r="D86"/>
  <c r="EW85"/>
  <c r="EV85"/>
  <c r="ES85"/>
  <c r="ER85"/>
  <c r="EQ85"/>
  <c r="EP85"/>
  <c r="EO85"/>
  <c r="EL85"/>
  <c r="EK85"/>
  <c r="EJ85"/>
  <c r="EI85"/>
  <c r="EH85"/>
  <c r="EE85"/>
  <c r="ED85"/>
  <c r="EC85"/>
  <c r="EB85"/>
  <c r="EA85"/>
  <c r="DU85"/>
  <c r="DT85"/>
  <c r="DR85"/>
  <c r="DQ85"/>
  <c r="DN85"/>
  <c r="DM85"/>
  <c r="DK85"/>
  <c r="DJ85"/>
  <c r="DH85"/>
  <c r="DG85"/>
  <c r="DA85"/>
  <c r="CZ85"/>
  <c r="CX85"/>
  <c r="CW85"/>
  <c r="CT85"/>
  <c r="CS85"/>
  <c r="CQ85"/>
  <c r="CP85"/>
  <c r="CN85"/>
  <c r="CM85"/>
  <c r="CG85"/>
  <c r="CF85"/>
  <c r="CD85"/>
  <c r="CC85"/>
  <c r="BZ85"/>
  <c r="BY85"/>
  <c r="BW85"/>
  <c r="BV85"/>
  <c r="BT85"/>
  <c r="BS85"/>
  <c r="BM85"/>
  <c r="BL85"/>
  <c r="BJ85"/>
  <c r="BI85"/>
  <c r="BF85"/>
  <c r="BE85"/>
  <c r="BC85"/>
  <c r="BB85"/>
  <c r="AZ85"/>
  <c r="AY85"/>
  <c r="AS85"/>
  <c r="AR85"/>
  <c r="AP85"/>
  <c r="AO85"/>
  <c r="AL85"/>
  <c r="AK85"/>
  <c r="AI85"/>
  <c r="AH85"/>
  <c r="AF85"/>
  <c r="AE85"/>
  <c r="Y85"/>
  <c r="X85"/>
  <c r="V85"/>
  <c r="U85"/>
  <c r="R85"/>
  <c r="Q85"/>
  <c r="O85"/>
  <c r="N85"/>
  <c r="L85"/>
  <c r="K85"/>
  <c r="J85"/>
  <c r="I85"/>
  <c r="H85"/>
  <c r="G85"/>
  <c r="F85"/>
  <c r="E85"/>
  <c r="D85"/>
  <c r="EW84"/>
  <c r="EV84"/>
  <c r="ES84"/>
  <c r="ER84"/>
  <c r="EQ84"/>
  <c r="EP84"/>
  <c r="EO84"/>
  <c r="EL84"/>
  <c r="EK84"/>
  <c r="EJ84"/>
  <c r="EI84"/>
  <c r="EH84"/>
  <c r="EE84"/>
  <c r="ED84"/>
  <c r="EC84"/>
  <c r="EB84"/>
  <c r="EA84"/>
  <c r="DV84"/>
  <c r="DU84"/>
  <c r="DT84"/>
  <c r="DR84"/>
  <c r="DQ84"/>
  <c r="DN84"/>
  <c r="DM84"/>
  <c r="DK84"/>
  <c r="DJ84"/>
  <c r="DH84"/>
  <c r="DG84"/>
  <c r="DB84"/>
  <c r="DA84"/>
  <c r="CZ84"/>
  <c r="CX84"/>
  <c r="CW84"/>
  <c r="CT84"/>
  <c r="CS84"/>
  <c r="CQ84"/>
  <c r="CP84"/>
  <c r="CN84"/>
  <c r="CM84"/>
  <c r="CH84"/>
  <c r="CG84"/>
  <c r="CF84"/>
  <c r="CD84"/>
  <c r="CC84"/>
  <c r="BZ84"/>
  <c r="BY84"/>
  <c r="BW84"/>
  <c r="BV84"/>
  <c r="BT84"/>
  <c r="BS84"/>
  <c r="BN84"/>
  <c r="BM84"/>
  <c r="BL84"/>
  <c r="BJ84"/>
  <c r="BI84"/>
  <c r="BF84"/>
  <c r="BE84"/>
  <c r="BC84"/>
  <c r="BB84"/>
  <c r="AZ84"/>
  <c r="AY84"/>
  <c r="AT84"/>
  <c r="AS84"/>
  <c r="AR84"/>
  <c r="AP84"/>
  <c r="AO84"/>
  <c r="AL84"/>
  <c r="AK84"/>
  <c r="AI84"/>
  <c r="AH84"/>
  <c r="AF84"/>
  <c r="AE84"/>
  <c r="Z84"/>
  <c r="Y84"/>
  <c r="X84"/>
  <c r="V84"/>
  <c r="U84"/>
  <c r="R84"/>
  <c r="Q84"/>
  <c r="O84"/>
  <c r="N84"/>
  <c r="L84"/>
  <c r="K84"/>
  <c r="J84"/>
  <c r="I84"/>
  <c r="H84"/>
  <c r="G84"/>
  <c r="F84"/>
  <c r="E84"/>
  <c r="D84"/>
  <c r="EW83"/>
  <c r="EV83"/>
  <c r="ES83"/>
  <c r="ER83"/>
  <c r="EQ83"/>
  <c r="EP83"/>
  <c r="EO83"/>
  <c r="EL83"/>
  <c r="EK83"/>
  <c r="EJ83"/>
  <c r="EI83"/>
  <c r="EH83"/>
  <c r="EE83"/>
  <c r="ED83"/>
  <c r="EC83"/>
  <c r="EB83"/>
  <c r="EA83"/>
  <c r="DU83"/>
  <c r="DT83"/>
  <c r="DR83"/>
  <c r="DQ83"/>
  <c r="DN83"/>
  <c r="DM83"/>
  <c r="DK83"/>
  <c r="DJ83"/>
  <c r="DH83"/>
  <c r="DG83"/>
  <c r="DA83"/>
  <c r="CZ83"/>
  <c r="CY83"/>
  <c r="CX83"/>
  <c r="CW83"/>
  <c r="CT83"/>
  <c r="CS83"/>
  <c r="CQ83"/>
  <c r="CP83"/>
  <c r="CN83"/>
  <c r="CM83"/>
  <c r="CG83"/>
  <c r="CF83"/>
  <c r="CD83"/>
  <c r="CC83"/>
  <c r="CA83"/>
  <c r="BZ83"/>
  <c r="BY83"/>
  <c r="BW83"/>
  <c r="BV83"/>
  <c r="BT83"/>
  <c r="BS83"/>
  <c r="BM83"/>
  <c r="BL83"/>
  <c r="BJ83"/>
  <c r="BI83"/>
  <c r="BF83"/>
  <c r="BE83"/>
  <c r="BC83"/>
  <c r="BB83"/>
  <c r="AZ83"/>
  <c r="AY83"/>
  <c r="AS83"/>
  <c r="AR83"/>
  <c r="AP83"/>
  <c r="AO83"/>
  <c r="AL83"/>
  <c r="AK83"/>
  <c r="AI83"/>
  <c r="AH83"/>
  <c r="AF83"/>
  <c r="AE83"/>
  <c r="Y83"/>
  <c r="X83"/>
  <c r="W83"/>
  <c r="V83"/>
  <c r="U83"/>
  <c r="R83"/>
  <c r="Q83"/>
  <c r="O83"/>
  <c r="N83"/>
  <c r="L83"/>
  <c r="K83"/>
  <c r="J83"/>
  <c r="I83"/>
  <c r="H83"/>
  <c r="G83"/>
  <c r="F83"/>
  <c r="E83"/>
  <c r="D83"/>
  <c r="EW82"/>
  <c r="EV82"/>
  <c r="ES82"/>
  <c r="ER82"/>
  <c r="EQ82"/>
  <c r="EP82"/>
  <c r="EO82"/>
  <c r="EL82"/>
  <c r="EK82"/>
  <c r="EJ82"/>
  <c r="EI82"/>
  <c r="EH82"/>
  <c r="EE82"/>
  <c r="ED82"/>
  <c r="EC82"/>
  <c r="EB82"/>
  <c r="EA82"/>
  <c r="DU82"/>
  <c r="DT82"/>
  <c r="DR82"/>
  <c r="DQ82"/>
  <c r="DN82"/>
  <c r="DM82"/>
  <c r="DL82"/>
  <c r="DK82"/>
  <c r="DJ82"/>
  <c r="DH82"/>
  <c r="DG82"/>
  <c r="DA82"/>
  <c r="CZ82"/>
  <c r="CX82"/>
  <c r="CW82"/>
  <c r="CT82"/>
  <c r="CS82"/>
  <c r="CQ82"/>
  <c r="CP82"/>
  <c r="CN82"/>
  <c r="CM82"/>
  <c r="CG82"/>
  <c r="CF82"/>
  <c r="CD82"/>
  <c r="CC82"/>
  <c r="BZ82"/>
  <c r="BY82"/>
  <c r="BW82"/>
  <c r="BV82"/>
  <c r="BT82"/>
  <c r="BS82"/>
  <c r="BM82"/>
  <c r="BL82"/>
  <c r="BJ82"/>
  <c r="BI82"/>
  <c r="BF82"/>
  <c r="BE82"/>
  <c r="BC82"/>
  <c r="BB82"/>
  <c r="AZ82"/>
  <c r="AY82"/>
  <c r="AS82"/>
  <c r="AR82"/>
  <c r="AP82"/>
  <c r="AO82"/>
  <c r="AL82"/>
  <c r="AK82"/>
  <c r="AJ82"/>
  <c r="AI82"/>
  <c r="AH82"/>
  <c r="AF82"/>
  <c r="AE82"/>
  <c r="Y82"/>
  <c r="X82"/>
  <c r="V82"/>
  <c r="U82"/>
  <c r="R82"/>
  <c r="Q82"/>
  <c r="O82"/>
  <c r="N82"/>
  <c r="L82"/>
  <c r="K82"/>
  <c r="J82"/>
  <c r="I82"/>
  <c r="H82"/>
  <c r="G82"/>
  <c r="F82"/>
  <c r="E82"/>
  <c r="D82"/>
  <c r="EW81"/>
  <c r="EV81"/>
  <c r="ES81"/>
  <c r="ER81"/>
  <c r="EQ81"/>
  <c r="EP81"/>
  <c r="EO81"/>
  <c r="EL81"/>
  <c r="EK81"/>
  <c r="EJ81"/>
  <c r="EI81"/>
  <c r="EH81"/>
  <c r="EE81"/>
  <c r="ED81"/>
  <c r="EC81"/>
  <c r="EB81"/>
  <c r="EA81"/>
  <c r="DU81"/>
  <c r="DT81"/>
  <c r="DR81"/>
  <c r="DQ81"/>
  <c r="DN81"/>
  <c r="DM81"/>
  <c r="DK81"/>
  <c r="DJ81"/>
  <c r="DH81"/>
  <c r="DG81"/>
  <c r="DA81"/>
  <c r="CZ81"/>
  <c r="CX81"/>
  <c r="CW81"/>
  <c r="CT81"/>
  <c r="CS81"/>
  <c r="CQ81"/>
  <c r="CP81"/>
  <c r="CN81"/>
  <c r="CM81"/>
  <c r="CG81"/>
  <c r="CF81"/>
  <c r="CD81"/>
  <c r="CC81"/>
  <c r="BZ81"/>
  <c r="BY81"/>
  <c r="BW81"/>
  <c r="BV81"/>
  <c r="BT81"/>
  <c r="BS81"/>
  <c r="BM81"/>
  <c r="BL81"/>
  <c r="BJ81"/>
  <c r="BI81"/>
  <c r="BF81"/>
  <c r="BE81"/>
  <c r="BC81"/>
  <c r="BB81"/>
  <c r="AZ81"/>
  <c r="AY81"/>
  <c r="AS81"/>
  <c r="AR81"/>
  <c r="AP81"/>
  <c r="AO81"/>
  <c r="AL81"/>
  <c r="AK81"/>
  <c r="AI81"/>
  <c r="AH81"/>
  <c r="AF81"/>
  <c r="AE81"/>
  <c r="Y81"/>
  <c r="X81"/>
  <c r="V81"/>
  <c r="U81"/>
  <c r="R81"/>
  <c r="Q81"/>
  <c r="O81"/>
  <c r="N81"/>
  <c r="L81"/>
  <c r="K81"/>
  <c r="J81"/>
  <c r="I81"/>
  <c r="H81"/>
  <c r="G81"/>
  <c r="F81"/>
  <c r="E81"/>
  <c r="D81"/>
  <c r="EW80"/>
  <c r="EV80"/>
  <c r="ES80"/>
  <c r="ER80"/>
  <c r="EQ80"/>
  <c r="EP80"/>
  <c r="EO80"/>
  <c r="EL80"/>
  <c r="EK80"/>
  <c r="EJ80"/>
  <c r="EI80"/>
  <c r="EH80"/>
  <c r="EE80"/>
  <c r="ED80"/>
  <c r="EC80"/>
  <c r="EB80"/>
  <c r="EA80"/>
  <c r="DV80"/>
  <c r="DU80"/>
  <c r="DT80"/>
  <c r="DR80"/>
  <c r="DQ80"/>
  <c r="DN80"/>
  <c r="DM80"/>
  <c r="DK80"/>
  <c r="DJ80"/>
  <c r="DH80"/>
  <c r="DG80"/>
  <c r="DA80"/>
  <c r="CZ80"/>
  <c r="CX80"/>
  <c r="CW80"/>
  <c r="CT80"/>
  <c r="CS80"/>
  <c r="CQ80"/>
  <c r="CP80"/>
  <c r="CN80"/>
  <c r="CM80"/>
  <c r="CG80"/>
  <c r="CF80"/>
  <c r="CD80"/>
  <c r="CC80"/>
  <c r="BZ80"/>
  <c r="BY80"/>
  <c r="BW80"/>
  <c r="BV80"/>
  <c r="BT80"/>
  <c r="BS80"/>
  <c r="BM80"/>
  <c r="BL80"/>
  <c r="BJ80"/>
  <c r="BI80"/>
  <c r="BF80"/>
  <c r="BE80"/>
  <c r="BC80"/>
  <c r="BB80"/>
  <c r="AZ80"/>
  <c r="AY80"/>
  <c r="AT80"/>
  <c r="AS80"/>
  <c r="AR80"/>
  <c r="AP80"/>
  <c r="AO80"/>
  <c r="AL80"/>
  <c r="AK80"/>
  <c r="AI80"/>
  <c r="AH80"/>
  <c r="AF80"/>
  <c r="AE80"/>
  <c r="Y80"/>
  <c r="X80"/>
  <c r="V80"/>
  <c r="U80"/>
  <c r="R80"/>
  <c r="Q80"/>
  <c r="O80"/>
  <c r="N80"/>
  <c r="L80"/>
  <c r="K80"/>
  <c r="J80"/>
  <c r="I80"/>
  <c r="H80"/>
  <c r="G80"/>
  <c r="F80"/>
  <c r="E80"/>
  <c r="D80"/>
  <c r="EW79"/>
  <c r="EV79"/>
  <c r="ES79"/>
  <c r="ER79"/>
  <c r="EQ79"/>
  <c r="EP79"/>
  <c r="EO79"/>
  <c r="EL79"/>
  <c r="EK79"/>
  <c r="EJ79"/>
  <c r="EI79"/>
  <c r="EH79"/>
  <c r="EE79"/>
  <c r="ED79"/>
  <c r="EC79"/>
  <c r="EB79"/>
  <c r="EA79"/>
  <c r="DU79"/>
  <c r="DT79"/>
  <c r="DR79"/>
  <c r="DQ79"/>
  <c r="DN79"/>
  <c r="DM79"/>
  <c r="DK79"/>
  <c r="DJ79"/>
  <c r="DH79"/>
  <c r="DG79"/>
  <c r="DA79"/>
  <c r="CZ79"/>
  <c r="CY79"/>
  <c r="CX79"/>
  <c r="CW79"/>
  <c r="CT79"/>
  <c r="CS79"/>
  <c r="CQ79"/>
  <c r="CP79"/>
  <c r="CN79"/>
  <c r="CM79"/>
  <c r="CG79"/>
  <c r="CF79"/>
  <c r="CD79"/>
  <c r="CC79"/>
  <c r="CA79"/>
  <c r="BZ79"/>
  <c r="BY79"/>
  <c r="BW79"/>
  <c r="BV79"/>
  <c r="BT79"/>
  <c r="BS79"/>
  <c r="BM79"/>
  <c r="BL79"/>
  <c r="BJ79"/>
  <c r="BI79"/>
  <c r="BF79"/>
  <c r="BE79"/>
  <c r="BC79"/>
  <c r="BB79"/>
  <c r="AZ79"/>
  <c r="AY79"/>
  <c r="AS79"/>
  <c r="AR79"/>
  <c r="AP79"/>
  <c r="AO79"/>
  <c r="AL79"/>
  <c r="AK79"/>
  <c r="AI79"/>
  <c r="AH79"/>
  <c r="AF79"/>
  <c r="AE79"/>
  <c r="Y79"/>
  <c r="X79"/>
  <c r="V79"/>
  <c r="U79"/>
  <c r="R79"/>
  <c r="Q79"/>
  <c r="O79"/>
  <c r="N79"/>
  <c r="L79"/>
  <c r="K79"/>
  <c r="J79"/>
  <c r="I79"/>
  <c r="H79"/>
  <c r="G79"/>
  <c r="F79"/>
  <c r="E79"/>
  <c r="D79"/>
  <c r="EW78"/>
  <c r="EV78"/>
  <c r="ES78"/>
  <c r="ER78"/>
  <c r="EQ78"/>
  <c r="EP78"/>
  <c r="EO78"/>
  <c r="EL78"/>
  <c r="EK78"/>
  <c r="EJ78"/>
  <c r="EI78"/>
  <c r="EH78"/>
  <c r="EE78"/>
  <c r="ED78"/>
  <c r="EC78"/>
  <c r="EB78"/>
  <c r="EA78"/>
  <c r="DU78"/>
  <c r="DT78"/>
  <c r="DR78"/>
  <c r="DQ78"/>
  <c r="DN78"/>
  <c r="DM78"/>
  <c r="DK78"/>
  <c r="DJ78"/>
  <c r="DH78"/>
  <c r="DG78"/>
  <c r="DA78"/>
  <c r="CZ78"/>
  <c r="CX78"/>
  <c r="CW78"/>
  <c r="CT78"/>
  <c r="CS78"/>
  <c r="CQ78"/>
  <c r="CP78"/>
  <c r="CN78"/>
  <c r="CM78"/>
  <c r="CG78"/>
  <c r="CF78"/>
  <c r="CD78"/>
  <c r="CC78"/>
  <c r="BZ78"/>
  <c r="BY78"/>
  <c r="BW78"/>
  <c r="BV78"/>
  <c r="BT78"/>
  <c r="BS78"/>
  <c r="BM78"/>
  <c r="BL78"/>
  <c r="BJ78"/>
  <c r="BI78"/>
  <c r="BF78"/>
  <c r="BE78"/>
  <c r="BC78"/>
  <c r="BB78"/>
  <c r="AZ78"/>
  <c r="AY78"/>
  <c r="AS78"/>
  <c r="AR78"/>
  <c r="AP78"/>
  <c r="AO78"/>
  <c r="AL78"/>
  <c r="AK78"/>
  <c r="AI78"/>
  <c r="AH78"/>
  <c r="AF78"/>
  <c r="AE78"/>
  <c r="Y78"/>
  <c r="X78"/>
  <c r="V78"/>
  <c r="U78"/>
  <c r="R78"/>
  <c r="Q78"/>
  <c r="O78"/>
  <c r="N78"/>
  <c r="L78"/>
  <c r="K78"/>
  <c r="J78"/>
  <c r="I78"/>
  <c r="H78"/>
  <c r="G78"/>
  <c r="F78"/>
  <c r="E78"/>
  <c r="D78"/>
  <c r="EW77"/>
  <c r="EV77"/>
  <c r="ES77"/>
  <c r="ER77"/>
  <c r="EQ77"/>
  <c r="EP77"/>
  <c r="EO77"/>
  <c r="EL77"/>
  <c r="EK77"/>
  <c r="EJ77"/>
  <c r="EI77"/>
  <c r="EH77"/>
  <c r="EE77"/>
  <c r="ED77"/>
  <c r="EC77"/>
  <c r="EB77"/>
  <c r="EA77"/>
  <c r="DU77"/>
  <c r="DT77"/>
  <c r="DR77"/>
  <c r="DQ77"/>
  <c r="DN77"/>
  <c r="DM77"/>
  <c r="DK77"/>
  <c r="DJ77"/>
  <c r="DH77"/>
  <c r="DG77"/>
  <c r="DA77"/>
  <c r="CZ77"/>
  <c r="CX77"/>
  <c r="CW77"/>
  <c r="CT77"/>
  <c r="CS77"/>
  <c r="CQ77"/>
  <c r="CP77"/>
  <c r="CN77"/>
  <c r="CM77"/>
  <c r="CG77"/>
  <c r="CF77"/>
  <c r="CD77"/>
  <c r="CC77"/>
  <c r="BZ77"/>
  <c r="BY77"/>
  <c r="BW77"/>
  <c r="BV77"/>
  <c r="BT77"/>
  <c r="BS77"/>
  <c r="BM77"/>
  <c r="BL77"/>
  <c r="BJ77"/>
  <c r="BI77"/>
  <c r="BF77"/>
  <c r="BE77"/>
  <c r="BC77"/>
  <c r="BB77"/>
  <c r="AZ77"/>
  <c r="AY77"/>
  <c r="AS77"/>
  <c r="AR77"/>
  <c r="AP77"/>
  <c r="AO77"/>
  <c r="AL77"/>
  <c r="AK77"/>
  <c r="AI77"/>
  <c r="AH77"/>
  <c r="AF77"/>
  <c r="AE77"/>
  <c r="Y77"/>
  <c r="X77"/>
  <c r="V77"/>
  <c r="U77"/>
  <c r="R77"/>
  <c r="Q77"/>
  <c r="O77"/>
  <c r="N77"/>
  <c r="L77"/>
  <c r="K77"/>
  <c r="J77"/>
  <c r="I77"/>
  <c r="H77"/>
  <c r="G77"/>
  <c r="F77"/>
  <c r="E77"/>
  <c r="D77"/>
  <c r="EW76"/>
  <c r="EV76"/>
  <c r="ES76"/>
  <c r="ER76"/>
  <c r="EQ76"/>
  <c r="EP76"/>
  <c r="EO76"/>
  <c r="EL76"/>
  <c r="EK76"/>
  <c r="EJ76"/>
  <c r="EI76"/>
  <c r="EH76"/>
  <c r="EE76"/>
  <c r="ED76"/>
  <c r="EC76"/>
  <c r="EB76"/>
  <c r="EA76"/>
  <c r="DV76"/>
  <c r="DU76"/>
  <c r="DT76"/>
  <c r="DR76"/>
  <c r="DQ76"/>
  <c r="DN76"/>
  <c r="DM76"/>
  <c r="DK76"/>
  <c r="DJ76"/>
  <c r="DH76"/>
  <c r="DG76"/>
  <c r="DA76"/>
  <c r="CZ76"/>
  <c r="CX76"/>
  <c r="CW76"/>
  <c r="CT76"/>
  <c r="CS76"/>
  <c r="CQ76"/>
  <c r="CP76"/>
  <c r="CN76"/>
  <c r="CM76"/>
  <c r="CG76"/>
  <c r="CF76"/>
  <c r="CD76"/>
  <c r="CC76"/>
  <c r="BZ76"/>
  <c r="BY76"/>
  <c r="BW76"/>
  <c r="BV76"/>
  <c r="BT76"/>
  <c r="BS76"/>
  <c r="BM76"/>
  <c r="BL76"/>
  <c r="BJ76"/>
  <c r="BI76"/>
  <c r="BF76"/>
  <c r="BE76"/>
  <c r="BC76"/>
  <c r="BB76"/>
  <c r="AZ76"/>
  <c r="AY76"/>
  <c r="AT76"/>
  <c r="AS76"/>
  <c r="AR76"/>
  <c r="AP76"/>
  <c r="AO76"/>
  <c r="AL76"/>
  <c r="AK76"/>
  <c r="AI76"/>
  <c r="AH76"/>
  <c r="AF76"/>
  <c r="AE76"/>
  <c r="Y76"/>
  <c r="X76"/>
  <c r="V76"/>
  <c r="U76"/>
  <c r="R76"/>
  <c r="Q76"/>
  <c r="O76"/>
  <c r="N76"/>
  <c r="L76"/>
  <c r="K76"/>
  <c r="J76"/>
  <c r="I76"/>
  <c r="H76"/>
  <c r="G76"/>
  <c r="F76"/>
  <c r="E76"/>
  <c r="D76"/>
  <c r="EW75"/>
  <c r="EV75"/>
  <c r="ES75"/>
  <c r="ER75"/>
  <c r="EQ75"/>
  <c r="EP75"/>
  <c r="EO75"/>
  <c r="EL75"/>
  <c r="EK75"/>
  <c r="EJ75"/>
  <c r="EI75"/>
  <c r="EH75"/>
  <c r="EE75"/>
  <c r="ED75"/>
  <c r="EC75"/>
  <c r="EB75"/>
  <c r="EA75"/>
  <c r="DU75"/>
  <c r="DT75"/>
  <c r="DR75"/>
  <c r="DQ75"/>
  <c r="DN75"/>
  <c r="DM75"/>
  <c r="DK75"/>
  <c r="DJ75"/>
  <c r="DH75"/>
  <c r="DG75"/>
  <c r="DA75"/>
  <c r="CZ75"/>
  <c r="CY75"/>
  <c r="CX75"/>
  <c r="CW75"/>
  <c r="CT75"/>
  <c r="CS75"/>
  <c r="CQ75"/>
  <c r="CP75"/>
  <c r="CN75"/>
  <c r="CM75"/>
  <c r="CG75"/>
  <c r="CF75"/>
  <c r="CD75"/>
  <c r="CC75"/>
  <c r="CA75"/>
  <c r="BZ75"/>
  <c r="BY75"/>
  <c r="BW75"/>
  <c r="BV75"/>
  <c r="BT75"/>
  <c r="BS75"/>
  <c r="BM75"/>
  <c r="BL75"/>
  <c r="BJ75"/>
  <c r="BI75"/>
  <c r="BF75"/>
  <c r="BE75"/>
  <c r="BC75"/>
  <c r="BB75"/>
  <c r="AZ75"/>
  <c r="AY75"/>
  <c r="AS75"/>
  <c r="AR75"/>
  <c r="AP75"/>
  <c r="AO75"/>
  <c r="AL75"/>
  <c r="AK75"/>
  <c r="AI75"/>
  <c r="AH75"/>
  <c r="AF75"/>
  <c r="AE75"/>
  <c r="Y75"/>
  <c r="X75"/>
  <c r="V75"/>
  <c r="U75"/>
  <c r="R75"/>
  <c r="Q75"/>
  <c r="O75"/>
  <c r="N75"/>
  <c r="L75"/>
  <c r="K75"/>
  <c r="J75"/>
  <c r="I75"/>
  <c r="H75"/>
  <c r="G75"/>
  <c r="F75"/>
  <c r="E75"/>
  <c r="D75"/>
  <c r="EW74"/>
  <c r="EV74"/>
  <c r="ES74"/>
  <c r="ER74"/>
  <c r="EQ74"/>
  <c r="EP74"/>
  <c r="EO74"/>
  <c r="EL74"/>
  <c r="EK74"/>
  <c r="EJ74"/>
  <c r="EI74"/>
  <c r="EH74"/>
  <c r="EE74"/>
  <c r="ED74"/>
  <c r="EC74"/>
  <c r="EB74"/>
  <c r="EA74"/>
  <c r="DU74"/>
  <c r="DT74"/>
  <c r="DR74"/>
  <c r="DQ74"/>
  <c r="DN74"/>
  <c r="DM74"/>
  <c r="DK74"/>
  <c r="DJ74"/>
  <c r="DH74"/>
  <c r="DG74"/>
  <c r="DA74"/>
  <c r="CZ74"/>
  <c r="CX74"/>
  <c r="CW74"/>
  <c r="CT74"/>
  <c r="CS74"/>
  <c r="CQ74"/>
  <c r="CP74"/>
  <c r="CN74"/>
  <c r="CM74"/>
  <c r="CG74"/>
  <c r="CF74"/>
  <c r="CD74"/>
  <c r="CC74"/>
  <c r="BZ74"/>
  <c r="BY74"/>
  <c r="BW74"/>
  <c r="BV74"/>
  <c r="BT74"/>
  <c r="BS74"/>
  <c r="BM74"/>
  <c r="BL74"/>
  <c r="BJ74"/>
  <c r="BI74"/>
  <c r="BF74"/>
  <c r="BE74"/>
  <c r="BC74"/>
  <c r="BB74"/>
  <c r="AZ74"/>
  <c r="AY74"/>
  <c r="AS74"/>
  <c r="AR74"/>
  <c r="AP74"/>
  <c r="AO74"/>
  <c r="AL74"/>
  <c r="AK74"/>
  <c r="AI74"/>
  <c r="AH74"/>
  <c r="AF74"/>
  <c r="AE74"/>
  <c r="Y74"/>
  <c r="X74"/>
  <c r="V74"/>
  <c r="U74"/>
  <c r="R74"/>
  <c r="Q74"/>
  <c r="O74"/>
  <c r="N74"/>
  <c r="L74"/>
  <c r="K74"/>
  <c r="J74"/>
  <c r="I74"/>
  <c r="H74"/>
  <c r="G74"/>
  <c r="F74"/>
  <c r="E74"/>
  <c r="D74"/>
  <c r="EW73"/>
  <c r="EV73"/>
  <c r="ES73"/>
  <c r="ER73"/>
  <c r="EQ73"/>
  <c r="EP73"/>
  <c r="EO73"/>
  <c r="EL73"/>
  <c r="EK73"/>
  <c r="EJ73"/>
  <c r="EI73"/>
  <c r="EH73"/>
  <c r="EE73"/>
  <c r="ED73"/>
  <c r="EC73"/>
  <c r="EB73"/>
  <c r="EA73"/>
  <c r="DU73"/>
  <c r="DT73"/>
  <c r="DR73"/>
  <c r="DQ73"/>
  <c r="DN73"/>
  <c r="DM73"/>
  <c r="DK73"/>
  <c r="DJ73"/>
  <c r="DH73"/>
  <c r="DG73"/>
  <c r="DA73"/>
  <c r="CZ73"/>
  <c r="CX73"/>
  <c r="CW73"/>
  <c r="CT73"/>
  <c r="CS73"/>
  <c r="CQ73"/>
  <c r="CP73"/>
  <c r="CN73"/>
  <c r="CM73"/>
  <c r="CG73"/>
  <c r="CF73"/>
  <c r="CD73"/>
  <c r="CC73"/>
  <c r="BZ73"/>
  <c r="BY73"/>
  <c r="BW73"/>
  <c r="BV73"/>
  <c r="BT73"/>
  <c r="BS73"/>
  <c r="BM73"/>
  <c r="BL73"/>
  <c r="BJ73"/>
  <c r="BI73"/>
  <c r="BF73"/>
  <c r="BE73"/>
  <c r="BC73"/>
  <c r="BB73"/>
  <c r="AZ73"/>
  <c r="AY73"/>
  <c r="AS73"/>
  <c r="AR73"/>
  <c r="AP73"/>
  <c r="AO73"/>
  <c r="AL73"/>
  <c r="AK73"/>
  <c r="AI73"/>
  <c r="AH73"/>
  <c r="AF73"/>
  <c r="AE73"/>
  <c r="Y73"/>
  <c r="X73"/>
  <c r="V73"/>
  <c r="U73"/>
  <c r="R73"/>
  <c r="Q73"/>
  <c r="O73"/>
  <c r="N73"/>
  <c r="L73"/>
  <c r="K73"/>
  <c r="J73"/>
  <c r="I73"/>
  <c r="H73"/>
  <c r="G73"/>
  <c r="F73"/>
  <c r="E73"/>
  <c r="D73"/>
  <c r="EW72"/>
  <c r="EV72"/>
  <c r="ES72"/>
  <c r="ER72"/>
  <c r="EQ72"/>
  <c r="EP72"/>
  <c r="EO72"/>
  <c r="EL72"/>
  <c r="EK72"/>
  <c r="EJ72"/>
  <c r="EI72"/>
  <c r="EH72"/>
  <c r="EE72"/>
  <c r="ED72"/>
  <c r="EC72"/>
  <c r="EB72"/>
  <c r="EA72"/>
  <c r="DV72"/>
  <c r="DU72"/>
  <c r="DT72"/>
  <c r="DR72"/>
  <c r="DQ72"/>
  <c r="DN72"/>
  <c r="DM72"/>
  <c r="DK72"/>
  <c r="DJ72"/>
  <c r="DH72"/>
  <c r="DG72"/>
  <c r="DA72"/>
  <c r="CZ72"/>
  <c r="CX72"/>
  <c r="CW72"/>
  <c r="CT72"/>
  <c r="CS72"/>
  <c r="CQ72"/>
  <c r="CP72"/>
  <c r="CN72"/>
  <c r="CM72"/>
  <c r="CG72"/>
  <c r="CF72"/>
  <c r="CD72"/>
  <c r="CC72"/>
  <c r="BZ72"/>
  <c r="BY72"/>
  <c r="BW72"/>
  <c r="BV72"/>
  <c r="BT72"/>
  <c r="BS72"/>
  <c r="BM72"/>
  <c r="BL72"/>
  <c r="BJ72"/>
  <c r="BI72"/>
  <c r="BF72"/>
  <c r="BE72"/>
  <c r="BC72"/>
  <c r="BB72"/>
  <c r="AZ72"/>
  <c r="AY72"/>
  <c r="AT72"/>
  <c r="AS72"/>
  <c r="AR72"/>
  <c r="AP72"/>
  <c r="AO72"/>
  <c r="AL72"/>
  <c r="AK72"/>
  <c r="AI72"/>
  <c r="AH72"/>
  <c r="AF72"/>
  <c r="AE72"/>
  <c r="Y72"/>
  <c r="X72"/>
  <c r="V72"/>
  <c r="U72"/>
  <c r="R72"/>
  <c r="Q72"/>
  <c r="O72"/>
  <c r="N72"/>
  <c r="L72"/>
  <c r="K72"/>
  <c r="J72"/>
  <c r="I72"/>
  <c r="H72"/>
  <c r="G72"/>
  <c r="F72"/>
  <c r="E72"/>
  <c r="D72"/>
  <c r="EW71"/>
  <c r="EV71"/>
  <c r="ES71"/>
  <c r="ER71"/>
  <c r="EQ71"/>
  <c r="EP71"/>
  <c r="EO71"/>
  <c r="EL71"/>
  <c r="EK71"/>
  <c r="EJ71"/>
  <c r="EI71"/>
  <c r="EH71"/>
  <c r="EE71"/>
  <c r="ED71"/>
  <c r="EC71"/>
  <c r="EB71"/>
  <c r="EA71"/>
  <c r="DU71"/>
  <c r="DT71"/>
  <c r="DR71"/>
  <c r="DQ71"/>
  <c r="DN71"/>
  <c r="DM71"/>
  <c r="DK71"/>
  <c r="DJ71"/>
  <c r="DH71"/>
  <c r="DG71"/>
  <c r="DA71"/>
  <c r="CZ71"/>
  <c r="CX71"/>
  <c r="CW71"/>
  <c r="CT71"/>
  <c r="CS71"/>
  <c r="CQ71"/>
  <c r="CP71"/>
  <c r="CN71"/>
  <c r="CM71"/>
  <c r="CG71"/>
  <c r="CF71"/>
  <c r="CD71"/>
  <c r="CC71"/>
  <c r="BZ71"/>
  <c r="BY71"/>
  <c r="BW71"/>
  <c r="BV71"/>
  <c r="BT71"/>
  <c r="BS71"/>
  <c r="BM71"/>
  <c r="BL71"/>
  <c r="BJ71"/>
  <c r="BI71"/>
  <c r="BF71"/>
  <c r="BE71"/>
  <c r="BC71"/>
  <c r="BB71"/>
  <c r="AZ71"/>
  <c r="AY71"/>
  <c r="AS71"/>
  <c r="AR71"/>
  <c r="AP71"/>
  <c r="AO71"/>
  <c r="AL71"/>
  <c r="AK71"/>
  <c r="AI71"/>
  <c r="AH71"/>
  <c r="AF71"/>
  <c r="AE71"/>
  <c r="Y71"/>
  <c r="X71"/>
  <c r="V71"/>
  <c r="U71"/>
  <c r="R71"/>
  <c r="Q71"/>
  <c r="O71"/>
  <c r="N71"/>
  <c r="L71"/>
  <c r="K71"/>
  <c r="J71"/>
  <c r="I71"/>
  <c r="H71"/>
  <c r="G71"/>
  <c r="F71"/>
  <c r="E71"/>
  <c r="D71"/>
  <c r="EW70"/>
  <c r="EV70"/>
  <c r="ES70"/>
  <c r="ER70"/>
  <c r="EQ70"/>
  <c r="EP70"/>
  <c r="EO70"/>
  <c r="EL70"/>
  <c r="EK70"/>
  <c r="EJ70"/>
  <c r="EI70"/>
  <c r="EH70"/>
  <c r="EE70"/>
  <c r="ED70"/>
  <c r="EC70"/>
  <c r="EB70"/>
  <c r="EA70"/>
  <c r="DU70"/>
  <c r="DT70"/>
  <c r="DR70"/>
  <c r="DQ70"/>
  <c r="DN70"/>
  <c r="DM70"/>
  <c r="DK70"/>
  <c r="DJ70"/>
  <c r="DH70"/>
  <c r="DG70"/>
  <c r="DA70"/>
  <c r="CZ70"/>
  <c r="CX70"/>
  <c r="CW70"/>
  <c r="CT70"/>
  <c r="CS70"/>
  <c r="CQ70"/>
  <c r="CP70"/>
  <c r="CN70"/>
  <c r="CM70"/>
  <c r="CG70"/>
  <c r="CF70"/>
  <c r="CD70"/>
  <c r="CC70"/>
  <c r="BZ70"/>
  <c r="BY70"/>
  <c r="BW70"/>
  <c r="BV70"/>
  <c r="BU70"/>
  <c r="BT70"/>
  <c r="BS70"/>
  <c r="BM70"/>
  <c r="BL70"/>
  <c r="BJ70"/>
  <c r="BI70"/>
  <c r="BF70"/>
  <c r="BE70"/>
  <c r="BC70"/>
  <c r="BB70"/>
  <c r="BA70"/>
  <c r="AZ70"/>
  <c r="AY70"/>
  <c r="AS70"/>
  <c r="AR70"/>
  <c r="AP70"/>
  <c r="AO70"/>
  <c r="AL70"/>
  <c r="AK70"/>
  <c r="AI70"/>
  <c r="AH70"/>
  <c r="AF70"/>
  <c r="AE70"/>
  <c r="Y70"/>
  <c r="X70"/>
  <c r="V70"/>
  <c r="U70"/>
  <c r="R70"/>
  <c r="Q70"/>
  <c r="O70"/>
  <c r="N70"/>
  <c r="L70"/>
  <c r="K70"/>
  <c r="J70"/>
  <c r="I70"/>
  <c r="H70"/>
  <c r="G70"/>
  <c r="F70"/>
  <c r="E70"/>
  <c r="D70"/>
  <c r="EW69"/>
  <c r="EV69"/>
  <c r="ES69"/>
  <c r="ER69"/>
  <c r="EQ69"/>
  <c r="EP69"/>
  <c r="EO69"/>
  <c r="EL69"/>
  <c r="EK69"/>
  <c r="EJ69"/>
  <c r="EI69"/>
  <c r="EH69"/>
  <c r="EE69"/>
  <c r="ED69"/>
  <c r="EC69"/>
  <c r="EB69"/>
  <c r="EA69"/>
  <c r="DU69"/>
  <c r="DT69"/>
  <c r="DR69"/>
  <c r="DQ69"/>
  <c r="DN69"/>
  <c r="DM69"/>
  <c r="DK69"/>
  <c r="DJ69"/>
  <c r="DH69"/>
  <c r="DG69"/>
  <c r="DA69"/>
  <c r="CZ69"/>
  <c r="CX69"/>
  <c r="CW69"/>
  <c r="CT69"/>
  <c r="CS69"/>
  <c r="CQ69"/>
  <c r="CP69"/>
  <c r="CN69"/>
  <c r="CM69"/>
  <c r="CG69"/>
  <c r="CF69"/>
  <c r="CD69"/>
  <c r="CC69"/>
  <c r="BZ69"/>
  <c r="BY69"/>
  <c r="BW69"/>
  <c r="BV69"/>
  <c r="BT69"/>
  <c r="BS69"/>
  <c r="BM69"/>
  <c r="BL69"/>
  <c r="BJ69"/>
  <c r="BI69"/>
  <c r="BF69"/>
  <c r="BE69"/>
  <c r="BC69"/>
  <c r="BB69"/>
  <c r="AZ69"/>
  <c r="AY69"/>
  <c r="AS69"/>
  <c r="AR69"/>
  <c r="AP69"/>
  <c r="AO69"/>
  <c r="AL69"/>
  <c r="AK69"/>
  <c r="AI69"/>
  <c r="AH69"/>
  <c r="AF69"/>
  <c r="AE69"/>
  <c r="Y69"/>
  <c r="X69"/>
  <c r="V69"/>
  <c r="U69"/>
  <c r="R69"/>
  <c r="Q69"/>
  <c r="O69"/>
  <c r="N69"/>
  <c r="L69"/>
  <c r="K69"/>
  <c r="J69"/>
  <c r="I69"/>
  <c r="H69"/>
  <c r="G69"/>
  <c r="F69"/>
  <c r="E69"/>
  <c r="D69"/>
  <c r="EW68"/>
  <c r="EV68"/>
  <c r="ES68"/>
  <c r="ER68"/>
  <c r="EQ68"/>
  <c r="EP68"/>
  <c r="EO68"/>
  <c r="EL68"/>
  <c r="EK68"/>
  <c r="EJ68"/>
  <c r="EI68"/>
  <c r="EH68"/>
  <c r="EE68"/>
  <c r="ED68"/>
  <c r="EC68"/>
  <c r="EB68"/>
  <c r="EA68"/>
  <c r="DU68"/>
  <c r="DT68"/>
  <c r="DR68"/>
  <c r="DQ68"/>
  <c r="DN68"/>
  <c r="DM68"/>
  <c r="DK68"/>
  <c r="DJ68"/>
  <c r="DH68"/>
  <c r="DG68"/>
  <c r="DA68"/>
  <c r="CZ68"/>
  <c r="CX68"/>
  <c r="CW68"/>
  <c r="CT68"/>
  <c r="CS68"/>
  <c r="CQ68"/>
  <c r="CP68"/>
  <c r="CN68"/>
  <c r="CM68"/>
  <c r="CG68"/>
  <c r="CF68"/>
  <c r="CD68"/>
  <c r="CC68"/>
  <c r="BZ68"/>
  <c r="BY68"/>
  <c r="BW68"/>
  <c r="BV68"/>
  <c r="BT68"/>
  <c r="BS68"/>
  <c r="BM68"/>
  <c r="BL68"/>
  <c r="BK68"/>
  <c r="BJ68"/>
  <c r="BI68"/>
  <c r="BF68"/>
  <c r="BE68"/>
  <c r="BC68"/>
  <c r="BB68"/>
  <c r="AZ68"/>
  <c r="AY68"/>
  <c r="AS68"/>
  <c r="AR68"/>
  <c r="AP68"/>
  <c r="AO68"/>
  <c r="AL68"/>
  <c r="AK68"/>
  <c r="AI68"/>
  <c r="AH68"/>
  <c r="AF68"/>
  <c r="AE68"/>
  <c r="Y68"/>
  <c r="X68"/>
  <c r="V68"/>
  <c r="U68"/>
  <c r="R68"/>
  <c r="Q68"/>
  <c r="O68"/>
  <c r="N68"/>
  <c r="L68"/>
  <c r="K68"/>
  <c r="J68"/>
  <c r="I68"/>
  <c r="H68"/>
  <c r="G68"/>
  <c r="F68"/>
  <c r="E68"/>
  <c r="D68"/>
  <c r="EW67"/>
  <c r="EV67"/>
  <c r="ES67"/>
  <c r="ER67"/>
  <c r="EQ67"/>
  <c r="EP67"/>
  <c r="EO67"/>
  <c r="EL67"/>
  <c r="EK67"/>
  <c r="EJ67"/>
  <c r="EI67"/>
  <c r="EH67"/>
  <c r="EE67"/>
  <c r="ED67"/>
  <c r="EC67"/>
  <c r="EB67"/>
  <c r="EA67"/>
  <c r="DU67"/>
  <c r="DT67"/>
  <c r="DR67"/>
  <c r="DQ67"/>
  <c r="DN67"/>
  <c r="DM67"/>
  <c r="DK67"/>
  <c r="DJ67"/>
  <c r="DH67"/>
  <c r="DG67"/>
  <c r="DA67"/>
  <c r="CZ67"/>
  <c r="CX67"/>
  <c r="CW67"/>
  <c r="CT67"/>
  <c r="CS67"/>
  <c r="CQ67"/>
  <c r="CP67"/>
  <c r="CN67"/>
  <c r="CM67"/>
  <c r="CG67"/>
  <c r="CF67"/>
  <c r="CD67"/>
  <c r="CC67"/>
  <c r="BZ67"/>
  <c r="BY67"/>
  <c r="BW67"/>
  <c r="BV67"/>
  <c r="BT67"/>
  <c r="BS67"/>
  <c r="BM67"/>
  <c r="BL67"/>
  <c r="BJ67"/>
  <c r="BI67"/>
  <c r="BF67"/>
  <c r="BE67"/>
  <c r="BC67"/>
  <c r="BB67"/>
  <c r="AZ67"/>
  <c r="AY67"/>
  <c r="AS67"/>
  <c r="AR67"/>
  <c r="AP67"/>
  <c r="AO67"/>
  <c r="AL67"/>
  <c r="AK67"/>
  <c r="AI67"/>
  <c r="AH67"/>
  <c r="AF67"/>
  <c r="AE67"/>
  <c r="Y67"/>
  <c r="X67"/>
  <c r="V67"/>
  <c r="U67"/>
  <c r="R67"/>
  <c r="Q67"/>
  <c r="O67"/>
  <c r="N67"/>
  <c r="L67"/>
  <c r="K67"/>
  <c r="J67"/>
  <c r="I67"/>
  <c r="H67"/>
  <c r="G67"/>
  <c r="F67"/>
  <c r="E67"/>
  <c r="D67"/>
  <c r="EW66"/>
  <c r="EV66"/>
  <c r="ES66"/>
  <c r="ER66"/>
  <c r="EQ66"/>
  <c r="EP66"/>
  <c r="EO66"/>
  <c r="EL66"/>
  <c r="EK66"/>
  <c r="EJ66"/>
  <c r="EI66"/>
  <c r="EH66"/>
  <c r="EE66"/>
  <c r="ED66"/>
  <c r="EC66"/>
  <c r="EB66"/>
  <c r="EA66"/>
  <c r="DU66"/>
  <c r="DT66"/>
  <c r="DR66"/>
  <c r="DQ66"/>
  <c r="DN66"/>
  <c r="DM66"/>
  <c r="DK66"/>
  <c r="DJ66"/>
  <c r="DH66"/>
  <c r="DG66"/>
  <c r="DB66"/>
  <c r="DA66"/>
  <c r="CZ66"/>
  <c r="CX66"/>
  <c r="CW66"/>
  <c r="CT66"/>
  <c r="CS66"/>
  <c r="CQ66"/>
  <c r="CP66"/>
  <c r="CN66"/>
  <c r="CM66"/>
  <c r="CG66"/>
  <c r="CF66"/>
  <c r="CD66"/>
  <c r="CC66"/>
  <c r="BZ66"/>
  <c r="BY66"/>
  <c r="BW66"/>
  <c r="BV66"/>
  <c r="BT66"/>
  <c r="BS66"/>
  <c r="BM66"/>
  <c r="BL66"/>
  <c r="BJ66"/>
  <c r="BI66"/>
  <c r="BF66"/>
  <c r="BE66"/>
  <c r="BC66"/>
  <c r="BB66"/>
  <c r="AZ66"/>
  <c r="AY66"/>
  <c r="AS66"/>
  <c r="AR66"/>
  <c r="AP66"/>
  <c r="AO66"/>
  <c r="AL66"/>
  <c r="AK66"/>
  <c r="AI66"/>
  <c r="AH66"/>
  <c r="AF66"/>
  <c r="AE66"/>
  <c r="Y66"/>
  <c r="X66"/>
  <c r="V66"/>
  <c r="U66"/>
  <c r="R66"/>
  <c r="Q66"/>
  <c r="O66"/>
  <c r="N66"/>
  <c r="L66"/>
  <c r="K66"/>
  <c r="J66"/>
  <c r="I66"/>
  <c r="H66"/>
  <c r="G66"/>
  <c r="F66"/>
  <c r="E66"/>
  <c r="D66"/>
  <c r="EW65"/>
  <c r="EV65"/>
  <c r="ES65"/>
  <c r="ER65"/>
  <c r="EQ65"/>
  <c r="EP65"/>
  <c r="EO65"/>
  <c r="EL65"/>
  <c r="EK65"/>
  <c r="EJ65"/>
  <c r="EI65"/>
  <c r="EH65"/>
  <c r="EE65"/>
  <c r="ED65"/>
  <c r="EC65"/>
  <c r="EB65"/>
  <c r="EA65"/>
  <c r="DU65"/>
  <c r="DT65"/>
  <c r="DR65"/>
  <c r="DQ65"/>
  <c r="DN65"/>
  <c r="DM65"/>
  <c r="DK65"/>
  <c r="DJ65"/>
  <c r="DH65"/>
  <c r="DG65"/>
  <c r="DA65"/>
  <c r="CZ65"/>
  <c r="CX65"/>
  <c r="CW65"/>
  <c r="CT65"/>
  <c r="CS65"/>
  <c r="CQ65"/>
  <c r="CP65"/>
  <c r="CN65"/>
  <c r="CM65"/>
  <c r="CG65"/>
  <c r="CF65"/>
  <c r="CD65"/>
  <c r="CC65"/>
  <c r="BZ65"/>
  <c r="BY65"/>
  <c r="BW65"/>
  <c r="BV65"/>
  <c r="BT65"/>
  <c r="BS65"/>
  <c r="BM65"/>
  <c r="BL65"/>
  <c r="BJ65"/>
  <c r="BI65"/>
  <c r="BF65"/>
  <c r="BE65"/>
  <c r="BC65"/>
  <c r="BB65"/>
  <c r="AZ65"/>
  <c r="AY65"/>
  <c r="AS65"/>
  <c r="AR65"/>
  <c r="AP65"/>
  <c r="AO65"/>
  <c r="AL65"/>
  <c r="AK65"/>
  <c r="AI65"/>
  <c r="AH65"/>
  <c r="AF65"/>
  <c r="AE65"/>
  <c r="Y65"/>
  <c r="X65"/>
  <c r="V65"/>
  <c r="U65"/>
  <c r="R65"/>
  <c r="Q65"/>
  <c r="O65"/>
  <c r="N65"/>
  <c r="L65"/>
  <c r="K65"/>
  <c r="J65"/>
  <c r="I65"/>
  <c r="H65"/>
  <c r="G65"/>
  <c r="F65"/>
  <c r="E65"/>
  <c r="D65"/>
  <c r="EW64"/>
  <c r="EV64"/>
  <c r="ES64"/>
  <c r="ER64"/>
  <c r="EQ64"/>
  <c r="EP64"/>
  <c r="EO64"/>
  <c r="EL64"/>
  <c r="EK64"/>
  <c r="EJ64"/>
  <c r="EI64"/>
  <c r="EH64"/>
  <c r="EE64"/>
  <c r="ED64"/>
  <c r="EC64"/>
  <c r="EB64"/>
  <c r="EA64"/>
  <c r="DU64"/>
  <c r="DT64"/>
  <c r="DR64"/>
  <c r="DQ64"/>
  <c r="DN64"/>
  <c r="DM64"/>
  <c r="DL64"/>
  <c r="DK64"/>
  <c r="DJ64"/>
  <c r="DH64"/>
  <c r="DG64"/>
  <c r="DA64"/>
  <c r="CZ64"/>
  <c r="CX64"/>
  <c r="CW64"/>
  <c r="CT64"/>
  <c r="CS64"/>
  <c r="CQ64"/>
  <c r="CP64"/>
  <c r="CN64"/>
  <c r="CM64"/>
  <c r="CG64"/>
  <c r="CF64"/>
  <c r="CD64"/>
  <c r="CC64"/>
  <c r="BZ64"/>
  <c r="BY64"/>
  <c r="BW64"/>
  <c r="BV64"/>
  <c r="BT64"/>
  <c r="BS64"/>
  <c r="BM64"/>
  <c r="BL64"/>
  <c r="BJ64"/>
  <c r="BI64"/>
  <c r="BF64"/>
  <c r="BE64"/>
  <c r="BC64"/>
  <c r="BB64"/>
  <c r="AZ64"/>
  <c r="AY64"/>
  <c r="AS64"/>
  <c r="AR64"/>
  <c r="AP64"/>
  <c r="AO64"/>
  <c r="AL64"/>
  <c r="AK64"/>
  <c r="AI64"/>
  <c r="AH64"/>
  <c r="AF64"/>
  <c r="AE64"/>
  <c r="Y64"/>
  <c r="X64"/>
  <c r="V64"/>
  <c r="U64"/>
  <c r="R64"/>
  <c r="Q64"/>
  <c r="O64"/>
  <c r="N64"/>
  <c r="L64"/>
  <c r="K64"/>
  <c r="J64"/>
  <c r="I64"/>
  <c r="H64"/>
  <c r="G64"/>
  <c r="F64"/>
  <c r="E64"/>
  <c r="D64"/>
  <c r="EW63"/>
  <c r="EV63"/>
  <c r="ES63"/>
  <c r="ER63"/>
  <c r="EQ63"/>
  <c r="EP63"/>
  <c r="EO63"/>
  <c r="EL63"/>
  <c r="EK63"/>
  <c r="EJ63"/>
  <c r="EI63"/>
  <c r="EH63"/>
  <c r="EE63"/>
  <c r="ED63"/>
  <c r="EC63"/>
  <c r="EB63"/>
  <c r="EA63"/>
  <c r="DU63"/>
  <c r="DT63"/>
  <c r="DR63"/>
  <c r="DQ63"/>
  <c r="DN63"/>
  <c r="DM63"/>
  <c r="DK63"/>
  <c r="DJ63"/>
  <c r="DH63"/>
  <c r="DG63"/>
  <c r="DA63"/>
  <c r="CZ63"/>
  <c r="CX63"/>
  <c r="CW63"/>
  <c r="CT63"/>
  <c r="CS63"/>
  <c r="CQ63"/>
  <c r="CP63"/>
  <c r="CN63"/>
  <c r="CM63"/>
  <c r="CG63"/>
  <c r="CF63"/>
  <c r="CD63"/>
  <c r="CC63"/>
  <c r="BZ63"/>
  <c r="BY63"/>
  <c r="BW63"/>
  <c r="BV63"/>
  <c r="BT63"/>
  <c r="BS63"/>
  <c r="BM63"/>
  <c r="BL63"/>
  <c r="BJ63"/>
  <c r="BI63"/>
  <c r="BF63"/>
  <c r="BE63"/>
  <c r="BC63"/>
  <c r="BB63"/>
  <c r="AZ63"/>
  <c r="AY63"/>
  <c r="AS63"/>
  <c r="AR63"/>
  <c r="AP63"/>
  <c r="AO63"/>
  <c r="AL63"/>
  <c r="AK63"/>
  <c r="AI63"/>
  <c r="AH63"/>
  <c r="AF63"/>
  <c r="AE63"/>
  <c r="Z63"/>
  <c r="Y63"/>
  <c r="X63"/>
  <c r="V63"/>
  <c r="U63"/>
  <c r="R63"/>
  <c r="Q63"/>
  <c r="O63"/>
  <c r="N63"/>
  <c r="L63"/>
  <c r="K63"/>
  <c r="J63"/>
  <c r="I63"/>
  <c r="H63"/>
  <c r="G63"/>
  <c r="F63"/>
  <c r="E63"/>
  <c r="D63"/>
  <c r="EW62"/>
  <c r="EV62"/>
  <c r="ES62"/>
  <c r="ER62"/>
  <c r="EQ62"/>
  <c r="EP62"/>
  <c r="EO62"/>
  <c r="EL62"/>
  <c r="EK62"/>
  <c r="EJ62"/>
  <c r="EI62"/>
  <c r="EH62"/>
  <c r="EE62"/>
  <c r="ED62"/>
  <c r="EC62"/>
  <c r="EB62"/>
  <c r="EA62"/>
  <c r="DU62"/>
  <c r="DT62"/>
  <c r="DR62"/>
  <c r="DQ62"/>
  <c r="DN62"/>
  <c r="DM62"/>
  <c r="DK62"/>
  <c r="DJ62"/>
  <c r="DH62"/>
  <c r="DG62"/>
  <c r="DA62"/>
  <c r="CZ62"/>
  <c r="CX62"/>
  <c r="CW62"/>
  <c r="CT62"/>
  <c r="CS62"/>
  <c r="CQ62"/>
  <c r="CP62"/>
  <c r="CN62"/>
  <c r="CM62"/>
  <c r="CG62"/>
  <c r="CF62"/>
  <c r="CD62"/>
  <c r="CC62"/>
  <c r="BZ62"/>
  <c r="BY62"/>
  <c r="BW62"/>
  <c r="BV62"/>
  <c r="BT62"/>
  <c r="BS62"/>
  <c r="BM62"/>
  <c r="BL62"/>
  <c r="BJ62"/>
  <c r="BI62"/>
  <c r="BF62"/>
  <c r="BE62"/>
  <c r="BC62"/>
  <c r="BB62"/>
  <c r="AZ62"/>
  <c r="AY62"/>
  <c r="AS62"/>
  <c r="AR62"/>
  <c r="AP62"/>
  <c r="AO62"/>
  <c r="AL62"/>
  <c r="AK62"/>
  <c r="AI62"/>
  <c r="AH62"/>
  <c r="AF62"/>
  <c r="AE62"/>
  <c r="Y62"/>
  <c r="X62"/>
  <c r="V62"/>
  <c r="U62"/>
  <c r="R62"/>
  <c r="Q62"/>
  <c r="O62"/>
  <c r="N62"/>
  <c r="L62"/>
  <c r="K62"/>
  <c r="J62"/>
  <c r="I62"/>
  <c r="H62"/>
  <c r="G62"/>
  <c r="F62"/>
  <c r="E62"/>
  <c r="D62"/>
  <c r="EW61"/>
  <c r="EV61"/>
  <c r="ES61"/>
  <c r="ER61"/>
  <c r="EQ61"/>
  <c r="EP61"/>
  <c r="EO61"/>
  <c r="EL61"/>
  <c r="EK61"/>
  <c r="EJ61"/>
  <c r="EI61"/>
  <c r="EH61"/>
  <c r="EE61"/>
  <c r="ED61"/>
  <c r="EC61"/>
  <c r="EB61"/>
  <c r="EA61"/>
  <c r="DU61"/>
  <c r="DT61"/>
  <c r="DR61"/>
  <c r="DQ61"/>
  <c r="DN61"/>
  <c r="DM61"/>
  <c r="DK61"/>
  <c r="DJ61"/>
  <c r="DH61"/>
  <c r="DG61"/>
  <c r="DA61"/>
  <c r="CZ61"/>
  <c r="CX61"/>
  <c r="CW61"/>
  <c r="CT61"/>
  <c r="CS61"/>
  <c r="CQ61"/>
  <c r="CP61"/>
  <c r="CN61"/>
  <c r="CM61"/>
  <c r="CG61"/>
  <c r="CF61"/>
  <c r="CD61"/>
  <c r="CC61"/>
  <c r="BZ61"/>
  <c r="BY61"/>
  <c r="BW61"/>
  <c r="BV61"/>
  <c r="BT61"/>
  <c r="BS61"/>
  <c r="BM61"/>
  <c r="BL61"/>
  <c r="BJ61"/>
  <c r="BI61"/>
  <c r="BF61"/>
  <c r="BE61"/>
  <c r="BC61"/>
  <c r="BB61"/>
  <c r="AZ61"/>
  <c r="AY61"/>
  <c r="AS61"/>
  <c r="AR61"/>
  <c r="AP61"/>
  <c r="AO61"/>
  <c r="AL61"/>
  <c r="AK61"/>
  <c r="AI61"/>
  <c r="AH61"/>
  <c r="AF61"/>
  <c r="AE61"/>
  <c r="Y61"/>
  <c r="X61"/>
  <c r="V61"/>
  <c r="U61"/>
  <c r="R61"/>
  <c r="Q61"/>
  <c r="O61"/>
  <c r="N61"/>
  <c r="L61"/>
  <c r="K61"/>
  <c r="J61"/>
  <c r="I61"/>
  <c r="H61"/>
  <c r="G61"/>
  <c r="F61"/>
  <c r="E61"/>
  <c r="D61"/>
  <c r="EW60"/>
  <c r="EV60"/>
  <c r="ES60"/>
  <c r="ER60"/>
  <c r="EQ60"/>
  <c r="EP60"/>
  <c r="EO60"/>
  <c r="EL60"/>
  <c r="EK60"/>
  <c r="EJ60"/>
  <c r="EI60"/>
  <c r="EH60"/>
  <c r="EE60"/>
  <c r="ED60"/>
  <c r="EC60"/>
  <c r="EB60"/>
  <c r="EA60"/>
  <c r="DU60"/>
  <c r="DT60"/>
  <c r="DR60"/>
  <c r="DQ60"/>
  <c r="DN60"/>
  <c r="DM60"/>
  <c r="DK60"/>
  <c r="DJ60"/>
  <c r="DH60"/>
  <c r="DG60"/>
  <c r="DA60"/>
  <c r="CZ60"/>
  <c r="CX60"/>
  <c r="CW60"/>
  <c r="CT60"/>
  <c r="CS60"/>
  <c r="CQ60"/>
  <c r="CP60"/>
  <c r="CN60"/>
  <c r="CM60"/>
  <c r="CG60"/>
  <c r="CF60"/>
  <c r="CD60"/>
  <c r="CC60"/>
  <c r="BZ60"/>
  <c r="BY60"/>
  <c r="BW60"/>
  <c r="BV60"/>
  <c r="BT60"/>
  <c r="BS60"/>
  <c r="BM60"/>
  <c r="BL60"/>
  <c r="BJ60"/>
  <c r="BI60"/>
  <c r="BF60"/>
  <c r="BE60"/>
  <c r="BC60"/>
  <c r="BB60"/>
  <c r="AZ60"/>
  <c r="AY60"/>
  <c r="AS60"/>
  <c r="AR60"/>
  <c r="AP60"/>
  <c r="AO60"/>
  <c r="AL60"/>
  <c r="AK60"/>
  <c r="AI60"/>
  <c r="AH60"/>
  <c r="AF60"/>
  <c r="AE60"/>
  <c r="Y60"/>
  <c r="X60"/>
  <c r="V60"/>
  <c r="U60"/>
  <c r="R60"/>
  <c r="Q60"/>
  <c r="O60"/>
  <c r="N60"/>
  <c r="L60"/>
  <c r="K60"/>
  <c r="J60"/>
  <c r="I60"/>
  <c r="H60"/>
  <c r="G60"/>
  <c r="F60"/>
  <c r="E60"/>
  <c r="D60"/>
  <c r="EW59"/>
  <c r="EV59"/>
  <c r="ES59"/>
  <c r="ER59"/>
  <c r="EQ59"/>
  <c r="EP59"/>
  <c r="EO59"/>
  <c r="EL59"/>
  <c r="EK59"/>
  <c r="EJ59"/>
  <c r="EI59"/>
  <c r="EH59"/>
  <c r="EE59"/>
  <c r="ED59"/>
  <c r="EC59"/>
  <c r="EB59"/>
  <c r="EA59"/>
  <c r="DU59"/>
  <c r="DT59"/>
  <c r="DR59"/>
  <c r="DQ59"/>
  <c r="DN59"/>
  <c r="DM59"/>
  <c r="DK59"/>
  <c r="DJ59"/>
  <c r="DH59"/>
  <c r="DG59"/>
  <c r="DB59"/>
  <c r="DA59"/>
  <c r="CZ59"/>
  <c r="CX59"/>
  <c r="CW59"/>
  <c r="CT59"/>
  <c r="CS59"/>
  <c r="CQ59"/>
  <c r="CP59"/>
  <c r="CN59"/>
  <c r="CM59"/>
  <c r="CG59"/>
  <c r="CF59"/>
  <c r="CD59"/>
  <c r="CC59"/>
  <c r="BZ59"/>
  <c r="BY59"/>
  <c r="BW59"/>
  <c r="BV59"/>
  <c r="BT59"/>
  <c r="BS59"/>
  <c r="BM59"/>
  <c r="BL59"/>
  <c r="BJ59"/>
  <c r="BI59"/>
  <c r="BF59"/>
  <c r="BE59"/>
  <c r="BC59"/>
  <c r="BB59"/>
  <c r="AZ59"/>
  <c r="AY59"/>
  <c r="AS59"/>
  <c r="AR59"/>
  <c r="AP59"/>
  <c r="AO59"/>
  <c r="AL59"/>
  <c r="AK59"/>
  <c r="AI59"/>
  <c r="AH59"/>
  <c r="AF59"/>
  <c r="AE59"/>
  <c r="Y59"/>
  <c r="X59"/>
  <c r="V59"/>
  <c r="U59"/>
  <c r="R59"/>
  <c r="Q59"/>
  <c r="O59"/>
  <c r="N59"/>
  <c r="L59"/>
  <c r="K59"/>
  <c r="J59"/>
  <c r="I59"/>
  <c r="H59"/>
  <c r="G59"/>
  <c r="F59"/>
  <c r="E59"/>
  <c r="D59"/>
  <c r="EW58"/>
  <c r="EV58"/>
  <c r="ET58"/>
  <c r="ES58"/>
  <c r="ER58"/>
  <c r="EQ58"/>
  <c r="EP58"/>
  <c r="EO58"/>
  <c r="EL58"/>
  <c r="EK58"/>
  <c r="EJ58"/>
  <c r="EI58"/>
  <c r="EH58"/>
  <c r="EE58"/>
  <c r="ED58"/>
  <c r="EC58"/>
  <c r="EB58"/>
  <c r="EA58"/>
  <c r="DU58"/>
  <c r="DT58"/>
  <c r="DR58"/>
  <c r="DQ58"/>
  <c r="DN58"/>
  <c r="DM58"/>
  <c r="DK58"/>
  <c r="DJ58"/>
  <c r="DH58"/>
  <c r="DG58"/>
  <c r="DA58"/>
  <c r="CZ58"/>
  <c r="CX58"/>
  <c r="CW58"/>
  <c r="CU58"/>
  <c r="CT58"/>
  <c r="CS58"/>
  <c r="CQ58"/>
  <c r="CP58"/>
  <c r="CN58"/>
  <c r="CM58"/>
  <c r="CG58"/>
  <c r="CF58"/>
  <c r="CD58"/>
  <c r="CC58"/>
  <c r="BZ58"/>
  <c r="BY58"/>
  <c r="BW58"/>
  <c r="BV58"/>
  <c r="BT58"/>
  <c r="BS58"/>
  <c r="BM58"/>
  <c r="BL58"/>
  <c r="BJ58"/>
  <c r="BI58"/>
  <c r="BF58"/>
  <c r="BE58"/>
  <c r="BC58"/>
  <c r="BB58"/>
  <c r="AZ58"/>
  <c r="AY58"/>
  <c r="AS58"/>
  <c r="AR58"/>
  <c r="AP58"/>
  <c r="AO58"/>
  <c r="AL58"/>
  <c r="AK58"/>
  <c r="AI58"/>
  <c r="AH58"/>
  <c r="AF58"/>
  <c r="AE58"/>
  <c r="Z58"/>
  <c r="Y58"/>
  <c r="X58"/>
  <c r="V58"/>
  <c r="U58"/>
  <c r="R58"/>
  <c r="Q58"/>
  <c r="O58"/>
  <c r="N58"/>
  <c r="L58"/>
  <c r="K58"/>
  <c r="J58"/>
  <c r="I58"/>
  <c r="H58"/>
  <c r="G58"/>
  <c r="F58"/>
  <c r="E58"/>
  <c r="D58"/>
  <c r="EW57"/>
  <c r="EV57"/>
  <c r="ES57"/>
  <c r="ER57"/>
  <c r="EQ57"/>
  <c r="EP57"/>
  <c r="EO57"/>
  <c r="EL57"/>
  <c r="EK57"/>
  <c r="EJ57"/>
  <c r="EI57"/>
  <c r="EH57"/>
  <c r="EE57"/>
  <c r="ED57"/>
  <c r="EC57"/>
  <c r="EB57"/>
  <c r="EA57"/>
  <c r="DU57"/>
  <c r="DT57"/>
  <c r="DR57"/>
  <c r="DQ57"/>
  <c r="DN57"/>
  <c r="DM57"/>
  <c r="DK57"/>
  <c r="DJ57"/>
  <c r="DH57"/>
  <c r="DG57"/>
  <c r="DA57"/>
  <c r="CZ57"/>
  <c r="CX57"/>
  <c r="CW57"/>
  <c r="CT57"/>
  <c r="CS57"/>
  <c r="CQ57"/>
  <c r="CP57"/>
  <c r="CN57"/>
  <c r="CM57"/>
  <c r="CG57"/>
  <c r="CF57"/>
  <c r="CD57"/>
  <c r="CC57"/>
  <c r="CA57"/>
  <c r="BZ57"/>
  <c r="BY57"/>
  <c r="BW57"/>
  <c r="BV57"/>
  <c r="BT57"/>
  <c r="BS57"/>
  <c r="BM57"/>
  <c r="BL57"/>
  <c r="BJ57"/>
  <c r="BI57"/>
  <c r="BF57"/>
  <c r="BE57"/>
  <c r="BC57"/>
  <c r="BB57"/>
  <c r="AZ57"/>
  <c r="AY57"/>
  <c r="AS57"/>
  <c r="AR57"/>
  <c r="AP57"/>
  <c r="AO57"/>
  <c r="AL57"/>
  <c r="AK57"/>
  <c r="AI57"/>
  <c r="AH57"/>
  <c r="AF57"/>
  <c r="AE57"/>
  <c r="Y57"/>
  <c r="X57"/>
  <c r="V57"/>
  <c r="U57"/>
  <c r="R57"/>
  <c r="Q57"/>
  <c r="O57"/>
  <c r="N57"/>
  <c r="L57"/>
  <c r="K57"/>
  <c r="J57"/>
  <c r="I57"/>
  <c r="H57"/>
  <c r="G57"/>
  <c r="F57"/>
  <c r="E57"/>
  <c r="D57"/>
  <c r="EW56"/>
  <c r="EV56"/>
  <c r="ES56"/>
  <c r="ER56"/>
  <c r="EQ56"/>
  <c r="EP56"/>
  <c r="EO56"/>
  <c r="EL56"/>
  <c r="EK56"/>
  <c r="EJ56"/>
  <c r="EI56"/>
  <c r="EH56"/>
  <c r="EE56"/>
  <c r="ED56"/>
  <c r="EC56"/>
  <c r="EB56"/>
  <c r="EA56"/>
  <c r="DU56"/>
  <c r="DT56"/>
  <c r="DR56"/>
  <c r="DQ56"/>
  <c r="DO56"/>
  <c r="DN56"/>
  <c r="DM56"/>
  <c r="DK56"/>
  <c r="DJ56"/>
  <c r="DH56"/>
  <c r="DG56"/>
  <c r="DA56"/>
  <c r="CZ56"/>
  <c r="CX56"/>
  <c r="CW56"/>
  <c r="CT56"/>
  <c r="CS56"/>
  <c r="CQ56"/>
  <c r="CP56"/>
  <c r="CN56"/>
  <c r="CM56"/>
  <c r="CG56"/>
  <c r="CF56"/>
  <c r="CD56"/>
  <c r="CC56"/>
  <c r="BZ56"/>
  <c r="BY56"/>
  <c r="BW56"/>
  <c r="BV56"/>
  <c r="BT56"/>
  <c r="BS56"/>
  <c r="BM56"/>
  <c r="BL56"/>
  <c r="BJ56"/>
  <c r="BI56"/>
  <c r="BF56"/>
  <c r="BE56"/>
  <c r="BC56"/>
  <c r="BB56"/>
  <c r="AZ56"/>
  <c r="AY56"/>
  <c r="AS56"/>
  <c r="AR56"/>
  <c r="AP56"/>
  <c r="AO56"/>
  <c r="AL56"/>
  <c r="AK56"/>
  <c r="AI56"/>
  <c r="AH56"/>
  <c r="AF56"/>
  <c r="AE56"/>
  <c r="Y56"/>
  <c r="X56"/>
  <c r="V56"/>
  <c r="U56"/>
  <c r="R56"/>
  <c r="Q56"/>
  <c r="O56"/>
  <c r="N56"/>
  <c r="L56"/>
  <c r="K56"/>
  <c r="J56"/>
  <c r="I56"/>
  <c r="H56"/>
  <c r="G56"/>
  <c r="F56"/>
  <c r="E56"/>
  <c r="D56"/>
  <c r="EW55"/>
  <c r="EV55"/>
  <c r="ES55"/>
  <c r="ER55"/>
  <c r="EQ55"/>
  <c r="EP55"/>
  <c r="EO55"/>
  <c r="EL55"/>
  <c r="EK55"/>
  <c r="EJ55"/>
  <c r="EI55"/>
  <c r="EH55"/>
  <c r="EE55"/>
  <c r="ED55"/>
  <c r="EC55"/>
  <c r="EB55"/>
  <c r="EA55"/>
  <c r="DU55"/>
  <c r="DT55"/>
  <c r="DR55"/>
  <c r="DQ55"/>
  <c r="DN55"/>
  <c r="DM55"/>
  <c r="DK55"/>
  <c r="DJ55"/>
  <c r="DI55"/>
  <c r="DH55"/>
  <c r="DG55"/>
  <c r="DA55"/>
  <c r="CZ55"/>
  <c r="CX55"/>
  <c r="CW55"/>
  <c r="CT55"/>
  <c r="CS55"/>
  <c r="CQ55"/>
  <c r="CP55"/>
  <c r="CN55"/>
  <c r="CM55"/>
  <c r="CG55"/>
  <c r="CF55"/>
  <c r="CD55"/>
  <c r="CC55"/>
  <c r="BZ55"/>
  <c r="BY55"/>
  <c r="BW55"/>
  <c r="BV55"/>
  <c r="BT55"/>
  <c r="BS55"/>
  <c r="BM55"/>
  <c r="BL55"/>
  <c r="BJ55"/>
  <c r="BI55"/>
  <c r="BF55"/>
  <c r="BE55"/>
  <c r="BC55"/>
  <c r="BB55"/>
  <c r="AZ55"/>
  <c r="AY55"/>
  <c r="AS55"/>
  <c r="AR55"/>
  <c r="AP55"/>
  <c r="AO55"/>
  <c r="AL55"/>
  <c r="AK55"/>
  <c r="AI55"/>
  <c r="AH55"/>
  <c r="AG55"/>
  <c r="AF55"/>
  <c r="AE55"/>
  <c r="Y55"/>
  <c r="X55"/>
  <c r="V55"/>
  <c r="U55"/>
  <c r="R55"/>
  <c r="Q55"/>
  <c r="O55"/>
  <c r="N55"/>
  <c r="L55"/>
  <c r="K55"/>
  <c r="J55"/>
  <c r="I55"/>
  <c r="H55"/>
  <c r="G55"/>
  <c r="F55"/>
  <c r="E55"/>
  <c r="D55"/>
  <c r="EX54"/>
  <c r="EW54"/>
  <c r="EV54"/>
  <c r="ES54"/>
  <c r="ER54"/>
  <c r="EQ54"/>
  <c r="EP54"/>
  <c r="EO54"/>
  <c r="EL54"/>
  <c r="EK54"/>
  <c r="EJ54"/>
  <c r="EI54"/>
  <c r="EH54"/>
  <c r="EE54"/>
  <c r="ED54"/>
  <c r="EC54"/>
  <c r="EB54"/>
  <c r="EA54"/>
  <c r="DU54"/>
  <c r="DT54"/>
  <c r="DR54"/>
  <c r="DQ54"/>
  <c r="DN54"/>
  <c r="DM54"/>
  <c r="DK54"/>
  <c r="DJ54"/>
  <c r="DH54"/>
  <c r="DG54"/>
  <c r="DA54"/>
  <c r="CZ54"/>
  <c r="CX54"/>
  <c r="CW54"/>
  <c r="CT54"/>
  <c r="CS54"/>
  <c r="CQ54"/>
  <c r="CP54"/>
  <c r="CN54"/>
  <c r="CM54"/>
  <c r="CG54"/>
  <c r="CF54"/>
  <c r="CD54"/>
  <c r="CC54"/>
  <c r="BZ54"/>
  <c r="BY54"/>
  <c r="BW54"/>
  <c r="BV54"/>
  <c r="BT54"/>
  <c r="BS54"/>
  <c r="BM54"/>
  <c r="BL54"/>
  <c r="BJ54"/>
  <c r="BI54"/>
  <c r="BF54"/>
  <c r="BE54"/>
  <c r="BC54"/>
  <c r="BB54"/>
  <c r="AZ54"/>
  <c r="AY54"/>
  <c r="AS54"/>
  <c r="AR54"/>
  <c r="AP54"/>
  <c r="AO54"/>
  <c r="AL54"/>
  <c r="AK54"/>
  <c r="AI54"/>
  <c r="AH54"/>
  <c r="AF54"/>
  <c r="AE54"/>
  <c r="Y54"/>
  <c r="X54"/>
  <c r="V54"/>
  <c r="U54"/>
  <c r="R54"/>
  <c r="Q54"/>
  <c r="O54"/>
  <c r="N54"/>
  <c r="L54"/>
  <c r="K54"/>
  <c r="J54"/>
  <c r="I54"/>
  <c r="H54"/>
  <c r="G54"/>
  <c r="F54"/>
  <c r="E54"/>
  <c r="D54"/>
  <c r="EX53"/>
  <c r="EW53"/>
  <c r="EV53"/>
  <c r="ES53"/>
  <c r="ER53"/>
  <c r="EQ53"/>
  <c r="EP53"/>
  <c r="EO53"/>
  <c r="EL53"/>
  <c r="EK53"/>
  <c r="EJ53"/>
  <c r="EI53"/>
  <c r="EH53"/>
  <c r="EE53"/>
  <c r="ED53"/>
  <c r="EC53"/>
  <c r="EB53"/>
  <c r="EA53"/>
  <c r="DU53"/>
  <c r="DT53"/>
  <c r="DR53"/>
  <c r="DQ53"/>
  <c r="DN53"/>
  <c r="DM53"/>
  <c r="DK53"/>
  <c r="DJ53"/>
  <c r="DH53"/>
  <c r="DG53"/>
  <c r="DA53"/>
  <c r="CZ53"/>
  <c r="CX53"/>
  <c r="CW53"/>
  <c r="CT53"/>
  <c r="CS53"/>
  <c r="CQ53"/>
  <c r="CP53"/>
  <c r="CN53"/>
  <c r="CM53"/>
  <c r="CG53"/>
  <c r="CF53"/>
  <c r="CD53"/>
  <c r="CC53"/>
  <c r="BZ53"/>
  <c r="BY53"/>
  <c r="BW53"/>
  <c r="BV53"/>
  <c r="BT53"/>
  <c r="BS53"/>
  <c r="BM53"/>
  <c r="BL53"/>
  <c r="BJ53"/>
  <c r="BI53"/>
  <c r="BF53"/>
  <c r="BE53"/>
  <c r="BC53"/>
  <c r="BB53"/>
  <c r="AZ53"/>
  <c r="AY53"/>
  <c r="AS53"/>
  <c r="AR53"/>
  <c r="AP53"/>
  <c r="AO53"/>
  <c r="AL53"/>
  <c r="AK53"/>
  <c r="AI53"/>
  <c r="AH53"/>
  <c r="AF53"/>
  <c r="AE53"/>
  <c r="Y53"/>
  <c r="X53"/>
  <c r="V53"/>
  <c r="U53"/>
  <c r="R53"/>
  <c r="Q53"/>
  <c r="O53"/>
  <c r="N53"/>
  <c r="L53"/>
  <c r="K53"/>
  <c r="J53"/>
  <c r="I53"/>
  <c r="H53"/>
  <c r="G53"/>
  <c r="F53"/>
  <c r="E53"/>
  <c r="D53"/>
  <c r="EW52"/>
  <c r="EV52"/>
  <c r="ES52"/>
  <c r="ER52"/>
  <c r="EQ52"/>
  <c r="EP52"/>
  <c r="EO52"/>
  <c r="EL52"/>
  <c r="EK52"/>
  <c r="EJ52"/>
  <c r="EI52"/>
  <c r="EH52"/>
  <c r="EE52"/>
  <c r="ED52"/>
  <c r="EC52"/>
  <c r="EB52"/>
  <c r="EA52"/>
  <c r="DU52"/>
  <c r="DT52"/>
  <c r="DR52"/>
  <c r="DQ52"/>
  <c r="DN52"/>
  <c r="DM52"/>
  <c r="DK52"/>
  <c r="DJ52"/>
  <c r="DH52"/>
  <c r="DG52"/>
  <c r="DA52"/>
  <c r="CZ52"/>
  <c r="CX52"/>
  <c r="CW52"/>
  <c r="CT52"/>
  <c r="CS52"/>
  <c r="CQ52"/>
  <c r="CP52"/>
  <c r="CN52"/>
  <c r="CM52"/>
  <c r="CG52"/>
  <c r="CF52"/>
  <c r="CD52"/>
  <c r="CC52"/>
  <c r="BZ52"/>
  <c r="BY52"/>
  <c r="BW52"/>
  <c r="BV52"/>
  <c r="BT52"/>
  <c r="BS52"/>
  <c r="BM52"/>
  <c r="BL52"/>
  <c r="BJ52"/>
  <c r="BI52"/>
  <c r="BF52"/>
  <c r="BE52"/>
  <c r="BC52"/>
  <c r="BB52"/>
  <c r="AZ52"/>
  <c r="AY52"/>
  <c r="AS52"/>
  <c r="AR52"/>
  <c r="AP52"/>
  <c r="AO52"/>
  <c r="AL52"/>
  <c r="AK52"/>
  <c r="AI52"/>
  <c r="AH52"/>
  <c r="AF52"/>
  <c r="AE52"/>
  <c r="Y52"/>
  <c r="X52"/>
  <c r="V52"/>
  <c r="U52"/>
  <c r="R52"/>
  <c r="Q52"/>
  <c r="O52"/>
  <c r="N52"/>
  <c r="L52"/>
  <c r="K52"/>
  <c r="J52"/>
  <c r="I52"/>
  <c r="H52"/>
  <c r="G52"/>
  <c r="F52"/>
  <c r="E52"/>
  <c r="D52"/>
  <c r="EX51"/>
  <c r="EW51"/>
  <c r="EV51"/>
  <c r="ES51"/>
  <c r="ER51"/>
  <c r="EQ51"/>
  <c r="EP51"/>
  <c r="EO51"/>
  <c r="EL51"/>
  <c r="EK51"/>
  <c r="EJ51"/>
  <c r="EI51"/>
  <c r="EH51"/>
  <c r="EE51"/>
  <c r="ED51"/>
  <c r="EC51"/>
  <c r="EB51"/>
  <c r="EA51"/>
  <c r="DU51"/>
  <c r="DT51"/>
  <c r="DR51"/>
  <c r="DQ51"/>
  <c r="DN51"/>
  <c r="DM51"/>
  <c r="DK51"/>
  <c r="DJ51"/>
  <c r="DH51"/>
  <c r="DG51"/>
  <c r="DA51"/>
  <c r="CZ51"/>
  <c r="CX51"/>
  <c r="CW51"/>
  <c r="CT51"/>
  <c r="CS51"/>
  <c r="CQ51"/>
  <c r="CP51"/>
  <c r="CN51"/>
  <c r="CM51"/>
  <c r="CG51"/>
  <c r="CF51"/>
  <c r="CD51"/>
  <c r="CC51"/>
  <c r="BZ51"/>
  <c r="BY51"/>
  <c r="BW51"/>
  <c r="BV51"/>
  <c r="BT51"/>
  <c r="BS51"/>
  <c r="BM51"/>
  <c r="BL51"/>
  <c r="BJ51"/>
  <c r="BI51"/>
  <c r="BF51"/>
  <c r="BE51"/>
  <c r="BC51"/>
  <c r="BB51"/>
  <c r="AZ51"/>
  <c r="AY51"/>
  <c r="AS51"/>
  <c r="AR51"/>
  <c r="AP51"/>
  <c r="AO51"/>
  <c r="AL51"/>
  <c r="AK51"/>
  <c r="AI51"/>
  <c r="AH51"/>
  <c r="AF51"/>
  <c r="AE51"/>
  <c r="Y51"/>
  <c r="X51"/>
  <c r="V51"/>
  <c r="U51"/>
  <c r="R51"/>
  <c r="Q51"/>
  <c r="O51"/>
  <c r="N51"/>
  <c r="L51"/>
  <c r="K51"/>
  <c r="J51"/>
  <c r="I51"/>
  <c r="H51"/>
  <c r="G51"/>
  <c r="F51"/>
  <c r="E51"/>
  <c r="D51"/>
  <c r="EW50"/>
  <c r="EV50"/>
  <c r="ES50"/>
  <c r="ER50"/>
  <c r="EQ50"/>
  <c r="EP50"/>
  <c r="EO50"/>
  <c r="EL50"/>
  <c r="EK50"/>
  <c r="EJ50"/>
  <c r="EI50"/>
  <c r="EH50"/>
  <c r="EE50"/>
  <c r="ED50"/>
  <c r="EC50"/>
  <c r="EB50"/>
  <c r="EA50"/>
  <c r="DU50"/>
  <c r="DT50"/>
  <c r="DR50"/>
  <c r="DQ50"/>
  <c r="DN50"/>
  <c r="DM50"/>
  <c r="DK50"/>
  <c r="DJ50"/>
  <c r="DH50"/>
  <c r="DG50"/>
  <c r="DA50"/>
  <c r="CZ50"/>
  <c r="CX50"/>
  <c r="CW50"/>
  <c r="CU50"/>
  <c r="CT50"/>
  <c r="CS50"/>
  <c r="CQ50"/>
  <c r="CP50"/>
  <c r="CN50"/>
  <c r="CM50"/>
  <c r="CG50"/>
  <c r="CF50"/>
  <c r="CD50"/>
  <c r="CC50"/>
  <c r="BZ50"/>
  <c r="BY50"/>
  <c r="BW50"/>
  <c r="BV50"/>
  <c r="BT50"/>
  <c r="BS50"/>
  <c r="BM50"/>
  <c r="BL50"/>
  <c r="BJ50"/>
  <c r="BI50"/>
  <c r="BF50"/>
  <c r="BE50"/>
  <c r="BC50"/>
  <c r="BB50"/>
  <c r="AZ50"/>
  <c r="AY50"/>
  <c r="AS50"/>
  <c r="AR50"/>
  <c r="AP50"/>
  <c r="AO50"/>
  <c r="AL50"/>
  <c r="AK50"/>
  <c r="AI50"/>
  <c r="AH50"/>
  <c r="AF50"/>
  <c r="AE50"/>
  <c r="Y50"/>
  <c r="X50"/>
  <c r="V50"/>
  <c r="U50"/>
  <c r="R50"/>
  <c r="Q50"/>
  <c r="O50"/>
  <c r="N50"/>
  <c r="L50"/>
  <c r="K50"/>
  <c r="J50"/>
  <c r="I50"/>
  <c r="H50"/>
  <c r="G50"/>
  <c r="F50"/>
  <c r="E50"/>
  <c r="D50"/>
  <c r="EW49"/>
  <c r="EV49"/>
  <c r="ES49"/>
  <c r="ER49"/>
  <c r="EQ49"/>
  <c r="EP49"/>
  <c r="EO49"/>
  <c r="EL49"/>
  <c r="EK49"/>
  <c r="EJ49"/>
  <c r="EI49"/>
  <c r="EH49"/>
  <c r="EE49"/>
  <c r="ED49"/>
  <c r="EC49"/>
  <c r="EB49"/>
  <c r="EA49"/>
  <c r="DU49"/>
  <c r="DT49"/>
  <c r="DR49"/>
  <c r="DQ49"/>
  <c r="DN49"/>
  <c r="DM49"/>
  <c r="DK49"/>
  <c r="DJ49"/>
  <c r="DH49"/>
  <c r="DG49"/>
  <c r="DA49"/>
  <c r="CZ49"/>
  <c r="CX49"/>
  <c r="CW49"/>
  <c r="CT49"/>
  <c r="CS49"/>
  <c r="CQ49"/>
  <c r="CP49"/>
  <c r="CN49"/>
  <c r="CM49"/>
  <c r="CG49"/>
  <c r="CF49"/>
  <c r="CD49"/>
  <c r="CC49"/>
  <c r="BZ49"/>
  <c r="BY49"/>
  <c r="BW49"/>
  <c r="BV49"/>
  <c r="BT49"/>
  <c r="BS49"/>
  <c r="BM49"/>
  <c r="BL49"/>
  <c r="BJ49"/>
  <c r="BI49"/>
  <c r="BF49"/>
  <c r="BE49"/>
  <c r="BC49"/>
  <c r="BB49"/>
  <c r="AZ49"/>
  <c r="AY49"/>
  <c r="AS49"/>
  <c r="AR49"/>
  <c r="AP49"/>
  <c r="AO49"/>
  <c r="AL49"/>
  <c r="AK49"/>
  <c r="AI49"/>
  <c r="AH49"/>
  <c r="AF49"/>
  <c r="AE49"/>
  <c r="Y49"/>
  <c r="X49"/>
  <c r="V49"/>
  <c r="U49"/>
  <c r="R49"/>
  <c r="Q49"/>
  <c r="O49"/>
  <c r="N49"/>
  <c r="L49"/>
  <c r="K49"/>
  <c r="J49"/>
  <c r="I49"/>
  <c r="H49"/>
  <c r="G49"/>
  <c r="F49"/>
  <c r="E49"/>
  <c r="D49"/>
  <c r="EW48"/>
  <c r="EV48"/>
  <c r="ES48"/>
  <c r="ER48"/>
  <c r="EQ48"/>
  <c r="EP48"/>
  <c r="EO48"/>
  <c r="EL48"/>
  <c r="EK48"/>
  <c r="EJ48"/>
  <c r="EI48"/>
  <c r="EH48"/>
  <c r="EE48"/>
  <c r="ED48"/>
  <c r="EC48"/>
  <c r="EB48"/>
  <c r="EA48"/>
  <c r="DU48"/>
  <c r="DT48"/>
  <c r="DR48"/>
  <c r="DQ48"/>
  <c r="DN48"/>
  <c r="DM48"/>
  <c r="DK48"/>
  <c r="DJ48"/>
  <c r="DH48"/>
  <c r="DG48"/>
  <c r="DA48"/>
  <c r="CZ48"/>
  <c r="CX48"/>
  <c r="CW48"/>
  <c r="CT48"/>
  <c r="CS48"/>
  <c r="CQ48"/>
  <c r="CP48"/>
  <c r="CN48"/>
  <c r="CM48"/>
  <c r="CG48"/>
  <c r="CF48"/>
  <c r="CD48"/>
  <c r="CC48"/>
  <c r="BZ48"/>
  <c r="BY48"/>
  <c r="BW48"/>
  <c r="BV48"/>
  <c r="BT48"/>
  <c r="BS48"/>
  <c r="BM48"/>
  <c r="BL48"/>
  <c r="BJ48"/>
  <c r="BI48"/>
  <c r="BF48"/>
  <c r="BE48"/>
  <c r="BC48"/>
  <c r="BB48"/>
  <c r="AZ48"/>
  <c r="AY48"/>
  <c r="AS48"/>
  <c r="AR48"/>
  <c r="AP48"/>
  <c r="AO48"/>
  <c r="AL48"/>
  <c r="AK48"/>
  <c r="AI48"/>
  <c r="AH48"/>
  <c r="AF48"/>
  <c r="AE48"/>
  <c r="Y48"/>
  <c r="X48"/>
  <c r="V48"/>
  <c r="U48"/>
  <c r="R48"/>
  <c r="Q48"/>
  <c r="O48"/>
  <c r="N48"/>
  <c r="L48"/>
  <c r="K48"/>
  <c r="J48"/>
  <c r="I48"/>
  <c r="H48"/>
  <c r="G48"/>
  <c r="F48"/>
  <c r="E48"/>
  <c r="D48"/>
  <c r="EW47"/>
  <c r="EV47"/>
  <c r="ES47"/>
  <c r="ER47"/>
  <c r="EQ47"/>
  <c r="EP47"/>
  <c r="EO47"/>
  <c r="EL47"/>
  <c r="EK47"/>
  <c r="EJ47"/>
  <c r="EI47"/>
  <c r="EH47"/>
  <c r="EE47"/>
  <c r="ED47"/>
  <c r="EC47"/>
  <c r="EB47"/>
  <c r="EA47"/>
  <c r="DU47"/>
  <c r="DT47"/>
  <c r="DR47"/>
  <c r="DQ47"/>
  <c r="DN47"/>
  <c r="DM47"/>
  <c r="DK47"/>
  <c r="DJ47"/>
  <c r="DH47"/>
  <c r="DG47"/>
  <c r="DA47"/>
  <c r="CZ47"/>
  <c r="CX47"/>
  <c r="CW47"/>
  <c r="CT47"/>
  <c r="CS47"/>
  <c r="CQ47"/>
  <c r="CP47"/>
  <c r="CN47"/>
  <c r="CM47"/>
  <c r="CG47"/>
  <c r="CF47"/>
  <c r="CD47"/>
  <c r="CC47"/>
  <c r="BZ47"/>
  <c r="BY47"/>
  <c r="BW47"/>
  <c r="BV47"/>
  <c r="BT47"/>
  <c r="BS47"/>
  <c r="BM47"/>
  <c r="BL47"/>
  <c r="BJ47"/>
  <c r="BI47"/>
  <c r="BF47"/>
  <c r="BE47"/>
  <c r="BC47"/>
  <c r="BB47"/>
  <c r="AZ47"/>
  <c r="AY47"/>
  <c r="AS47"/>
  <c r="AR47"/>
  <c r="AP47"/>
  <c r="AO47"/>
  <c r="AL47"/>
  <c r="AK47"/>
  <c r="AI47"/>
  <c r="AH47"/>
  <c r="AF47"/>
  <c r="AE47"/>
  <c r="Y47"/>
  <c r="X47"/>
  <c r="V47"/>
  <c r="U47"/>
  <c r="R47"/>
  <c r="Q47"/>
  <c r="O47"/>
  <c r="N47"/>
  <c r="L47"/>
  <c r="K47"/>
  <c r="J47"/>
  <c r="I47"/>
  <c r="H47"/>
  <c r="G47"/>
  <c r="F47"/>
  <c r="E47"/>
  <c r="D47"/>
  <c r="EW46"/>
  <c r="EV46"/>
  <c r="ES46"/>
  <c r="ER46"/>
  <c r="EQ46"/>
  <c r="EP46"/>
  <c r="EO46"/>
  <c r="EL46"/>
  <c r="EK46"/>
  <c r="EJ46"/>
  <c r="EI46"/>
  <c r="EH46"/>
  <c r="EE46"/>
  <c r="ED46"/>
  <c r="EC46"/>
  <c r="EB46"/>
  <c r="EA46"/>
  <c r="DU46"/>
  <c r="DT46"/>
  <c r="DR46"/>
  <c r="DQ46"/>
  <c r="DN46"/>
  <c r="DM46"/>
  <c r="DK46"/>
  <c r="DJ46"/>
  <c r="DH46"/>
  <c r="DG46"/>
  <c r="DA46"/>
  <c r="CZ46"/>
  <c r="CX46"/>
  <c r="CW46"/>
  <c r="CT46"/>
  <c r="CS46"/>
  <c r="CQ46"/>
  <c r="CP46"/>
  <c r="CN46"/>
  <c r="CM46"/>
  <c r="CG46"/>
  <c r="CF46"/>
  <c r="CD46"/>
  <c r="CC46"/>
  <c r="BZ46"/>
  <c r="BY46"/>
  <c r="BW46"/>
  <c r="BV46"/>
  <c r="BT46"/>
  <c r="BS46"/>
  <c r="BM46"/>
  <c r="BL46"/>
  <c r="BJ46"/>
  <c r="BI46"/>
  <c r="BF46"/>
  <c r="BE46"/>
  <c r="BC46"/>
  <c r="BB46"/>
  <c r="AZ46"/>
  <c r="AY46"/>
  <c r="AS46"/>
  <c r="AR46"/>
  <c r="AP46"/>
  <c r="AO46"/>
  <c r="AL46"/>
  <c r="AK46"/>
  <c r="AI46"/>
  <c r="AH46"/>
  <c r="AF46"/>
  <c r="AE46"/>
  <c r="Y46"/>
  <c r="X46"/>
  <c r="V46"/>
  <c r="U46"/>
  <c r="R46"/>
  <c r="Q46"/>
  <c r="O46"/>
  <c r="N46"/>
  <c r="L46"/>
  <c r="K46"/>
  <c r="J46"/>
  <c r="I46"/>
  <c r="H46"/>
  <c r="G46"/>
  <c r="F46"/>
  <c r="E46"/>
  <c r="D46"/>
  <c r="EW45"/>
  <c r="EV45"/>
  <c r="ES45"/>
  <c r="ER45"/>
  <c r="EQ45"/>
  <c r="EP45"/>
  <c r="EO45"/>
  <c r="EM45"/>
  <c r="EL45"/>
  <c r="EK45"/>
  <c r="EJ45"/>
  <c r="EI45"/>
  <c r="EH45"/>
  <c r="EE45"/>
  <c r="ED45"/>
  <c r="EC45"/>
  <c r="EB45"/>
  <c r="EA45"/>
  <c r="DU45"/>
  <c r="DT45"/>
  <c r="DR45"/>
  <c r="DQ45"/>
  <c r="DN45"/>
  <c r="DM45"/>
  <c r="DK45"/>
  <c r="DJ45"/>
  <c r="DH45"/>
  <c r="DG45"/>
  <c r="DA45"/>
  <c r="CZ45"/>
  <c r="CX45"/>
  <c r="CW45"/>
  <c r="CT45"/>
  <c r="CS45"/>
  <c r="CQ45"/>
  <c r="CP45"/>
  <c r="CN45"/>
  <c r="CM45"/>
  <c r="CG45"/>
  <c r="CF45"/>
  <c r="CD45"/>
  <c r="CC45"/>
  <c r="BZ45"/>
  <c r="BY45"/>
  <c r="BW45"/>
  <c r="BV45"/>
  <c r="BT45"/>
  <c r="BS45"/>
  <c r="BM45"/>
  <c r="BL45"/>
  <c r="BJ45"/>
  <c r="BI45"/>
  <c r="BF45"/>
  <c r="BE45"/>
  <c r="BC45"/>
  <c r="BB45"/>
  <c r="AZ45"/>
  <c r="AY45"/>
  <c r="AS45"/>
  <c r="AR45"/>
  <c r="AP45"/>
  <c r="AO45"/>
  <c r="AL45"/>
  <c r="AK45"/>
  <c r="AI45"/>
  <c r="AH45"/>
  <c r="AF45"/>
  <c r="AE45"/>
  <c r="Y45"/>
  <c r="X45"/>
  <c r="V45"/>
  <c r="U45"/>
  <c r="R45"/>
  <c r="Q45"/>
  <c r="O45"/>
  <c r="N45"/>
  <c r="L45"/>
  <c r="K45"/>
  <c r="J45"/>
  <c r="I45"/>
  <c r="H45"/>
  <c r="G45"/>
  <c r="F45"/>
  <c r="E45"/>
  <c r="D45"/>
  <c r="EW44"/>
  <c r="EV44"/>
  <c r="ES44"/>
  <c r="ER44"/>
  <c r="EQ44"/>
  <c r="EP44"/>
  <c r="EO44"/>
  <c r="EL44"/>
  <c r="EK44"/>
  <c r="EJ44"/>
  <c r="EI44"/>
  <c r="EH44"/>
  <c r="EE44"/>
  <c r="ED44"/>
  <c r="EC44"/>
  <c r="EB44"/>
  <c r="EA44"/>
  <c r="DU44"/>
  <c r="DT44"/>
  <c r="DR44"/>
  <c r="DQ44"/>
  <c r="DN44"/>
  <c r="DM44"/>
  <c r="DK44"/>
  <c r="DJ44"/>
  <c r="DH44"/>
  <c r="DG44"/>
  <c r="DA44"/>
  <c r="CZ44"/>
  <c r="CX44"/>
  <c r="CW44"/>
  <c r="CT44"/>
  <c r="CS44"/>
  <c r="CR44"/>
  <c r="CQ44"/>
  <c r="CP44"/>
  <c r="CN44"/>
  <c r="CM44"/>
  <c r="CG44"/>
  <c r="CF44"/>
  <c r="CD44"/>
  <c r="CC44"/>
  <c r="BZ44"/>
  <c r="BY44"/>
  <c r="BW44"/>
  <c r="BV44"/>
  <c r="BT44"/>
  <c r="BS44"/>
  <c r="BM44"/>
  <c r="BL44"/>
  <c r="BJ44"/>
  <c r="BI44"/>
  <c r="BF44"/>
  <c r="BE44"/>
  <c r="BD44"/>
  <c r="BC44"/>
  <c r="BB44"/>
  <c r="AZ44"/>
  <c r="AY44"/>
  <c r="AS44"/>
  <c r="AR44"/>
  <c r="AP44"/>
  <c r="AO44"/>
  <c r="AL44"/>
  <c r="AK44"/>
  <c r="AI44"/>
  <c r="AH44"/>
  <c r="AF44"/>
  <c r="AE44"/>
  <c r="Y44"/>
  <c r="X44"/>
  <c r="V44"/>
  <c r="U44"/>
  <c r="R44"/>
  <c r="Q44"/>
  <c r="O44"/>
  <c r="N44"/>
  <c r="L44"/>
  <c r="K44"/>
  <c r="J44"/>
  <c r="I44"/>
  <c r="H44"/>
  <c r="G44"/>
  <c r="F44"/>
  <c r="E44"/>
  <c r="D44"/>
  <c r="EW43"/>
  <c r="EV43"/>
  <c r="ES43"/>
  <c r="ER43"/>
  <c r="EQ43"/>
  <c r="EP43"/>
  <c r="EO43"/>
  <c r="EL43"/>
  <c r="EK43"/>
  <c r="EJ43"/>
  <c r="EI43"/>
  <c r="EH43"/>
  <c r="EE43"/>
  <c r="ED43"/>
  <c r="EC43"/>
  <c r="EB43"/>
  <c r="EA43"/>
  <c r="DU43"/>
  <c r="DT43"/>
  <c r="DR43"/>
  <c r="DQ43"/>
  <c r="DN43"/>
  <c r="DM43"/>
  <c r="DK43"/>
  <c r="DJ43"/>
  <c r="DH43"/>
  <c r="DG43"/>
  <c r="DA43"/>
  <c r="CZ43"/>
  <c r="CX43"/>
  <c r="CW43"/>
  <c r="CT43"/>
  <c r="CS43"/>
  <c r="CQ43"/>
  <c r="CP43"/>
  <c r="CN43"/>
  <c r="CM43"/>
  <c r="CG43"/>
  <c r="CF43"/>
  <c r="CD43"/>
  <c r="CC43"/>
  <c r="BZ43"/>
  <c r="BY43"/>
  <c r="BW43"/>
  <c r="BV43"/>
  <c r="BT43"/>
  <c r="BS43"/>
  <c r="BM43"/>
  <c r="BL43"/>
  <c r="BJ43"/>
  <c r="BI43"/>
  <c r="BF43"/>
  <c r="BE43"/>
  <c r="BC43"/>
  <c r="BB43"/>
  <c r="AZ43"/>
  <c r="AY43"/>
  <c r="AS43"/>
  <c r="AR43"/>
  <c r="AP43"/>
  <c r="AO43"/>
  <c r="AL43"/>
  <c r="AK43"/>
  <c r="AI43"/>
  <c r="AH43"/>
  <c r="AF43"/>
  <c r="AE43"/>
  <c r="Y43"/>
  <c r="X43"/>
  <c r="V43"/>
  <c r="U43"/>
  <c r="R43"/>
  <c r="Q43"/>
  <c r="O43"/>
  <c r="N43"/>
  <c r="L43"/>
  <c r="K43"/>
  <c r="J43"/>
  <c r="I43"/>
  <c r="H43"/>
  <c r="G43"/>
  <c r="F43"/>
  <c r="E43"/>
  <c r="D43"/>
  <c r="EW42"/>
  <c r="EV42"/>
  <c r="ES42"/>
  <c r="ER42"/>
  <c r="EQ42"/>
  <c r="EP42"/>
  <c r="EO42"/>
  <c r="EM42"/>
  <c r="EL42"/>
  <c r="EK42"/>
  <c r="EJ42"/>
  <c r="EI42"/>
  <c r="EH42"/>
  <c r="EE42"/>
  <c r="ED42"/>
  <c r="EC42"/>
  <c r="EB42"/>
  <c r="EA42"/>
  <c r="DU42"/>
  <c r="DT42"/>
  <c r="DR42"/>
  <c r="DQ42"/>
  <c r="DN42"/>
  <c r="DM42"/>
  <c r="DK42"/>
  <c r="DJ42"/>
  <c r="DH42"/>
  <c r="DG42"/>
  <c r="DA42"/>
  <c r="CZ42"/>
  <c r="CX42"/>
  <c r="CW42"/>
  <c r="CT42"/>
  <c r="CS42"/>
  <c r="CQ42"/>
  <c r="CP42"/>
  <c r="CN42"/>
  <c r="CM42"/>
  <c r="CG42"/>
  <c r="CF42"/>
  <c r="CD42"/>
  <c r="CC42"/>
  <c r="BZ42"/>
  <c r="BY42"/>
  <c r="BW42"/>
  <c r="BV42"/>
  <c r="BT42"/>
  <c r="BS42"/>
  <c r="BM42"/>
  <c r="BL42"/>
  <c r="BJ42"/>
  <c r="BI42"/>
  <c r="BF42"/>
  <c r="BE42"/>
  <c r="BC42"/>
  <c r="BB42"/>
  <c r="AZ42"/>
  <c r="AY42"/>
  <c r="AS42"/>
  <c r="AR42"/>
  <c r="AP42"/>
  <c r="AO42"/>
  <c r="AL42"/>
  <c r="AK42"/>
  <c r="AI42"/>
  <c r="AH42"/>
  <c r="AF42"/>
  <c r="AE42"/>
  <c r="Y42"/>
  <c r="X42"/>
  <c r="V42"/>
  <c r="U42"/>
  <c r="R42"/>
  <c r="Q42"/>
  <c r="O42"/>
  <c r="N42"/>
  <c r="L42"/>
  <c r="K42"/>
  <c r="J42"/>
  <c r="I42"/>
  <c r="H42"/>
  <c r="G42"/>
  <c r="F42"/>
  <c r="E42"/>
  <c r="D42"/>
  <c r="EW41"/>
  <c r="EV41"/>
  <c r="ES41"/>
  <c r="ER41"/>
  <c r="EQ41"/>
  <c r="EP41"/>
  <c r="EO41"/>
  <c r="EL41"/>
  <c r="EK41"/>
  <c r="EJ41"/>
  <c r="EI41"/>
  <c r="EH41"/>
  <c r="EE41"/>
  <c r="ED41"/>
  <c r="EC41"/>
  <c r="EB41"/>
  <c r="EA41"/>
  <c r="DU41"/>
  <c r="DT41"/>
  <c r="DR41"/>
  <c r="DQ41"/>
  <c r="DN41"/>
  <c r="DM41"/>
  <c r="DK41"/>
  <c r="DJ41"/>
  <c r="DH41"/>
  <c r="DG41"/>
  <c r="DA41"/>
  <c r="CZ41"/>
  <c r="CX41"/>
  <c r="CW41"/>
  <c r="CT41"/>
  <c r="CS41"/>
  <c r="CQ41"/>
  <c r="CP41"/>
  <c r="CN41"/>
  <c r="CM41"/>
  <c r="CG41"/>
  <c r="CF41"/>
  <c r="CD41"/>
  <c r="CC41"/>
  <c r="BZ41"/>
  <c r="BY41"/>
  <c r="BW41"/>
  <c r="BV41"/>
  <c r="BT41"/>
  <c r="BS41"/>
  <c r="BM41"/>
  <c r="BL41"/>
  <c r="BJ41"/>
  <c r="BI41"/>
  <c r="BF41"/>
  <c r="BE41"/>
  <c r="BC41"/>
  <c r="BB41"/>
  <c r="AZ41"/>
  <c r="AY41"/>
  <c r="AS41"/>
  <c r="AR41"/>
  <c r="AP41"/>
  <c r="AO41"/>
  <c r="AL41"/>
  <c r="AK41"/>
  <c r="AI41"/>
  <c r="AH41"/>
  <c r="AF41"/>
  <c r="AE41"/>
  <c r="Y41"/>
  <c r="X41"/>
  <c r="V41"/>
  <c r="U41"/>
  <c r="R41"/>
  <c r="Q41"/>
  <c r="O41"/>
  <c r="N41"/>
  <c r="L41"/>
  <c r="K41"/>
  <c r="J41"/>
  <c r="I41"/>
  <c r="H41"/>
  <c r="G41"/>
  <c r="F41"/>
  <c r="E41"/>
  <c r="D41"/>
  <c r="EW40"/>
  <c r="EV40"/>
  <c r="ES40"/>
  <c r="ER40"/>
  <c r="EQ40"/>
  <c r="EP40"/>
  <c r="EO40"/>
  <c r="EL40"/>
  <c r="EK40"/>
  <c r="EJ40"/>
  <c r="EI40"/>
  <c r="EH40"/>
  <c r="EE40"/>
  <c r="ED40"/>
  <c r="EC40"/>
  <c r="EB40"/>
  <c r="EA40"/>
  <c r="DU40"/>
  <c r="DT40"/>
  <c r="DR40"/>
  <c r="DQ40"/>
  <c r="DN40"/>
  <c r="DM40"/>
  <c r="DK40"/>
  <c r="DJ40"/>
  <c r="DH40"/>
  <c r="DG40"/>
  <c r="DA40"/>
  <c r="CZ40"/>
  <c r="CX40"/>
  <c r="CW40"/>
  <c r="CT40"/>
  <c r="CS40"/>
  <c r="CQ40"/>
  <c r="CP40"/>
  <c r="CN40"/>
  <c r="CM40"/>
  <c r="CG40"/>
  <c r="CF40"/>
  <c r="CD40"/>
  <c r="CC40"/>
  <c r="BZ40"/>
  <c r="BY40"/>
  <c r="BW40"/>
  <c r="BV40"/>
  <c r="BT40"/>
  <c r="BS40"/>
  <c r="BM40"/>
  <c r="BL40"/>
  <c r="BJ40"/>
  <c r="BI40"/>
  <c r="BF40"/>
  <c r="BE40"/>
  <c r="BC40"/>
  <c r="BB40"/>
  <c r="AZ40"/>
  <c r="AY40"/>
  <c r="AS40"/>
  <c r="AR40"/>
  <c r="AP40"/>
  <c r="AO40"/>
  <c r="AL40"/>
  <c r="AK40"/>
  <c r="AI40"/>
  <c r="AH40"/>
  <c r="AF40"/>
  <c r="AE40"/>
  <c r="Y40"/>
  <c r="X40"/>
  <c r="V40"/>
  <c r="U40"/>
  <c r="R40"/>
  <c r="Q40"/>
  <c r="O40"/>
  <c r="N40"/>
  <c r="L40"/>
  <c r="K40"/>
  <c r="J40"/>
  <c r="I40"/>
  <c r="H40"/>
  <c r="G40"/>
  <c r="F40"/>
  <c r="E40"/>
  <c r="D40"/>
  <c r="EW39"/>
  <c r="EV39"/>
  <c r="ES39"/>
  <c r="ER39"/>
  <c r="EQ39"/>
  <c r="EP39"/>
  <c r="EO39"/>
  <c r="EL39"/>
  <c r="EK39"/>
  <c r="EJ39"/>
  <c r="EI39"/>
  <c r="EH39"/>
  <c r="EE39"/>
  <c r="ED39"/>
  <c r="EC39"/>
  <c r="EB39"/>
  <c r="EA39"/>
  <c r="DU39"/>
  <c r="DT39"/>
  <c r="DR39"/>
  <c r="DQ39"/>
  <c r="DN39"/>
  <c r="DM39"/>
  <c r="DK39"/>
  <c r="DJ39"/>
  <c r="DH39"/>
  <c r="DG39"/>
  <c r="DA39"/>
  <c r="CZ39"/>
  <c r="CX39"/>
  <c r="CW39"/>
  <c r="CT39"/>
  <c r="CS39"/>
  <c r="CQ39"/>
  <c r="CP39"/>
  <c r="CN39"/>
  <c r="CM39"/>
  <c r="CG39"/>
  <c r="CF39"/>
  <c r="CD39"/>
  <c r="CC39"/>
  <c r="BZ39"/>
  <c r="BY39"/>
  <c r="BW39"/>
  <c r="BV39"/>
  <c r="BT39"/>
  <c r="BS39"/>
  <c r="BM39"/>
  <c r="BL39"/>
  <c r="BJ39"/>
  <c r="BI39"/>
  <c r="BF39"/>
  <c r="BE39"/>
  <c r="BC39"/>
  <c r="BB39"/>
  <c r="AZ39"/>
  <c r="AY39"/>
  <c r="AS39"/>
  <c r="AR39"/>
  <c r="AP39"/>
  <c r="AO39"/>
  <c r="AL39"/>
  <c r="AK39"/>
  <c r="AI39"/>
  <c r="AH39"/>
  <c r="AF39"/>
  <c r="AE39"/>
  <c r="Y39"/>
  <c r="X39"/>
  <c r="V39"/>
  <c r="U39"/>
  <c r="R39"/>
  <c r="Q39"/>
  <c r="O39"/>
  <c r="N39"/>
  <c r="L39"/>
  <c r="K39"/>
  <c r="J39"/>
  <c r="I39"/>
  <c r="H39"/>
  <c r="G39"/>
  <c r="F39"/>
  <c r="E39"/>
  <c r="D39"/>
  <c r="EW38"/>
  <c r="EV38"/>
  <c r="ES38"/>
  <c r="ER38"/>
  <c r="EQ38"/>
  <c r="EP38"/>
  <c r="EO38"/>
  <c r="EL38"/>
  <c r="EK38"/>
  <c r="EJ38"/>
  <c r="EI38"/>
  <c r="EH38"/>
  <c r="EE38"/>
  <c r="ED38"/>
  <c r="EC38"/>
  <c r="EB38"/>
  <c r="EA38"/>
  <c r="DU38"/>
  <c r="DT38"/>
  <c r="DR38"/>
  <c r="DQ38"/>
  <c r="DN38"/>
  <c r="DM38"/>
  <c r="DK38"/>
  <c r="DJ38"/>
  <c r="DH38"/>
  <c r="DG38"/>
  <c r="DA38"/>
  <c r="CZ38"/>
  <c r="CX38"/>
  <c r="CW38"/>
  <c r="CT38"/>
  <c r="CS38"/>
  <c r="CQ38"/>
  <c r="CP38"/>
  <c r="CN38"/>
  <c r="CM38"/>
  <c r="CG38"/>
  <c r="CF38"/>
  <c r="CD38"/>
  <c r="CC38"/>
  <c r="BZ38"/>
  <c r="BY38"/>
  <c r="BW38"/>
  <c r="BV38"/>
  <c r="BT38"/>
  <c r="BS38"/>
  <c r="BM38"/>
  <c r="BL38"/>
  <c r="BJ38"/>
  <c r="BI38"/>
  <c r="BF38"/>
  <c r="BE38"/>
  <c r="BC38"/>
  <c r="BB38"/>
  <c r="AZ38"/>
  <c r="AY38"/>
  <c r="AS38"/>
  <c r="AR38"/>
  <c r="AP38"/>
  <c r="AO38"/>
  <c r="AL38"/>
  <c r="AK38"/>
  <c r="AI38"/>
  <c r="AH38"/>
  <c r="AF38"/>
  <c r="AE38"/>
  <c r="Y38"/>
  <c r="X38"/>
  <c r="V38"/>
  <c r="U38"/>
  <c r="R38"/>
  <c r="Q38"/>
  <c r="O38"/>
  <c r="N38"/>
  <c r="L38"/>
  <c r="K38"/>
  <c r="J38"/>
  <c r="I38"/>
  <c r="H38"/>
  <c r="G38"/>
  <c r="F38"/>
  <c r="E38"/>
  <c r="D38"/>
  <c r="EW37"/>
  <c r="EV37"/>
  <c r="ES37"/>
  <c r="ER37"/>
  <c r="EQ37"/>
  <c r="EP37"/>
  <c r="EO37"/>
  <c r="EL37"/>
  <c r="EK37"/>
  <c r="EJ37"/>
  <c r="EI37"/>
  <c r="EH37"/>
  <c r="EE37"/>
  <c r="ED37"/>
  <c r="EC37"/>
  <c r="EB37"/>
  <c r="EA37"/>
  <c r="DU37"/>
  <c r="DT37"/>
  <c r="DR37"/>
  <c r="DQ37"/>
  <c r="DN37"/>
  <c r="DM37"/>
  <c r="DK37"/>
  <c r="DJ37"/>
  <c r="DH37"/>
  <c r="DG37"/>
  <c r="DA37"/>
  <c r="CZ37"/>
  <c r="CX37"/>
  <c r="CW37"/>
  <c r="CT37"/>
  <c r="CS37"/>
  <c r="CQ37"/>
  <c r="CP37"/>
  <c r="CN37"/>
  <c r="CM37"/>
  <c r="CG37"/>
  <c r="CF37"/>
  <c r="CD37"/>
  <c r="CC37"/>
  <c r="BZ37"/>
  <c r="BY37"/>
  <c r="BW37"/>
  <c r="BV37"/>
  <c r="BT37"/>
  <c r="BS37"/>
  <c r="BM37"/>
  <c r="BL37"/>
  <c r="BJ37"/>
  <c r="BI37"/>
  <c r="BF37"/>
  <c r="BE37"/>
  <c r="BC37"/>
  <c r="BB37"/>
  <c r="AZ37"/>
  <c r="AY37"/>
  <c r="AS37"/>
  <c r="AR37"/>
  <c r="AP37"/>
  <c r="AO37"/>
  <c r="AL37"/>
  <c r="AK37"/>
  <c r="AI37"/>
  <c r="AH37"/>
  <c r="AF37"/>
  <c r="AE37"/>
  <c r="Y37"/>
  <c r="X37"/>
  <c r="V37"/>
  <c r="U37"/>
  <c r="R37"/>
  <c r="Q37"/>
  <c r="O37"/>
  <c r="N37"/>
  <c r="L37"/>
  <c r="K37"/>
  <c r="J37"/>
  <c r="I37"/>
  <c r="H37"/>
  <c r="G37"/>
  <c r="F37"/>
  <c r="E37"/>
  <c r="D37"/>
  <c r="EW36"/>
  <c r="EV36"/>
  <c r="ES36"/>
  <c r="ER36"/>
  <c r="EQ36"/>
  <c r="EP36"/>
  <c r="EO36"/>
  <c r="EL36"/>
  <c r="EK36"/>
  <c r="EJ36"/>
  <c r="EI36"/>
  <c r="EH36"/>
  <c r="EE36"/>
  <c r="ED36"/>
  <c r="EC36"/>
  <c r="EB36"/>
  <c r="EA36"/>
  <c r="DU36"/>
  <c r="DT36"/>
  <c r="DR36"/>
  <c r="DQ36"/>
  <c r="DN36"/>
  <c r="DM36"/>
  <c r="DK36"/>
  <c r="DJ36"/>
  <c r="DH36"/>
  <c r="DG36"/>
  <c r="DA36"/>
  <c r="CZ36"/>
  <c r="CX36"/>
  <c r="CW36"/>
  <c r="CT36"/>
  <c r="CS36"/>
  <c r="CQ36"/>
  <c r="CP36"/>
  <c r="CN36"/>
  <c r="CM36"/>
  <c r="CG36"/>
  <c r="CF36"/>
  <c r="CD36"/>
  <c r="CC36"/>
  <c r="BZ36"/>
  <c r="BY36"/>
  <c r="BW36"/>
  <c r="BV36"/>
  <c r="BT36"/>
  <c r="BS36"/>
  <c r="BM36"/>
  <c r="BL36"/>
  <c r="BJ36"/>
  <c r="BI36"/>
  <c r="BF36"/>
  <c r="BE36"/>
  <c r="BC36"/>
  <c r="BB36"/>
  <c r="AZ36"/>
  <c r="AY36"/>
  <c r="AS36"/>
  <c r="AR36"/>
  <c r="AP36"/>
  <c r="AO36"/>
  <c r="AL36"/>
  <c r="AK36"/>
  <c r="AI36"/>
  <c r="AH36"/>
  <c r="AF36"/>
  <c r="AE36"/>
  <c r="Y36"/>
  <c r="X36"/>
  <c r="V36"/>
  <c r="U36"/>
  <c r="R36"/>
  <c r="Q36"/>
  <c r="O36"/>
  <c r="N36"/>
  <c r="L36"/>
  <c r="K36"/>
  <c r="J36"/>
  <c r="I36"/>
  <c r="H36"/>
  <c r="G36"/>
  <c r="F36"/>
  <c r="E36"/>
  <c r="D36"/>
  <c r="EW35"/>
  <c r="EV35"/>
  <c r="ES35"/>
  <c r="ER35"/>
  <c r="EQ35"/>
  <c r="EP35"/>
  <c r="EO35"/>
  <c r="EL35"/>
  <c r="EK35"/>
  <c r="EJ35"/>
  <c r="EI35"/>
  <c r="EH35"/>
  <c r="EE35"/>
  <c r="ED35"/>
  <c r="EC35"/>
  <c r="EB35"/>
  <c r="EA35"/>
  <c r="DU35"/>
  <c r="DT35"/>
  <c r="DR35"/>
  <c r="DQ35"/>
  <c r="DN35"/>
  <c r="DM35"/>
  <c r="DK35"/>
  <c r="DJ35"/>
  <c r="DH35"/>
  <c r="DG35"/>
  <c r="DA35"/>
  <c r="CZ35"/>
  <c r="CX35"/>
  <c r="CW35"/>
  <c r="CT35"/>
  <c r="CS35"/>
  <c r="CQ35"/>
  <c r="CP35"/>
  <c r="CN35"/>
  <c r="CM35"/>
  <c r="CH35"/>
  <c r="CG35"/>
  <c r="CF35"/>
  <c r="CD35"/>
  <c r="CC35"/>
  <c r="BZ35"/>
  <c r="BY35"/>
  <c r="BW35"/>
  <c r="BV35"/>
  <c r="BT35"/>
  <c r="BS35"/>
  <c r="BM35"/>
  <c r="BL35"/>
  <c r="BJ35"/>
  <c r="BI35"/>
  <c r="BF35"/>
  <c r="BE35"/>
  <c r="BC35"/>
  <c r="BB35"/>
  <c r="AZ35"/>
  <c r="AY35"/>
  <c r="AS35"/>
  <c r="AR35"/>
  <c r="AP35"/>
  <c r="AO35"/>
  <c r="AL35"/>
  <c r="AK35"/>
  <c r="AI35"/>
  <c r="AH35"/>
  <c r="AF35"/>
  <c r="AE35"/>
  <c r="Y35"/>
  <c r="X35"/>
  <c r="V35"/>
  <c r="U35"/>
  <c r="R35"/>
  <c r="Q35"/>
  <c r="O35"/>
  <c r="N35"/>
  <c r="L35"/>
  <c r="K35"/>
  <c r="J35"/>
  <c r="I35"/>
  <c r="H35"/>
  <c r="G35"/>
  <c r="F35"/>
  <c r="E35"/>
  <c r="D35"/>
  <c r="EW34"/>
  <c r="EV34"/>
  <c r="ES34"/>
  <c r="ER34"/>
  <c r="EQ34"/>
  <c r="EP34"/>
  <c r="EO34"/>
  <c r="EL34"/>
  <c r="EK34"/>
  <c r="EJ34"/>
  <c r="EI34"/>
  <c r="EH34"/>
  <c r="EE34"/>
  <c r="ED34"/>
  <c r="EC34"/>
  <c r="EB34"/>
  <c r="EA34"/>
  <c r="DU34"/>
  <c r="DT34"/>
  <c r="DR34"/>
  <c r="DQ34"/>
  <c r="DN34"/>
  <c r="DM34"/>
  <c r="DK34"/>
  <c r="DJ34"/>
  <c r="DH34"/>
  <c r="DG34"/>
  <c r="DA34"/>
  <c r="CZ34"/>
  <c r="CX34"/>
  <c r="CW34"/>
  <c r="CT34"/>
  <c r="CS34"/>
  <c r="CQ34"/>
  <c r="CP34"/>
  <c r="CN34"/>
  <c r="CM34"/>
  <c r="CG34"/>
  <c r="CF34"/>
  <c r="CD34"/>
  <c r="CC34"/>
  <c r="BZ34"/>
  <c r="BY34"/>
  <c r="BW34"/>
  <c r="BV34"/>
  <c r="BT34"/>
  <c r="BS34"/>
  <c r="BM34"/>
  <c r="BL34"/>
  <c r="BJ34"/>
  <c r="BI34"/>
  <c r="BF34"/>
  <c r="BE34"/>
  <c r="BC34"/>
  <c r="BB34"/>
  <c r="AZ34"/>
  <c r="AY34"/>
  <c r="AS34"/>
  <c r="AR34"/>
  <c r="AP34"/>
  <c r="AO34"/>
  <c r="AL34"/>
  <c r="AK34"/>
  <c r="AI34"/>
  <c r="AH34"/>
  <c r="AF34"/>
  <c r="AE34"/>
  <c r="Y34"/>
  <c r="X34"/>
  <c r="V34"/>
  <c r="U34"/>
  <c r="R34"/>
  <c r="Q34"/>
  <c r="O34"/>
  <c r="N34"/>
  <c r="L34"/>
  <c r="K34"/>
  <c r="J34"/>
  <c r="I34"/>
  <c r="H34"/>
  <c r="G34"/>
  <c r="F34"/>
  <c r="E34"/>
  <c r="D34"/>
  <c r="EW33"/>
  <c r="EV33"/>
  <c r="ES33"/>
  <c r="ER33"/>
  <c r="EQ33"/>
  <c r="EP33"/>
  <c r="EO33"/>
  <c r="EL33"/>
  <c r="EK33"/>
  <c r="EJ33"/>
  <c r="EI33"/>
  <c r="EH33"/>
  <c r="EE33"/>
  <c r="ED33"/>
  <c r="EC33"/>
  <c r="EB33"/>
  <c r="EA33"/>
  <c r="DU33"/>
  <c r="DT33"/>
  <c r="DR33"/>
  <c r="DQ33"/>
  <c r="DN33"/>
  <c r="DM33"/>
  <c r="DK33"/>
  <c r="DJ33"/>
  <c r="DH33"/>
  <c r="DG33"/>
  <c r="DA33"/>
  <c r="CZ33"/>
  <c r="CX33"/>
  <c r="CW33"/>
  <c r="CT33"/>
  <c r="CS33"/>
  <c r="CQ33"/>
  <c r="CP33"/>
  <c r="CN33"/>
  <c r="CM33"/>
  <c r="CG33"/>
  <c r="CF33"/>
  <c r="CD33"/>
  <c r="CC33"/>
  <c r="BZ33"/>
  <c r="BY33"/>
  <c r="BW33"/>
  <c r="BV33"/>
  <c r="BT33"/>
  <c r="BS33"/>
  <c r="BM33"/>
  <c r="BL33"/>
  <c r="BJ33"/>
  <c r="BI33"/>
  <c r="BF33"/>
  <c r="BE33"/>
  <c r="BC33"/>
  <c r="BB33"/>
  <c r="AZ33"/>
  <c r="AY33"/>
  <c r="AS33"/>
  <c r="AR33"/>
  <c r="AP33"/>
  <c r="AO33"/>
  <c r="AL33"/>
  <c r="AK33"/>
  <c r="AI33"/>
  <c r="AH33"/>
  <c r="AF33"/>
  <c r="AE33"/>
  <c r="Y33"/>
  <c r="X33"/>
  <c r="V33"/>
  <c r="U33"/>
  <c r="R33"/>
  <c r="Q33"/>
  <c r="O33"/>
  <c r="N33"/>
  <c r="L33"/>
  <c r="K33"/>
  <c r="J33"/>
  <c r="I33"/>
  <c r="H33"/>
  <c r="G33"/>
  <c r="F33"/>
  <c r="E33"/>
  <c r="D33"/>
  <c r="EW32"/>
  <c r="EV32"/>
  <c r="ES32"/>
  <c r="ER32"/>
  <c r="EQ32"/>
  <c r="EP32"/>
  <c r="EO32"/>
  <c r="EL32"/>
  <c r="EK32"/>
  <c r="EJ32"/>
  <c r="EI32"/>
  <c r="EH32"/>
  <c r="EE32"/>
  <c r="ED32"/>
  <c r="EC32"/>
  <c r="EB32"/>
  <c r="EA32"/>
  <c r="DU32"/>
  <c r="DT32"/>
  <c r="DR32"/>
  <c r="DQ32"/>
  <c r="DN32"/>
  <c r="DM32"/>
  <c r="DK32"/>
  <c r="DJ32"/>
  <c r="DH32"/>
  <c r="DG32"/>
  <c r="DA32"/>
  <c r="CZ32"/>
  <c r="CX32"/>
  <c r="CW32"/>
  <c r="CT32"/>
  <c r="CS32"/>
  <c r="CQ32"/>
  <c r="CP32"/>
  <c r="CN32"/>
  <c r="CM32"/>
  <c r="CG32"/>
  <c r="CF32"/>
  <c r="CD32"/>
  <c r="CC32"/>
  <c r="BZ32"/>
  <c r="BY32"/>
  <c r="BW32"/>
  <c r="BV32"/>
  <c r="BT32"/>
  <c r="BS32"/>
  <c r="BM32"/>
  <c r="BL32"/>
  <c r="BJ32"/>
  <c r="BI32"/>
  <c r="BF32"/>
  <c r="BE32"/>
  <c r="BC32"/>
  <c r="BB32"/>
  <c r="AZ32"/>
  <c r="AY32"/>
  <c r="AS32"/>
  <c r="AR32"/>
  <c r="AP32"/>
  <c r="AO32"/>
  <c r="AL32"/>
  <c r="AK32"/>
  <c r="AI32"/>
  <c r="AH32"/>
  <c r="AF32"/>
  <c r="AE32"/>
  <c r="Y32"/>
  <c r="X32"/>
  <c r="V32"/>
  <c r="U32"/>
  <c r="R32"/>
  <c r="Q32"/>
  <c r="O32"/>
  <c r="N32"/>
  <c r="L32"/>
  <c r="K32"/>
  <c r="J32"/>
  <c r="I32"/>
  <c r="H32"/>
  <c r="G32"/>
  <c r="F32"/>
  <c r="E32"/>
  <c r="D32"/>
  <c r="EW31"/>
  <c r="EV31"/>
  <c r="ES31"/>
  <c r="ER31"/>
  <c r="EQ31"/>
  <c r="EP31"/>
  <c r="EO31"/>
  <c r="EL31"/>
  <c r="EK31"/>
  <c r="EJ31"/>
  <c r="EI31"/>
  <c r="EH31"/>
  <c r="EE31"/>
  <c r="ED31"/>
  <c r="EC31"/>
  <c r="EB31"/>
  <c r="EA31"/>
  <c r="DU31"/>
  <c r="DT31"/>
  <c r="DR31"/>
  <c r="DQ31"/>
  <c r="DN31"/>
  <c r="DM31"/>
  <c r="DK31"/>
  <c r="DJ31"/>
  <c r="DH31"/>
  <c r="DG31"/>
  <c r="DA31"/>
  <c r="CZ31"/>
  <c r="CX31"/>
  <c r="CW31"/>
  <c r="CT31"/>
  <c r="CS31"/>
  <c r="CQ31"/>
  <c r="CP31"/>
  <c r="CN31"/>
  <c r="CM31"/>
  <c r="CG31"/>
  <c r="CF31"/>
  <c r="CD31"/>
  <c r="CC31"/>
  <c r="BZ31"/>
  <c r="BY31"/>
  <c r="BW31"/>
  <c r="BV31"/>
  <c r="BT31"/>
  <c r="BS31"/>
  <c r="BM31"/>
  <c r="BL31"/>
  <c r="BJ31"/>
  <c r="BI31"/>
  <c r="BF31"/>
  <c r="BE31"/>
  <c r="BC31"/>
  <c r="BB31"/>
  <c r="AZ31"/>
  <c r="AY31"/>
  <c r="AS31"/>
  <c r="AR31"/>
  <c r="AP31"/>
  <c r="AO31"/>
  <c r="AM31"/>
  <c r="AL31"/>
  <c r="AK31"/>
  <c r="AI31"/>
  <c r="AH31"/>
  <c r="AF31"/>
  <c r="AE31"/>
  <c r="Y31"/>
  <c r="X31"/>
  <c r="V31"/>
  <c r="U31"/>
  <c r="R31"/>
  <c r="Q31"/>
  <c r="O31"/>
  <c r="N31"/>
  <c r="L31"/>
  <c r="K31"/>
  <c r="J31"/>
  <c r="I31"/>
  <c r="H31"/>
  <c r="G31"/>
  <c r="F31"/>
  <c r="E31"/>
  <c r="D31"/>
  <c r="EW30"/>
  <c r="EV30"/>
  <c r="ES30"/>
  <c r="ER30"/>
  <c r="EQ30"/>
  <c r="EP30"/>
  <c r="EO30"/>
  <c r="EL30"/>
  <c r="EK30"/>
  <c r="EJ30"/>
  <c r="EI30"/>
  <c r="EH30"/>
  <c r="EE30"/>
  <c r="ED30"/>
  <c r="EC30"/>
  <c r="EB30"/>
  <c r="EA30"/>
  <c r="DU30"/>
  <c r="DT30"/>
  <c r="DR30"/>
  <c r="DQ30"/>
  <c r="DN30"/>
  <c r="DM30"/>
  <c r="DK30"/>
  <c r="DJ30"/>
  <c r="DH30"/>
  <c r="DG30"/>
  <c r="DA30"/>
  <c r="CZ30"/>
  <c r="CX30"/>
  <c r="CW30"/>
  <c r="CT30"/>
  <c r="CS30"/>
  <c r="CQ30"/>
  <c r="CP30"/>
  <c r="CN30"/>
  <c r="CM30"/>
  <c r="CG30"/>
  <c r="CF30"/>
  <c r="CD30"/>
  <c r="CC30"/>
  <c r="BZ30"/>
  <c r="BY30"/>
  <c r="BW30"/>
  <c r="BV30"/>
  <c r="BT30"/>
  <c r="BS30"/>
  <c r="BM30"/>
  <c r="BL30"/>
  <c r="BJ30"/>
  <c r="BI30"/>
  <c r="BF30"/>
  <c r="BE30"/>
  <c r="BC30"/>
  <c r="BB30"/>
  <c r="AZ30"/>
  <c r="AY30"/>
  <c r="AS30"/>
  <c r="AR30"/>
  <c r="AP30"/>
  <c r="AO30"/>
  <c r="AL30"/>
  <c r="AK30"/>
  <c r="AI30"/>
  <c r="AH30"/>
  <c r="AF30"/>
  <c r="AE30"/>
  <c r="Y30"/>
  <c r="X30"/>
  <c r="V30"/>
  <c r="U30"/>
  <c r="R30"/>
  <c r="Q30"/>
  <c r="O30"/>
  <c r="N30"/>
  <c r="L30"/>
  <c r="K30"/>
  <c r="J30"/>
  <c r="I30"/>
  <c r="H30"/>
  <c r="G30"/>
  <c r="F30"/>
  <c r="E30"/>
  <c r="D30"/>
  <c r="EW29"/>
  <c r="EV29"/>
  <c r="ES29"/>
  <c r="ER29"/>
  <c r="EQ29"/>
  <c r="EP29"/>
  <c r="EO29"/>
  <c r="EL29"/>
  <c r="EK29"/>
  <c r="EJ29"/>
  <c r="EI29"/>
  <c r="EH29"/>
  <c r="EE29"/>
  <c r="ED29"/>
  <c r="EC29"/>
  <c r="EB29"/>
  <c r="EA29"/>
  <c r="DU29"/>
  <c r="DT29"/>
  <c r="DR29"/>
  <c r="DQ29"/>
  <c r="DN29"/>
  <c r="DM29"/>
  <c r="DK29"/>
  <c r="DJ29"/>
  <c r="DH29"/>
  <c r="DG29"/>
  <c r="DA29"/>
  <c r="CZ29"/>
  <c r="CX29"/>
  <c r="CW29"/>
  <c r="CT29"/>
  <c r="CS29"/>
  <c r="CQ29"/>
  <c r="CP29"/>
  <c r="CN29"/>
  <c r="CM29"/>
  <c r="CG29"/>
  <c r="CF29"/>
  <c r="CD29"/>
  <c r="CC29"/>
  <c r="BZ29"/>
  <c r="BY29"/>
  <c r="BW29"/>
  <c r="BV29"/>
  <c r="BT29"/>
  <c r="BS29"/>
  <c r="BM29"/>
  <c r="BL29"/>
  <c r="BJ29"/>
  <c r="BI29"/>
  <c r="BF29"/>
  <c r="BE29"/>
  <c r="BC29"/>
  <c r="BB29"/>
  <c r="AZ29"/>
  <c r="AY29"/>
  <c r="AS29"/>
  <c r="AR29"/>
  <c r="AP29"/>
  <c r="AO29"/>
  <c r="AL29"/>
  <c r="AK29"/>
  <c r="AI29"/>
  <c r="AH29"/>
  <c r="AF29"/>
  <c r="AE29"/>
  <c r="Y29"/>
  <c r="X29"/>
  <c r="V29"/>
  <c r="U29"/>
  <c r="R29"/>
  <c r="Q29"/>
  <c r="O29"/>
  <c r="N29"/>
  <c r="L29"/>
  <c r="K29"/>
  <c r="J29"/>
  <c r="I29"/>
  <c r="H29"/>
  <c r="G29"/>
  <c r="F29"/>
  <c r="E29"/>
  <c r="D29"/>
  <c r="EW28"/>
  <c r="EV28"/>
  <c r="ES28"/>
  <c r="ER28"/>
  <c r="EQ28"/>
  <c r="EP28"/>
  <c r="EO28"/>
  <c r="EL28"/>
  <c r="EK28"/>
  <c r="EJ28"/>
  <c r="EI28"/>
  <c r="EH28"/>
  <c r="EE28"/>
  <c r="ED28"/>
  <c r="EC28"/>
  <c r="EB28"/>
  <c r="EA28"/>
  <c r="DU28"/>
  <c r="DT28"/>
  <c r="DR28"/>
  <c r="DQ28"/>
  <c r="DN28"/>
  <c r="DM28"/>
  <c r="DK28"/>
  <c r="DJ28"/>
  <c r="DH28"/>
  <c r="DG28"/>
  <c r="DA28"/>
  <c r="CZ28"/>
  <c r="CX28"/>
  <c r="CW28"/>
  <c r="CT28"/>
  <c r="CS28"/>
  <c r="CQ28"/>
  <c r="CP28"/>
  <c r="CN28"/>
  <c r="CM28"/>
  <c r="CG28"/>
  <c r="CF28"/>
  <c r="CD28"/>
  <c r="CC28"/>
  <c r="BZ28"/>
  <c r="BY28"/>
  <c r="BW28"/>
  <c r="BV28"/>
  <c r="BT28"/>
  <c r="BS28"/>
  <c r="BM28"/>
  <c r="BL28"/>
  <c r="BJ28"/>
  <c r="BI28"/>
  <c r="BF28"/>
  <c r="BE28"/>
  <c r="BC28"/>
  <c r="BB28"/>
  <c r="AZ28"/>
  <c r="AY28"/>
  <c r="AS28"/>
  <c r="AR28"/>
  <c r="AP28"/>
  <c r="AO28"/>
  <c r="AL28"/>
  <c r="AK28"/>
  <c r="AI28"/>
  <c r="AH28"/>
  <c r="AF28"/>
  <c r="AE28"/>
  <c r="Y28"/>
  <c r="X28"/>
  <c r="V28"/>
  <c r="U28"/>
  <c r="R28"/>
  <c r="Q28"/>
  <c r="O28"/>
  <c r="N28"/>
  <c r="L28"/>
  <c r="K28"/>
  <c r="J28"/>
  <c r="I28"/>
  <c r="H28"/>
  <c r="G28"/>
  <c r="F28"/>
  <c r="E28"/>
  <c r="D28"/>
  <c r="EW27"/>
  <c r="EV27"/>
  <c r="ES27"/>
  <c r="ER27"/>
  <c r="EQ27"/>
  <c r="EP27"/>
  <c r="EO27"/>
  <c r="EL27"/>
  <c r="EK27"/>
  <c r="EJ27"/>
  <c r="EI27"/>
  <c r="EH27"/>
  <c r="EE27"/>
  <c r="ED27"/>
  <c r="EC27"/>
  <c r="EB27"/>
  <c r="EA27"/>
  <c r="DU27"/>
  <c r="DT27"/>
  <c r="DR27"/>
  <c r="DQ27"/>
  <c r="DN27"/>
  <c r="DM27"/>
  <c r="DK27"/>
  <c r="DJ27"/>
  <c r="DH27"/>
  <c r="DG27"/>
  <c r="DA27"/>
  <c r="CZ27"/>
  <c r="CX27"/>
  <c r="CW27"/>
  <c r="CT27"/>
  <c r="CS27"/>
  <c r="CQ27"/>
  <c r="CP27"/>
  <c r="CN27"/>
  <c r="CM27"/>
  <c r="CG27"/>
  <c r="CF27"/>
  <c r="CD27"/>
  <c r="CC27"/>
  <c r="BZ27"/>
  <c r="BY27"/>
  <c r="BW27"/>
  <c r="BV27"/>
  <c r="BT27"/>
  <c r="BS27"/>
  <c r="BM27"/>
  <c r="BL27"/>
  <c r="BJ27"/>
  <c r="BI27"/>
  <c r="BF27"/>
  <c r="BE27"/>
  <c r="BC27"/>
  <c r="BB27"/>
  <c r="AZ27"/>
  <c r="AY27"/>
  <c r="AS27"/>
  <c r="AR27"/>
  <c r="AP27"/>
  <c r="AO27"/>
  <c r="AL27"/>
  <c r="AK27"/>
  <c r="AI27"/>
  <c r="AH27"/>
  <c r="AF27"/>
  <c r="AE27"/>
  <c r="Y27"/>
  <c r="X27"/>
  <c r="V27"/>
  <c r="U27"/>
  <c r="R27"/>
  <c r="Q27"/>
  <c r="O27"/>
  <c r="N27"/>
  <c r="L27"/>
  <c r="K27"/>
  <c r="J27"/>
  <c r="I27"/>
  <c r="H27"/>
  <c r="G27"/>
  <c r="F27"/>
  <c r="E27"/>
  <c r="D27"/>
  <c r="EW26"/>
  <c r="EV26"/>
  <c r="ES26"/>
  <c r="ER26"/>
  <c r="EQ26"/>
  <c r="EP26"/>
  <c r="EO26"/>
  <c r="EL26"/>
  <c r="EK26"/>
  <c r="EJ26"/>
  <c r="EI26"/>
  <c r="EH26"/>
  <c r="EE26"/>
  <c r="ED26"/>
  <c r="EC26"/>
  <c r="EB26"/>
  <c r="EA26"/>
  <c r="DU26"/>
  <c r="DT26"/>
  <c r="DR26"/>
  <c r="DQ26"/>
  <c r="DN26"/>
  <c r="DM26"/>
  <c r="DK26"/>
  <c r="DJ26"/>
  <c r="DH26"/>
  <c r="DG26"/>
  <c r="DA26"/>
  <c r="CZ26"/>
  <c r="CX26"/>
  <c r="CW26"/>
  <c r="CT26"/>
  <c r="CS26"/>
  <c r="CQ26"/>
  <c r="CP26"/>
  <c r="CN26"/>
  <c r="CM26"/>
  <c r="CG26"/>
  <c r="CF26"/>
  <c r="CD26"/>
  <c r="CC26"/>
  <c r="BZ26"/>
  <c r="BY26"/>
  <c r="BW26"/>
  <c r="BV26"/>
  <c r="BT26"/>
  <c r="BS26"/>
  <c r="BM26"/>
  <c r="BL26"/>
  <c r="BJ26"/>
  <c r="BI26"/>
  <c r="BF26"/>
  <c r="BE26"/>
  <c r="BC26"/>
  <c r="BB26"/>
  <c r="AZ26"/>
  <c r="AY26"/>
  <c r="AS26"/>
  <c r="AR26"/>
  <c r="AP26"/>
  <c r="AO26"/>
  <c r="AL26"/>
  <c r="AK26"/>
  <c r="AI26"/>
  <c r="AH26"/>
  <c r="AF26"/>
  <c r="AE26"/>
  <c r="Y26"/>
  <c r="X26"/>
  <c r="V26"/>
  <c r="U26"/>
  <c r="R26"/>
  <c r="Q26"/>
  <c r="O26"/>
  <c r="N26"/>
  <c r="L26"/>
  <c r="K26"/>
  <c r="J26"/>
  <c r="I26"/>
  <c r="H26"/>
  <c r="G26"/>
  <c r="F26"/>
  <c r="E26"/>
  <c r="D26"/>
  <c r="EW25"/>
  <c r="EV25"/>
  <c r="ES25"/>
  <c r="ER25"/>
  <c r="EQ25"/>
  <c r="EP25"/>
  <c r="EO25"/>
  <c r="EL25"/>
  <c r="EK25"/>
  <c r="EJ25"/>
  <c r="EI25"/>
  <c r="EH25"/>
  <c r="EE25"/>
  <c r="ED25"/>
  <c r="EC25"/>
  <c r="EB25"/>
  <c r="EA25"/>
  <c r="DU25"/>
  <c r="DT25"/>
  <c r="DR25"/>
  <c r="DQ25"/>
  <c r="DN25"/>
  <c r="DM25"/>
  <c r="DK25"/>
  <c r="DJ25"/>
  <c r="DH25"/>
  <c r="DG25"/>
  <c r="DA25"/>
  <c r="CZ25"/>
  <c r="CX25"/>
  <c r="CW25"/>
  <c r="CT25"/>
  <c r="CS25"/>
  <c r="CQ25"/>
  <c r="CP25"/>
  <c r="CN25"/>
  <c r="CM25"/>
  <c r="CG25"/>
  <c r="CF25"/>
  <c r="CD25"/>
  <c r="CC25"/>
  <c r="BZ25"/>
  <c r="BY25"/>
  <c r="BW25"/>
  <c r="BV25"/>
  <c r="BT25"/>
  <c r="BS25"/>
  <c r="BM25"/>
  <c r="BL25"/>
  <c r="BJ25"/>
  <c r="BI25"/>
  <c r="BF25"/>
  <c r="BE25"/>
  <c r="BC25"/>
  <c r="BB25"/>
  <c r="AZ25"/>
  <c r="AY25"/>
  <c r="AS25"/>
  <c r="AR25"/>
  <c r="AP25"/>
  <c r="AO25"/>
  <c r="AL25"/>
  <c r="AK25"/>
  <c r="AI25"/>
  <c r="AH25"/>
  <c r="AF25"/>
  <c r="AE25"/>
  <c r="Y25"/>
  <c r="X25"/>
  <c r="V25"/>
  <c r="U25"/>
  <c r="R25"/>
  <c r="Q25"/>
  <c r="O25"/>
  <c r="N25"/>
  <c r="L25"/>
  <c r="K25"/>
  <c r="J25"/>
  <c r="I25"/>
  <c r="H25"/>
  <c r="G25"/>
  <c r="F25"/>
  <c r="E25"/>
  <c r="D25"/>
  <c r="EW24"/>
  <c r="EV24"/>
  <c r="ES24"/>
  <c r="ER24"/>
  <c r="EQ24"/>
  <c r="EP24"/>
  <c r="EO24"/>
  <c r="EL24"/>
  <c r="EK24"/>
  <c r="EJ24"/>
  <c r="EI24"/>
  <c r="EH24"/>
  <c r="EE24"/>
  <c r="ED24"/>
  <c r="EC24"/>
  <c r="EB24"/>
  <c r="EA24"/>
  <c r="DU24"/>
  <c r="DT24"/>
  <c r="DR24"/>
  <c r="DQ24"/>
  <c r="DN24"/>
  <c r="DM24"/>
  <c r="DK24"/>
  <c r="DJ24"/>
  <c r="DH24"/>
  <c r="DG24"/>
  <c r="DA24"/>
  <c r="CZ24"/>
  <c r="CX24"/>
  <c r="CW24"/>
  <c r="CT24"/>
  <c r="CS24"/>
  <c r="CQ24"/>
  <c r="CP24"/>
  <c r="CN24"/>
  <c r="CM24"/>
  <c r="CG24"/>
  <c r="CF24"/>
  <c r="CD24"/>
  <c r="CC24"/>
  <c r="BZ24"/>
  <c r="BY24"/>
  <c r="BW24"/>
  <c r="BV24"/>
  <c r="BT24"/>
  <c r="BS24"/>
  <c r="BM24"/>
  <c r="BL24"/>
  <c r="BJ24"/>
  <c r="BI24"/>
  <c r="BF24"/>
  <c r="BE24"/>
  <c r="BC24"/>
  <c r="BB24"/>
  <c r="AZ24"/>
  <c r="AY24"/>
  <c r="AS24"/>
  <c r="AR24"/>
  <c r="AP24"/>
  <c r="AO24"/>
  <c r="AL24"/>
  <c r="AK24"/>
  <c r="AI24"/>
  <c r="AH24"/>
  <c r="AF24"/>
  <c r="AE24"/>
  <c r="Y24"/>
  <c r="X24"/>
  <c r="V24"/>
  <c r="U24"/>
  <c r="R24"/>
  <c r="Q24"/>
  <c r="O24"/>
  <c r="N24"/>
  <c r="L24"/>
  <c r="K24"/>
  <c r="J24"/>
  <c r="I24"/>
  <c r="H24"/>
  <c r="G24"/>
  <c r="F24"/>
  <c r="E24"/>
  <c r="D24"/>
  <c r="EW23"/>
  <c r="EV23"/>
  <c r="ES23"/>
  <c r="ER23"/>
  <c r="EQ23"/>
  <c r="EP23"/>
  <c r="EO23"/>
  <c r="EL23"/>
  <c r="EK23"/>
  <c r="EJ23"/>
  <c r="EI23"/>
  <c r="EH23"/>
  <c r="EE23"/>
  <c r="ED23"/>
  <c r="EC23"/>
  <c r="EB23"/>
  <c r="EA23"/>
  <c r="DU23"/>
  <c r="DT23"/>
  <c r="DR23"/>
  <c r="DQ23"/>
  <c r="DN23"/>
  <c r="DM23"/>
  <c r="DK23"/>
  <c r="DJ23"/>
  <c r="DH23"/>
  <c r="DG23"/>
  <c r="DA23"/>
  <c r="CZ23"/>
  <c r="CX23"/>
  <c r="CW23"/>
  <c r="CT23"/>
  <c r="CS23"/>
  <c r="CQ23"/>
  <c r="CP23"/>
  <c r="CN23"/>
  <c r="CM23"/>
  <c r="CG23"/>
  <c r="CF23"/>
  <c r="CD23"/>
  <c r="CC23"/>
  <c r="BZ23"/>
  <c r="BY23"/>
  <c r="BW23"/>
  <c r="BV23"/>
  <c r="BU23"/>
  <c r="BT23"/>
  <c r="BS23"/>
  <c r="BM23"/>
  <c r="BL23"/>
  <c r="BJ23"/>
  <c r="BI23"/>
  <c r="BF23"/>
  <c r="BE23"/>
  <c r="BC23"/>
  <c r="BB23"/>
  <c r="AZ23"/>
  <c r="AY23"/>
  <c r="AS23"/>
  <c r="AR23"/>
  <c r="AP23"/>
  <c r="AO23"/>
  <c r="AL23"/>
  <c r="AK23"/>
  <c r="AI23"/>
  <c r="AH23"/>
  <c r="AF23"/>
  <c r="AE23"/>
  <c r="Y23"/>
  <c r="X23"/>
  <c r="V23"/>
  <c r="U23"/>
  <c r="R23"/>
  <c r="Q23"/>
  <c r="O23"/>
  <c r="N23"/>
  <c r="L23"/>
  <c r="K23"/>
  <c r="J23"/>
  <c r="I23"/>
  <c r="H23"/>
  <c r="G23"/>
  <c r="F23"/>
  <c r="E23"/>
  <c r="D23"/>
  <c r="EW22"/>
  <c r="EV22"/>
  <c r="ES22"/>
  <c r="ER22"/>
  <c r="EQ22"/>
  <c r="EP22"/>
  <c r="EO22"/>
  <c r="EL22"/>
  <c r="EK22"/>
  <c r="EJ22"/>
  <c r="EI22"/>
  <c r="EH22"/>
  <c r="EE22"/>
  <c r="ED22"/>
  <c r="EC22"/>
  <c r="EB22"/>
  <c r="EA22"/>
  <c r="DU22"/>
  <c r="DT22"/>
  <c r="DR22"/>
  <c r="DQ22"/>
  <c r="DN22"/>
  <c r="DM22"/>
  <c r="DK22"/>
  <c r="DJ22"/>
  <c r="DH22"/>
  <c r="DG22"/>
  <c r="DA22"/>
  <c r="CZ22"/>
  <c r="CX22"/>
  <c r="CW22"/>
  <c r="CT22"/>
  <c r="CS22"/>
  <c r="CQ22"/>
  <c r="CP22"/>
  <c r="CN22"/>
  <c r="CM22"/>
  <c r="CG22"/>
  <c r="CF22"/>
  <c r="CD22"/>
  <c r="CC22"/>
  <c r="BZ22"/>
  <c r="BY22"/>
  <c r="BW22"/>
  <c r="BV22"/>
  <c r="BT22"/>
  <c r="BS22"/>
  <c r="BM22"/>
  <c r="BL22"/>
  <c r="BJ22"/>
  <c r="BI22"/>
  <c r="BF22"/>
  <c r="BE22"/>
  <c r="BC22"/>
  <c r="BB22"/>
  <c r="AZ22"/>
  <c r="AY22"/>
  <c r="AS22"/>
  <c r="AR22"/>
  <c r="AP22"/>
  <c r="AO22"/>
  <c r="AL22"/>
  <c r="AK22"/>
  <c r="AI22"/>
  <c r="AH22"/>
  <c r="AF22"/>
  <c r="AE22"/>
  <c r="Y22"/>
  <c r="X22"/>
  <c r="V22"/>
  <c r="U22"/>
  <c r="R22"/>
  <c r="Q22"/>
  <c r="O22"/>
  <c r="N22"/>
  <c r="L22"/>
  <c r="K22"/>
  <c r="J22"/>
  <c r="I22"/>
  <c r="H22"/>
  <c r="G22"/>
  <c r="F22"/>
  <c r="E22"/>
  <c r="D22"/>
  <c r="EW21"/>
  <c r="EV21"/>
  <c r="ES21"/>
  <c r="ER21"/>
  <c r="EQ21"/>
  <c r="EP21"/>
  <c r="EO21"/>
  <c r="EL21"/>
  <c r="EK21"/>
  <c r="EJ21"/>
  <c r="EI21"/>
  <c r="EH21"/>
  <c r="EE21"/>
  <c r="ED21"/>
  <c r="EC21"/>
  <c r="EB21"/>
  <c r="EA21"/>
  <c r="DU21"/>
  <c r="DT21"/>
  <c r="DR21"/>
  <c r="DQ21"/>
  <c r="DN21"/>
  <c r="DM21"/>
  <c r="DK21"/>
  <c r="DJ21"/>
  <c r="DH21"/>
  <c r="DG21"/>
  <c r="DA21"/>
  <c r="CZ21"/>
  <c r="CX21"/>
  <c r="CW21"/>
  <c r="CT21"/>
  <c r="CS21"/>
  <c r="CQ21"/>
  <c r="CP21"/>
  <c r="CN21"/>
  <c r="CM21"/>
  <c r="CG21"/>
  <c r="CF21"/>
  <c r="CD21"/>
  <c r="CC21"/>
  <c r="BZ21"/>
  <c r="BY21"/>
  <c r="BW21"/>
  <c r="BV21"/>
  <c r="BT21"/>
  <c r="BS21"/>
  <c r="BM21"/>
  <c r="BL21"/>
  <c r="BJ21"/>
  <c r="BI21"/>
  <c r="BF21"/>
  <c r="BE21"/>
  <c r="BC21"/>
  <c r="BB21"/>
  <c r="AZ21"/>
  <c r="AY21"/>
  <c r="AS21"/>
  <c r="AR21"/>
  <c r="AP21"/>
  <c r="AO21"/>
  <c r="AL21"/>
  <c r="AK21"/>
  <c r="AI21"/>
  <c r="AH21"/>
  <c r="AF21"/>
  <c r="AE21"/>
  <c r="Y21"/>
  <c r="X21"/>
  <c r="V21"/>
  <c r="U21"/>
  <c r="R21"/>
  <c r="Q21"/>
  <c r="O21"/>
  <c r="N21"/>
  <c r="L21"/>
  <c r="K21"/>
  <c r="J21"/>
  <c r="I21"/>
  <c r="H21"/>
  <c r="G21"/>
  <c r="F21"/>
  <c r="E21"/>
  <c r="D21"/>
  <c r="EW20"/>
  <c r="EV20"/>
  <c r="ES20"/>
  <c r="ER20"/>
  <c r="EQ20"/>
  <c r="EP20"/>
  <c r="EO20"/>
  <c r="EL20"/>
  <c r="EK20"/>
  <c r="EJ20"/>
  <c r="EI20"/>
  <c r="EH20"/>
  <c r="EE20"/>
  <c r="ED20"/>
  <c r="EC20"/>
  <c r="EB20"/>
  <c r="EA20"/>
  <c r="DU20"/>
  <c r="DT20"/>
  <c r="DR20"/>
  <c r="DQ20"/>
  <c r="DN20"/>
  <c r="DM20"/>
  <c r="DK20"/>
  <c r="DJ20"/>
  <c r="DH20"/>
  <c r="DG20"/>
  <c r="DA20"/>
  <c r="CZ20"/>
  <c r="CX20"/>
  <c r="CW20"/>
  <c r="CT20"/>
  <c r="CS20"/>
  <c r="CQ20"/>
  <c r="CP20"/>
  <c r="CN20"/>
  <c r="CM20"/>
  <c r="CG20"/>
  <c r="CF20"/>
  <c r="CD20"/>
  <c r="CC20"/>
  <c r="BZ20"/>
  <c r="BY20"/>
  <c r="BW20"/>
  <c r="BV20"/>
  <c r="BT20"/>
  <c r="BS20"/>
  <c r="BM20"/>
  <c r="BL20"/>
  <c r="BJ20"/>
  <c r="BI20"/>
  <c r="BF20"/>
  <c r="BE20"/>
  <c r="BC20"/>
  <c r="BB20"/>
  <c r="AZ20"/>
  <c r="AY20"/>
  <c r="AS20"/>
  <c r="AR20"/>
  <c r="AP20"/>
  <c r="AO20"/>
  <c r="AL20"/>
  <c r="AK20"/>
  <c r="AI20"/>
  <c r="AH20"/>
  <c r="AF20"/>
  <c r="AE20"/>
  <c r="Y20"/>
  <c r="X20"/>
  <c r="V20"/>
  <c r="U20"/>
  <c r="R20"/>
  <c r="Q20"/>
  <c r="O20"/>
  <c r="N20"/>
  <c r="L20"/>
  <c r="K20"/>
  <c r="J20"/>
  <c r="I20"/>
  <c r="H20"/>
  <c r="G20"/>
  <c r="F20"/>
  <c r="E20"/>
  <c r="D20"/>
  <c r="EW19"/>
  <c r="EV19"/>
  <c r="ES19"/>
  <c r="ER19"/>
  <c r="EQ19"/>
  <c r="EP19"/>
  <c r="EO19"/>
  <c r="EL19"/>
  <c r="EK19"/>
  <c r="EJ19"/>
  <c r="EI19"/>
  <c r="EH19"/>
  <c r="EE19"/>
  <c r="ED19"/>
  <c r="EC19"/>
  <c r="EB19"/>
  <c r="EA19"/>
  <c r="DU19"/>
  <c r="DT19"/>
  <c r="DR19"/>
  <c r="DQ19"/>
  <c r="DN19"/>
  <c r="DM19"/>
  <c r="DK19"/>
  <c r="DJ19"/>
  <c r="DH19"/>
  <c r="DG19"/>
  <c r="DA19"/>
  <c r="CZ19"/>
  <c r="CX19"/>
  <c r="CW19"/>
  <c r="CT19"/>
  <c r="CS19"/>
  <c r="CQ19"/>
  <c r="CP19"/>
  <c r="CN19"/>
  <c r="CM19"/>
  <c r="CG19"/>
  <c r="CF19"/>
  <c r="CD19"/>
  <c r="CC19"/>
  <c r="BZ19"/>
  <c r="BY19"/>
  <c r="BW19"/>
  <c r="BV19"/>
  <c r="BT19"/>
  <c r="BS19"/>
  <c r="BM19"/>
  <c r="BL19"/>
  <c r="BJ19"/>
  <c r="BI19"/>
  <c r="BF19"/>
  <c r="BE19"/>
  <c r="BC19"/>
  <c r="BB19"/>
  <c r="AZ19"/>
  <c r="AY19"/>
  <c r="AS19"/>
  <c r="AR19"/>
  <c r="AP19"/>
  <c r="AO19"/>
  <c r="AL19"/>
  <c r="AK19"/>
  <c r="AI19"/>
  <c r="AH19"/>
  <c r="AF19"/>
  <c r="AE19"/>
  <c r="Y19"/>
  <c r="X19"/>
  <c r="V19"/>
  <c r="U19"/>
  <c r="R19"/>
  <c r="Q19"/>
  <c r="O19"/>
  <c r="N19"/>
  <c r="L19"/>
  <c r="K19"/>
  <c r="J19"/>
  <c r="I19"/>
  <c r="H19"/>
  <c r="G19"/>
  <c r="F19"/>
  <c r="E19"/>
  <c r="D19"/>
  <c r="EW18"/>
  <c r="EV18"/>
  <c r="ES18"/>
  <c r="ER18"/>
  <c r="EQ18"/>
  <c r="EP18"/>
  <c r="EO18"/>
  <c r="EL18"/>
  <c r="EK18"/>
  <c r="EJ18"/>
  <c r="EI18"/>
  <c r="EH18"/>
  <c r="EE18"/>
  <c r="ED18"/>
  <c r="EC18"/>
  <c r="EB18"/>
  <c r="EA18"/>
  <c r="DU18"/>
  <c r="DT18"/>
  <c r="DR18"/>
  <c r="DQ18"/>
  <c r="DN18"/>
  <c r="DM18"/>
  <c r="DK18"/>
  <c r="DJ18"/>
  <c r="DH18"/>
  <c r="DG18"/>
  <c r="DA18"/>
  <c r="CZ18"/>
  <c r="CX18"/>
  <c r="CW18"/>
  <c r="CT18"/>
  <c r="CS18"/>
  <c r="CQ18"/>
  <c r="CP18"/>
  <c r="CN18"/>
  <c r="CM18"/>
  <c r="CG18"/>
  <c r="CF18"/>
  <c r="CD18"/>
  <c r="CC18"/>
  <c r="BZ18"/>
  <c r="BY18"/>
  <c r="BW18"/>
  <c r="BV18"/>
  <c r="BT18"/>
  <c r="BS18"/>
  <c r="BM18"/>
  <c r="BL18"/>
  <c r="BJ18"/>
  <c r="BI18"/>
  <c r="BF18"/>
  <c r="BE18"/>
  <c r="BC18"/>
  <c r="BB18"/>
  <c r="AZ18"/>
  <c r="AY18"/>
  <c r="AS18"/>
  <c r="AR18"/>
  <c r="AP18"/>
  <c r="AO18"/>
  <c r="AL18"/>
  <c r="AK18"/>
  <c r="AI18"/>
  <c r="AH18"/>
  <c r="AF18"/>
  <c r="AE18"/>
  <c r="Y18"/>
  <c r="X18"/>
  <c r="V18"/>
  <c r="U18"/>
  <c r="R18"/>
  <c r="Q18"/>
  <c r="O18"/>
  <c r="N18"/>
  <c r="L18"/>
  <c r="K18"/>
  <c r="J18"/>
  <c r="I18"/>
  <c r="H18"/>
  <c r="G18"/>
  <c r="F18"/>
  <c r="E18"/>
  <c r="D18"/>
  <c r="EW17"/>
  <c r="EV17"/>
  <c r="ES17"/>
  <c r="ER17"/>
  <c r="EQ17"/>
  <c r="EP17"/>
  <c r="EO17"/>
  <c r="EL17"/>
  <c r="EK17"/>
  <c r="EJ17"/>
  <c r="EI17"/>
  <c r="EH17"/>
  <c r="EE17"/>
  <c r="ED17"/>
  <c r="EC17"/>
  <c r="EB17"/>
  <c r="EA17"/>
  <c r="DU17"/>
  <c r="DT17"/>
  <c r="DR17"/>
  <c r="DQ17"/>
  <c r="DN17"/>
  <c r="DM17"/>
  <c r="DK17"/>
  <c r="DJ17"/>
  <c r="DH17"/>
  <c r="DG17"/>
  <c r="DA17"/>
  <c r="CZ17"/>
  <c r="CX17"/>
  <c r="CW17"/>
  <c r="CT17"/>
  <c r="CS17"/>
  <c r="CQ17"/>
  <c r="CP17"/>
  <c r="CN17"/>
  <c r="CM17"/>
  <c r="CG17"/>
  <c r="CF17"/>
  <c r="CD17"/>
  <c r="CC17"/>
  <c r="BZ17"/>
  <c r="BY17"/>
  <c r="BW17"/>
  <c r="BV17"/>
  <c r="BT17"/>
  <c r="BS17"/>
  <c r="BM17"/>
  <c r="BL17"/>
  <c r="BJ17"/>
  <c r="BI17"/>
  <c r="BF17"/>
  <c r="BE17"/>
  <c r="BC17"/>
  <c r="BB17"/>
  <c r="AZ17"/>
  <c r="AY17"/>
  <c r="AS17"/>
  <c r="AR17"/>
  <c r="AP17"/>
  <c r="AO17"/>
  <c r="AL17"/>
  <c r="AK17"/>
  <c r="AI17"/>
  <c r="AH17"/>
  <c r="AF17"/>
  <c r="AE17"/>
  <c r="Y17"/>
  <c r="X17"/>
  <c r="V17"/>
  <c r="U17"/>
  <c r="R17"/>
  <c r="Q17"/>
  <c r="O17"/>
  <c r="N17"/>
  <c r="L17"/>
  <c r="K17"/>
  <c r="J17"/>
  <c r="I17"/>
  <c r="H17"/>
  <c r="G17"/>
  <c r="F17"/>
  <c r="E17"/>
  <c r="D17"/>
  <c r="EW16"/>
  <c r="EV16"/>
  <c r="ES16"/>
  <c r="ER16"/>
  <c r="EQ16"/>
  <c r="EP16"/>
  <c r="EO16"/>
  <c r="EL16"/>
  <c r="EK16"/>
  <c r="EJ16"/>
  <c r="EI16"/>
  <c r="EH16"/>
  <c r="EE16"/>
  <c r="ED16"/>
  <c r="EC16"/>
  <c r="EB16"/>
  <c r="EA16"/>
  <c r="DU16"/>
  <c r="DT16"/>
  <c r="DR16"/>
  <c r="DQ16"/>
  <c r="DN16"/>
  <c r="DM16"/>
  <c r="DK16"/>
  <c r="DJ16"/>
  <c r="DH16"/>
  <c r="DG16"/>
  <c r="DA16"/>
  <c r="CZ16"/>
  <c r="CX16"/>
  <c r="CW16"/>
  <c r="CT16"/>
  <c r="CS16"/>
  <c r="CQ16"/>
  <c r="CP16"/>
  <c r="CN16"/>
  <c r="CM16"/>
  <c r="CG16"/>
  <c r="CF16"/>
  <c r="CD16"/>
  <c r="CC16"/>
  <c r="BZ16"/>
  <c r="BY16"/>
  <c r="BW16"/>
  <c r="BV16"/>
  <c r="BT16"/>
  <c r="BS16"/>
  <c r="BM16"/>
  <c r="BL16"/>
  <c r="BJ16"/>
  <c r="BI16"/>
  <c r="BF16"/>
  <c r="BE16"/>
  <c r="BC16"/>
  <c r="BB16"/>
  <c r="AZ16"/>
  <c r="AY16"/>
  <c r="AS16"/>
  <c r="AR16"/>
  <c r="AP16"/>
  <c r="AO16"/>
  <c r="AL16"/>
  <c r="AK16"/>
  <c r="AI16"/>
  <c r="AH16"/>
  <c r="AF16"/>
  <c r="AE16"/>
  <c r="Y16"/>
  <c r="X16"/>
  <c r="V16"/>
  <c r="U16"/>
  <c r="R16"/>
  <c r="Q16"/>
  <c r="O16"/>
  <c r="N16"/>
  <c r="L16"/>
  <c r="K16"/>
  <c r="J16"/>
  <c r="I16"/>
  <c r="H16"/>
  <c r="G16"/>
  <c r="F16"/>
  <c r="E16"/>
  <c r="D16"/>
  <c r="EW15"/>
  <c r="EV15"/>
  <c r="ES15"/>
  <c r="ER15"/>
  <c r="EQ15"/>
  <c r="EP15"/>
  <c r="EO15"/>
  <c r="EL15"/>
  <c r="EK15"/>
  <c r="EJ15"/>
  <c r="EI15"/>
  <c r="EH15"/>
  <c r="EE15"/>
  <c r="ED15"/>
  <c r="EC15"/>
  <c r="EB15"/>
  <c r="EA15"/>
  <c r="DU15"/>
  <c r="DT15"/>
  <c r="DR15"/>
  <c r="DQ15"/>
  <c r="DN15"/>
  <c r="DM15"/>
  <c r="DK15"/>
  <c r="DJ15"/>
  <c r="DH15"/>
  <c r="DG15"/>
  <c r="DA15"/>
  <c r="CZ15"/>
  <c r="CX15"/>
  <c r="CW15"/>
  <c r="CT15"/>
  <c r="CS15"/>
  <c r="CQ15"/>
  <c r="CP15"/>
  <c r="CN15"/>
  <c r="CM15"/>
  <c r="CG15"/>
  <c r="CF15"/>
  <c r="CD15"/>
  <c r="CC15"/>
  <c r="BZ15"/>
  <c r="BY15"/>
  <c r="BW15"/>
  <c r="BV15"/>
  <c r="BT15"/>
  <c r="BS15"/>
  <c r="BM15"/>
  <c r="BL15"/>
  <c r="BJ15"/>
  <c r="BI15"/>
  <c r="BF15"/>
  <c r="BE15"/>
  <c r="BC15"/>
  <c r="BB15"/>
  <c r="AZ15"/>
  <c r="AY15"/>
  <c r="AS15"/>
  <c r="AR15"/>
  <c r="AP15"/>
  <c r="AO15"/>
  <c r="AL15"/>
  <c r="AK15"/>
  <c r="AI15"/>
  <c r="AH15"/>
  <c r="AF15"/>
  <c r="AE15"/>
  <c r="Y15"/>
  <c r="X15"/>
  <c r="V15"/>
  <c r="U15"/>
  <c r="R15"/>
  <c r="Q15"/>
  <c r="O15"/>
  <c r="N15"/>
  <c r="L15"/>
  <c r="K15"/>
  <c r="J15"/>
  <c r="I15"/>
  <c r="H15"/>
  <c r="G15"/>
  <c r="F15"/>
  <c r="E15"/>
  <c r="D15"/>
  <c r="EW14"/>
  <c r="EV14"/>
  <c r="ES14"/>
  <c r="ER14"/>
  <c r="EQ14"/>
  <c r="EP14"/>
  <c r="EO14"/>
  <c r="EL14"/>
  <c r="EK14"/>
  <c r="EJ14"/>
  <c r="EI14"/>
  <c r="EH14"/>
  <c r="EE14"/>
  <c r="ED14"/>
  <c r="EC14"/>
  <c r="EB14"/>
  <c r="EA14"/>
  <c r="DU14"/>
  <c r="DT14"/>
  <c r="DR14"/>
  <c r="DQ14"/>
  <c r="DN14"/>
  <c r="DM14"/>
  <c r="DK14"/>
  <c r="DJ14"/>
  <c r="DH14"/>
  <c r="DG14"/>
  <c r="DA14"/>
  <c r="CZ14"/>
  <c r="CX14"/>
  <c r="CW14"/>
  <c r="CU14"/>
  <c r="CT14"/>
  <c r="CS14"/>
  <c r="CQ14"/>
  <c r="CP14"/>
  <c r="CN14"/>
  <c r="CM14"/>
  <c r="CG14"/>
  <c r="CF14"/>
  <c r="CD14"/>
  <c r="CC14"/>
  <c r="BZ14"/>
  <c r="BY14"/>
  <c r="BW14"/>
  <c r="BV14"/>
  <c r="BT14"/>
  <c r="BS14"/>
  <c r="BM14"/>
  <c r="BL14"/>
  <c r="BJ14"/>
  <c r="BI14"/>
  <c r="BF14"/>
  <c r="BE14"/>
  <c r="BC14"/>
  <c r="BB14"/>
  <c r="AZ14"/>
  <c r="AY14"/>
  <c r="AS14"/>
  <c r="AR14"/>
  <c r="AP14"/>
  <c r="AO14"/>
  <c r="AL14"/>
  <c r="AK14"/>
  <c r="AI14"/>
  <c r="AH14"/>
  <c r="AF14"/>
  <c r="AE14"/>
  <c r="Y14"/>
  <c r="X14"/>
  <c r="V14"/>
  <c r="U14"/>
  <c r="R14"/>
  <c r="Q14"/>
  <c r="O14"/>
  <c r="N14"/>
  <c r="L14"/>
  <c r="K14"/>
  <c r="J14"/>
  <c r="I14"/>
  <c r="H14"/>
  <c r="G14"/>
  <c r="F14"/>
  <c r="E14"/>
  <c r="D14"/>
  <c r="EW13"/>
  <c r="EV13"/>
  <c r="ES13"/>
  <c r="ER13"/>
  <c r="EQ13"/>
  <c r="EP13"/>
  <c r="EO13"/>
  <c r="EL13"/>
  <c r="EK13"/>
  <c r="EJ13"/>
  <c r="EI13"/>
  <c r="EH13"/>
  <c r="EE13"/>
  <c r="ED13"/>
  <c r="EC13"/>
  <c r="EB13"/>
  <c r="EA13"/>
  <c r="DU13"/>
  <c r="DT13"/>
  <c r="DR13"/>
  <c r="DQ13"/>
  <c r="DN13"/>
  <c r="DM13"/>
  <c r="DK13"/>
  <c r="DJ13"/>
  <c r="DH13"/>
  <c r="DG13"/>
  <c r="DA13"/>
  <c r="CZ13"/>
  <c r="CX13"/>
  <c r="CW13"/>
  <c r="CT13"/>
  <c r="CS13"/>
  <c r="CQ13"/>
  <c r="CP13"/>
  <c r="CN13"/>
  <c r="CM13"/>
  <c r="CG13"/>
  <c r="CF13"/>
  <c r="CD13"/>
  <c r="CC13"/>
  <c r="BZ13"/>
  <c r="BY13"/>
  <c r="BW13"/>
  <c r="BV13"/>
  <c r="BT13"/>
  <c r="BS13"/>
  <c r="BM13"/>
  <c r="BL13"/>
  <c r="BJ13"/>
  <c r="BI13"/>
  <c r="BF13"/>
  <c r="BE13"/>
  <c r="BC13"/>
  <c r="BB13"/>
  <c r="AZ13"/>
  <c r="AY13"/>
  <c r="AS13"/>
  <c r="AR13"/>
  <c r="AP13"/>
  <c r="AO13"/>
  <c r="AL13"/>
  <c r="AK13"/>
  <c r="AI13"/>
  <c r="AH13"/>
  <c r="AF13"/>
  <c r="AE13"/>
  <c r="Y13"/>
  <c r="X13"/>
  <c r="V13"/>
  <c r="U13"/>
  <c r="R13"/>
  <c r="Q13"/>
  <c r="O13"/>
  <c r="N13"/>
  <c r="L13"/>
  <c r="K13"/>
  <c r="J13"/>
  <c r="I13"/>
  <c r="H13"/>
  <c r="G13"/>
  <c r="F13"/>
  <c r="E13"/>
  <c r="D13"/>
  <c r="EW12"/>
  <c r="EV12"/>
  <c r="ES12"/>
  <c r="ER12"/>
  <c r="EQ12"/>
  <c r="EP12"/>
  <c r="EO12"/>
  <c r="EL12"/>
  <c r="EK12"/>
  <c r="EJ12"/>
  <c r="EI12"/>
  <c r="EH12"/>
  <c r="EE12"/>
  <c r="ED12"/>
  <c r="EC12"/>
  <c r="EB12"/>
  <c r="EA12"/>
  <c r="DU12"/>
  <c r="DT12"/>
  <c r="DR12"/>
  <c r="DQ12"/>
  <c r="DN12"/>
  <c r="DM12"/>
  <c r="DK12"/>
  <c r="DJ12"/>
  <c r="DH12"/>
  <c r="DG12"/>
  <c r="DA12"/>
  <c r="CZ12"/>
  <c r="CX12"/>
  <c r="CW12"/>
  <c r="CT12"/>
  <c r="CS12"/>
  <c r="CQ12"/>
  <c r="CP12"/>
  <c r="CN12"/>
  <c r="CM12"/>
  <c r="CG12"/>
  <c r="CF12"/>
  <c r="CD12"/>
  <c r="CC12"/>
  <c r="BZ12"/>
  <c r="BY12"/>
  <c r="BW12"/>
  <c r="BV12"/>
  <c r="BT12"/>
  <c r="BS12"/>
  <c r="BM12"/>
  <c r="BL12"/>
  <c r="BJ12"/>
  <c r="BI12"/>
  <c r="BF12"/>
  <c r="BE12"/>
  <c r="BC12"/>
  <c r="BB12"/>
  <c r="AZ12"/>
  <c r="AY12"/>
  <c r="AS12"/>
  <c r="AR12"/>
  <c r="AP12"/>
  <c r="AO12"/>
  <c r="AL12"/>
  <c r="AK12"/>
  <c r="AI12"/>
  <c r="AH12"/>
  <c r="AF12"/>
  <c r="AE12"/>
  <c r="Y12"/>
  <c r="X12"/>
  <c r="V12"/>
  <c r="U12"/>
  <c r="R12"/>
  <c r="Q12"/>
  <c r="O12"/>
  <c r="N12"/>
  <c r="L12"/>
  <c r="K12"/>
  <c r="J12"/>
  <c r="I12"/>
  <c r="H12"/>
  <c r="G12"/>
  <c r="F12"/>
  <c r="E12"/>
  <c r="D12"/>
  <c r="EW11"/>
  <c r="EV11"/>
  <c r="ES11"/>
  <c r="ER11"/>
  <c r="EQ11"/>
  <c r="EP11"/>
  <c r="EO11"/>
  <c r="EL11"/>
  <c r="EK11"/>
  <c r="EJ11"/>
  <c r="EI11"/>
  <c r="EH11"/>
  <c r="EE11"/>
  <c r="ED11"/>
  <c r="EC11"/>
  <c r="EB11"/>
  <c r="EA11"/>
  <c r="DU11"/>
  <c r="DT11"/>
  <c r="DR11"/>
  <c r="DQ11"/>
  <c r="DN11"/>
  <c r="DM11"/>
  <c r="DK11"/>
  <c r="DJ11"/>
  <c r="DH11"/>
  <c r="DG11"/>
  <c r="DA11"/>
  <c r="CZ11"/>
  <c r="CX11"/>
  <c r="CW11"/>
  <c r="CT11"/>
  <c r="CS11"/>
  <c r="CQ11"/>
  <c r="CP11"/>
  <c r="CN11"/>
  <c r="CM11"/>
  <c r="CG11"/>
  <c r="CF11"/>
  <c r="CD11"/>
  <c r="CC11"/>
  <c r="BZ11"/>
  <c r="BY11"/>
  <c r="BW11"/>
  <c r="BV11"/>
  <c r="BT11"/>
  <c r="BS11"/>
  <c r="BM11"/>
  <c r="BL11"/>
  <c r="BJ11"/>
  <c r="BI11"/>
  <c r="BF11"/>
  <c r="BE11"/>
  <c r="BC11"/>
  <c r="BB11"/>
  <c r="AZ11"/>
  <c r="AY11"/>
  <c r="AS11"/>
  <c r="AR11"/>
  <c r="AP11"/>
  <c r="AO11"/>
  <c r="AL11"/>
  <c r="AK11"/>
  <c r="AI11"/>
  <c r="AH11"/>
  <c r="AF11"/>
  <c r="AE11"/>
  <c r="Y11"/>
  <c r="X11"/>
  <c r="V11"/>
  <c r="U11"/>
  <c r="R11"/>
  <c r="Q11"/>
  <c r="O11"/>
  <c r="N11"/>
  <c r="L11"/>
  <c r="K11"/>
  <c r="J11"/>
  <c r="I11"/>
  <c r="H11"/>
  <c r="G11"/>
  <c r="F11"/>
  <c r="E11"/>
  <c r="D11"/>
  <c r="EW10"/>
  <c r="EV10"/>
  <c r="ES10"/>
  <c r="ER10"/>
  <c r="EQ10"/>
  <c r="EP10"/>
  <c r="EO10"/>
  <c r="EL10"/>
  <c r="EK10"/>
  <c r="EJ10"/>
  <c r="EI10"/>
  <c r="EH10"/>
  <c r="EE10"/>
  <c r="ED10"/>
  <c r="EC10"/>
  <c r="EB10"/>
  <c r="EA10"/>
  <c r="DU10"/>
  <c r="DT10"/>
  <c r="DR10"/>
  <c r="DQ10"/>
  <c r="DN10"/>
  <c r="DM10"/>
  <c r="DK10"/>
  <c r="DJ10"/>
  <c r="DH10"/>
  <c r="DG10"/>
  <c r="DA10"/>
  <c r="CZ10"/>
  <c r="CX10"/>
  <c r="CW10"/>
  <c r="CT10"/>
  <c r="CS10"/>
  <c r="CQ10"/>
  <c r="CP10"/>
  <c r="CN10"/>
  <c r="CM10"/>
  <c r="CG10"/>
  <c r="CF10"/>
  <c r="CD10"/>
  <c r="CC10"/>
  <c r="BZ10"/>
  <c r="BY10"/>
  <c r="BW10"/>
  <c r="BV10"/>
  <c r="BT10"/>
  <c r="BS10"/>
  <c r="BM10"/>
  <c r="BL10"/>
  <c r="BJ10"/>
  <c r="BI10"/>
  <c r="BF10"/>
  <c r="BE10"/>
  <c r="BC10"/>
  <c r="BB10"/>
  <c r="AZ10"/>
  <c r="AY10"/>
  <c r="AS10"/>
  <c r="AR10"/>
  <c r="AP10"/>
  <c r="AO10"/>
  <c r="AL10"/>
  <c r="AK10"/>
  <c r="AI10"/>
  <c r="AH10"/>
  <c r="AF10"/>
  <c r="AE10"/>
  <c r="Y10"/>
  <c r="X10"/>
  <c r="V10"/>
  <c r="U10"/>
  <c r="R10"/>
  <c r="Q10"/>
  <c r="O10"/>
  <c r="N10"/>
  <c r="L10"/>
  <c r="K10"/>
  <c r="J10"/>
  <c r="I10"/>
  <c r="H10"/>
  <c r="G10"/>
  <c r="F10"/>
  <c r="E10"/>
  <c r="D10"/>
  <c r="EW9"/>
  <c r="EV9"/>
  <c r="ES9"/>
  <c r="ER9"/>
  <c r="EQ9"/>
  <c r="EP9"/>
  <c r="EO9"/>
  <c r="EL9"/>
  <c r="EK9"/>
  <c r="EJ9"/>
  <c r="EI9"/>
  <c r="EH9"/>
  <c r="EE9"/>
  <c r="ED9"/>
  <c r="EC9"/>
  <c r="EB9"/>
  <c r="EA9"/>
  <c r="DU9"/>
  <c r="DT9"/>
  <c r="DR9"/>
  <c r="DQ9"/>
  <c r="DN9"/>
  <c r="DM9"/>
  <c r="DK9"/>
  <c r="DJ9"/>
  <c r="DH9"/>
  <c r="DG9"/>
  <c r="DA9"/>
  <c r="CZ9"/>
  <c r="CX9"/>
  <c r="CW9"/>
  <c r="CT9"/>
  <c r="CS9"/>
  <c r="CQ9"/>
  <c r="CP9"/>
  <c r="CN9"/>
  <c r="CM9"/>
  <c r="CG9"/>
  <c r="CF9"/>
  <c r="CD9"/>
  <c r="CC9"/>
  <c r="BZ9"/>
  <c r="BY9"/>
  <c r="BW9"/>
  <c r="BV9"/>
  <c r="BT9"/>
  <c r="BS9"/>
  <c r="BM9"/>
  <c r="BL9"/>
  <c r="BJ9"/>
  <c r="BI9"/>
  <c r="BF9"/>
  <c r="BE9"/>
  <c r="BC9"/>
  <c r="BB9"/>
  <c r="AZ9"/>
  <c r="AY9"/>
  <c r="AS9"/>
  <c r="AR9"/>
  <c r="AP9"/>
  <c r="AO9"/>
  <c r="AL9"/>
  <c r="AK9"/>
  <c r="AI9"/>
  <c r="AH9"/>
  <c r="AF9"/>
  <c r="AE9"/>
  <c r="Y9"/>
  <c r="X9"/>
  <c r="V9"/>
  <c r="U9"/>
  <c r="R9"/>
  <c r="Q9"/>
  <c r="O9"/>
  <c r="N9"/>
  <c r="L9"/>
  <c r="K9"/>
  <c r="J9"/>
  <c r="I9"/>
  <c r="H9"/>
  <c r="G9"/>
  <c r="F9"/>
  <c r="E9"/>
  <c r="D9"/>
  <c r="EW8"/>
  <c r="EV8"/>
  <c r="ES8"/>
  <c r="ER8"/>
  <c r="EQ8"/>
  <c r="EP8"/>
  <c r="EO8"/>
  <c r="EL8"/>
  <c r="EK8"/>
  <c r="EJ8"/>
  <c r="EI8"/>
  <c r="EH8"/>
  <c r="EE8"/>
  <c r="ED8"/>
  <c r="EC8"/>
  <c r="EB8"/>
  <c r="EA8"/>
  <c r="DU8"/>
  <c r="DT8"/>
  <c r="DR8"/>
  <c r="DQ8"/>
  <c r="DN8"/>
  <c r="DM8"/>
  <c r="DK8"/>
  <c r="DJ8"/>
  <c r="DH8"/>
  <c r="DG8"/>
  <c r="DA8"/>
  <c r="CZ8"/>
  <c r="CX8"/>
  <c r="CW8"/>
  <c r="CT8"/>
  <c r="CS8"/>
  <c r="CQ8"/>
  <c r="CP8"/>
  <c r="CN8"/>
  <c r="CM8"/>
  <c r="CG8"/>
  <c r="CF8"/>
  <c r="CD8"/>
  <c r="CC8"/>
  <c r="BZ8"/>
  <c r="BY8"/>
  <c r="BW8"/>
  <c r="BV8"/>
  <c r="BT8"/>
  <c r="BS8"/>
  <c r="BM8"/>
  <c r="BL8"/>
  <c r="BJ8"/>
  <c r="BI8"/>
  <c r="BF8"/>
  <c r="BE8"/>
  <c r="BC8"/>
  <c r="BB8"/>
  <c r="AZ8"/>
  <c r="AY8"/>
  <c r="AS8"/>
  <c r="AR8"/>
  <c r="AP8"/>
  <c r="AO8"/>
  <c r="AL8"/>
  <c r="AK8"/>
  <c r="AI8"/>
  <c r="AH8"/>
  <c r="AF8"/>
  <c r="AE8"/>
  <c r="Y8"/>
  <c r="X8"/>
  <c r="V8"/>
  <c r="U8"/>
  <c r="R8"/>
  <c r="Q8"/>
  <c r="O8"/>
  <c r="N8"/>
  <c r="L8"/>
  <c r="K8"/>
  <c r="J8"/>
  <c r="I8"/>
  <c r="H8"/>
  <c r="G8"/>
  <c r="F8"/>
  <c r="E8"/>
  <c r="D8"/>
  <c r="EW7"/>
  <c r="EV7"/>
  <c r="ES7"/>
  <c r="ER7"/>
  <c r="EQ7"/>
  <c r="EP7"/>
  <c r="EO7"/>
  <c r="EL7"/>
  <c r="EK7"/>
  <c r="EJ7"/>
  <c r="EI7"/>
  <c r="EH7"/>
  <c r="EE7"/>
  <c r="ED7"/>
  <c r="EC7"/>
  <c r="EB7"/>
  <c r="EA7"/>
  <c r="DU7"/>
  <c r="DT7"/>
  <c r="DR7"/>
  <c r="DQ7"/>
  <c r="DN7"/>
  <c r="DM7"/>
  <c r="DK7"/>
  <c r="DJ7"/>
  <c r="DH7"/>
  <c r="DG7"/>
  <c r="DA7"/>
  <c r="CZ7"/>
  <c r="CX7"/>
  <c r="CW7"/>
  <c r="CT7"/>
  <c r="CS7"/>
  <c r="CQ7"/>
  <c r="CP7"/>
  <c r="CN7"/>
  <c r="CM7"/>
  <c r="CG7"/>
  <c r="CF7"/>
  <c r="CD7"/>
  <c r="CC7"/>
  <c r="BZ7"/>
  <c r="BY7"/>
  <c r="BW7"/>
  <c r="BV7"/>
  <c r="BT7"/>
  <c r="BS7"/>
  <c r="BM7"/>
  <c r="BL7"/>
  <c r="BJ7"/>
  <c r="BI7"/>
  <c r="BF7"/>
  <c r="BE7"/>
  <c r="BC7"/>
  <c r="BB7"/>
  <c r="AZ7"/>
  <c r="AY7"/>
  <c r="AS7"/>
  <c r="AR7"/>
  <c r="AP7"/>
  <c r="AO7"/>
  <c r="AL7"/>
  <c r="AK7"/>
  <c r="AI7"/>
  <c r="AH7"/>
  <c r="AF7"/>
  <c r="AE7"/>
  <c r="Y7"/>
  <c r="X7"/>
  <c r="V7"/>
  <c r="U7"/>
  <c r="R7"/>
  <c r="Q7"/>
  <c r="O7"/>
  <c r="N7"/>
  <c r="L7"/>
  <c r="K7"/>
  <c r="J7"/>
  <c r="I7"/>
  <c r="H7"/>
  <c r="G7"/>
  <c r="F7"/>
  <c r="E7"/>
  <c r="D7"/>
  <c r="B7"/>
  <c r="ES6"/>
  <c r="ER6"/>
  <c r="EQ6"/>
  <c r="EP6"/>
  <c r="EO6"/>
  <c r="EL6"/>
  <c r="EK6"/>
  <c r="EJ6"/>
  <c r="EI6"/>
  <c r="EH6"/>
  <c r="EE6"/>
  <c r="ED6"/>
  <c r="EC6"/>
  <c r="EB6"/>
  <c r="EA6"/>
  <c r="DU6"/>
  <c r="DT6"/>
  <c r="DR6"/>
  <c r="DQ6"/>
  <c r="DN6"/>
  <c r="DM6"/>
  <c r="DK6"/>
  <c r="DJ6"/>
  <c r="DH6"/>
  <c r="DG6"/>
  <c r="DA6"/>
  <c r="CZ6"/>
  <c r="CX6"/>
  <c r="CW6"/>
  <c r="CT6"/>
  <c r="CS6"/>
  <c r="CQ6"/>
  <c r="CP6"/>
  <c r="CN6"/>
  <c r="CM6"/>
  <c r="CG6"/>
  <c r="CF6"/>
  <c r="CD6"/>
  <c r="CC6"/>
  <c r="BZ6"/>
  <c r="BY6"/>
  <c r="BW6"/>
  <c r="BV6"/>
  <c r="BT6"/>
  <c r="BS6"/>
  <c r="BM6"/>
  <c r="BL6"/>
  <c r="BJ6"/>
  <c r="BI6"/>
  <c r="BF6"/>
  <c r="BE6"/>
  <c r="BC6"/>
  <c r="BB6"/>
  <c r="AZ6"/>
  <c r="AY6"/>
  <c r="AS6"/>
  <c r="AR6"/>
  <c r="AP6"/>
  <c r="AO6"/>
  <c r="AL6"/>
  <c r="AK6"/>
  <c r="AI6"/>
  <c r="AH6"/>
  <c r="AF6"/>
  <c r="AE6"/>
  <c r="Y6"/>
  <c r="X6"/>
  <c r="V6"/>
  <c r="U6"/>
  <c r="R6"/>
  <c r="Q6"/>
  <c r="O6"/>
  <c r="N6"/>
  <c r="L6"/>
  <c r="K6"/>
  <c r="EU5"/>
  <c r="EN5"/>
  <c r="EG5"/>
  <c r="DZ5"/>
  <c r="DV5"/>
  <c r="DU5"/>
  <c r="DT5"/>
  <c r="DS5"/>
  <c r="DR5"/>
  <c r="DQ5"/>
  <c r="DO5"/>
  <c r="DN5"/>
  <c r="DM5"/>
  <c r="DL5"/>
  <c r="DK5"/>
  <c r="DJ5"/>
  <c r="DI5"/>
  <c r="DH5"/>
  <c r="DG5"/>
  <c r="DF5"/>
  <c r="DB5"/>
  <c r="DA5"/>
  <c r="CZ5"/>
  <c r="CY5"/>
  <c r="CX5"/>
  <c r="CW5"/>
  <c r="CU5"/>
  <c r="CT5"/>
  <c r="CS5"/>
  <c r="CR5"/>
  <c r="CQ5"/>
  <c r="CP5"/>
  <c r="CO5"/>
  <c r="CN5"/>
  <c r="CM5"/>
  <c r="CL5"/>
  <c r="CH5"/>
  <c r="CG5"/>
  <c r="CF5"/>
  <c r="CE5"/>
  <c r="CD5"/>
  <c r="CC5"/>
  <c r="CA5"/>
  <c r="BZ5"/>
  <c r="BY5"/>
  <c r="BX5"/>
  <c r="BW5"/>
  <c r="BV5"/>
  <c r="BU5"/>
  <c r="BT5"/>
  <c r="BS5"/>
  <c r="BR5"/>
  <c r="BN5"/>
  <c r="BM5"/>
  <c r="BL5"/>
  <c r="BK5"/>
  <c r="BJ5"/>
  <c r="BI5"/>
  <c r="BG5"/>
  <c r="BF5"/>
  <c r="BE5"/>
  <c r="BD5"/>
  <c r="BC5"/>
  <c r="BB5"/>
  <c r="BA5"/>
  <c r="AZ5"/>
  <c r="AY5"/>
  <c r="AX5"/>
  <c r="AT5"/>
  <c r="AS5"/>
  <c r="AR5"/>
  <c r="AQ5"/>
  <c r="AP5"/>
  <c r="AO5"/>
  <c r="AM5"/>
  <c r="AL5"/>
  <c r="AK5"/>
  <c r="AJ5"/>
  <c r="AI5"/>
  <c r="AH5"/>
  <c r="AG5"/>
  <c r="AF5"/>
  <c r="AE5"/>
  <c r="AD5"/>
  <c r="Z5"/>
  <c r="Y5"/>
  <c r="X5"/>
  <c r="W5"/>
  <c r="V5"/>
  <c r="U5"/>
  <c r="S5"/>
  <c r="R5"/>
  <c r="Q5"/>
  <c r="P5"/>
  <c r="O5"/>
  <c r="N5"/>
  <c r="M5"/>
  <c r="L5"/>
  <c r="K5"/>
  <c r="ES4"/>
  <c r="ER4"/>
  <c r="EQ4"/>
  <c r="EP4"/>
  <c r="EO4"/>
  <c r="EL4"/>
  <c r="EK4"/>
  <c r="EJ4"/>
  <c r="EI4"/>
  <c r="EH4"/>
  <c r="EE4"/>
  <c r="ED4"/>
  <c r="EC4"/>
  <c r="EB4"/>
  <c r="EA4"/>
  <c r="DZ4"/>
  <c r="DY4"/>
  <c r="DX4"/>
  <c r="DW4"/>
  <c r="DT4"/>
  <c r="DQ4"/>
  <c r="DP4"/>
  <c r="DM4"/>
  <c r="DJ4"/>
  <c r="DG4"/>
  <c r="DF4"/>
  <c r="DE4"/>
  <c r="DD4"/>
  <c r="DC4"/>
  <c r="CZ4"/>
  <c r="CW4"/>
  <c r="CV4"/>
  <c r="CS4"/>
  <c r="CP4"/>
  <c r="CM4"/>
  <c r="CL4"/>
  <c r="CK4"/>
  <c r="CJ4"/>
  <c r="CI4"/>
  <c r="CF4"/>
  <c r="CC4"/>
  <c r="CB4"/>
  <c r="BY4"/>
  <c r="BV4"/>
  <c r="BS4"/>
  <c r="BR4"/>
  <c r="BQ4"/>
  <c r="BP4"/>
  <c r="BO4"/>
  <c r="BL4"/>
  <c r="BI4"/>
  <c r="BH4"/>
  <c r="BE4"/>
  <c r="BB4"/>
  <c r="AY4"/>
  <c r="AX4"/>
  <c r="AW4"/>
  <c r="AV4"/>
  <c r="AU4"/>
  <c r="AR4"/>
  <c r="AO4"/>
  <c r="AN4"/>
  <c r="AK4"/>
  <c r="AH4"/>
  <c r="AE4"/>
  <c r="AD4"/>
  <c r="AC4"/>
  <c r="AB4"/>
  <c r="AA4"/>
  <c r="X4"/>
  <c r="U4"/>
  <c r="T4"/>
  <c r="Q4"/>
  <c r="N4"/>
  <c r="K4"/>
  <c r="H4"/>
  <c r="F4"/>
  <c r="E4"/>
  <c r="EO3"/>
  <c r="EO108" s="1"/>
  <c r="EH3"/>
  <c r="EH108" s="1"/>
  <c r="EA3"/>
  <c r="EA108" s="1"/>
  <c r="DG3"/>
  <c r="DG108" s="1"/>
  <c r="CM3"/>
  <c r="CM108" s="1"/>
  <c r="BS3"/>
  <c r="BS108" s="1"/>
  <c r="AY3"/>
  <c r="AY108" s="1"/>
  <c r="AE3"/>
  <c r="AE108" s="1"/>
  <c r="K3"/>
  <c r="K108" s="1"/>
  <c r="F3"/>
  <c r="EO2"/>
  <c r="EO107" s="1"/>
  <c r="EH2"/>
  <c r="EH107" s="1"/>
  <c r="EA2"/>
  <c r="EA107" s="1"/>
  <c r="DG2"/>
  <c r="DG107" s="1"/>
  <c r="AF8" i="21" s="1"/>
  <c r="CM2" i="19"/>
  <c r="CM107" s="1"/>
  <c r="R8" i="21" s="1"/>
  <c r="BS2" i="19"/>
  <c r="BS107" s="1"/>
  <c r="D8" i="21" s="1"/>
  <c r="AY2" i="19"/>
  <c r="AY107" s="1"/>
  <c r="AF4" i="21" s="1"/>
  <c r="AE2" i="19"/>
  <c r="AE107" s="1"/>
  <c r="R4" i="21" s="1"/>
  <c r="K2" i="19"/>
  <c r="K107" s="1"/>
  <c r="J133" i="15"/>
  <c r="J132"/>
  <c r="J131"/>
  <c r="J130"/>
  <c r="J129"/>
  <c r="J128"/>
  <c r="J127"/>
  <c r="J126"/>
  <c r="J125"/>
  <c r="J124"/>
  <c r="J123"/>
  <c r="I123"/>
  <c r="J122"/>
  <c r="I122"/>
  <c r="J121"/>
  <c r="I121"/>
  <c r="J120"/>
  <c r="I120"/>
  <c r="J119"/>
  <c r="I119"/>
  <c r="J118"/>
  <c r="I118"/>
  <c r="J117"/>
  <c r="I117"/>
  <c r="J116"/>
  <c r="I116"/>
  <c r="J115"/>
  <c r="I115"/>
  <c r="J114"/>
  <c r="I114"/>
  <c r="J113"/>
  <c r="I113"/>
  <c r="J112"/>
  <c r="I112"/>
  <c r="J111"/>
  <c r="I111"/>
  <c r="J110"/>
  <c r="I110"/>
  <c r="FE108"/>
  <c r="EY108"/>
  <c r="ET106" i="19" s="1"/>
  <c r="EP108" i="15"/>
  <c r="EG108"/>
  <c r="GB108" s="1"/>
  <c r="DW108"/>
  <c r="DT108"/>
  <c r="DP108"/>
  <c r="DM108"/>
  <c r="DJ108"/>
  <c r="DC108"/>
  <c r="CZ108"/>
  <c r="CV108"/>
  <c r="CS108"/>
  <c r="CW108" s="1"/>
  <c r="CP108"/>
  <c r="CI108"/>
  <c r="CF108"/>
  <c r="CB108"/>
  <c r="BY108"/>
  <c r="BV108"/>
  <c r="BO108"/>
  <c r="BL108"/>
  <c r="BH108"/>
  <c r="BE108"/>
  <c r="BB108"/>
  <c r="AU108"/>
  <c r="AR108"/>
  <c r="AN108"/>
  <c r="AK108"/>
  <c r="AH108"/>
  <c r="AA108"/>
  <c r="X108"/>
  <c r="T108"/>
  <c r="Q108"/>
  <c r="N108"/>
  <c r="D108"/>
  <c r="A108"/>
  <c r="FE107"/>
  <c r="EY107"/>
  <c r="EP107"/>
  <c r="EG107"/>
  <c r="DW107"/>
  <c r="DT107"/>
  <c r="DP107"/>
  <c r="DO105" i="19" s="1"/>
  <c r="DM107" i="15"/>
  <c r="DJ107"/>
  <c r="DC107"/>
  <c r="CZ107"/>
  <c r="CV107"/>
  <c r="CS107"/>
  <c r="CP107"/>
  <c r="CW107" s="1"/>
  <c r="CI107"/>
  <c r="CF107"/>
  <c r="CC107"/>
  <c r="CB107"/>
  <c r="BY107"/>
  <c r="BV107"/>
  <c r="BO107"/>
  <c r="BL107"/>
  <c r="BH107"/>
  <c r="BE107"/>
  <c r="BB107"/>
  <c r="AU107"/>
  <c r="AR107"/>
  <c r="AN107"/>
  <c r="AM105" i="19" s="1"/>
  <c r="AK107" i="15"/>
  <c r="AH107"/>
  <c r="AA107"/>
  <c r="X107"/>
  <c r="T107"/>
  <c r="Q107"/>
  <c r="N107"/>
  <c r="D107"/>
  <c r="A107"/>
  <c r="GB106"/>
  <c r="FE106"/>
  <c r="EY106"/>
  <c r="EP106"/>
  <c r="EG106"/>
  <c r="DW106"/>
  <c r="DT106"/>
  <c r="DP106"/>
  <c r="DM106"/>
  <c r="DJ106"/>
  <c r="DC106"/>
  <c r="CZ106"/>
  <c r="CV106"/>
  <c r="CS106"/>
  <c r="CP106"/>
  <c r="CI106"/>
  <c r="CF106"/>
  <c r="CB106"/>
  <c r="BY106"/>
  <c r="BV106"/>
  <c r="BO106"/>
  <c r="BL106"/>
  <c r="BH106"/>
  <c r="BE106"/>
  <c r="BB106"/>
  <c r="BA104" i="19" s="1"/>
  <c r="AU106" i="15"/>
  <c r="AR106"/>
  <c r="AN106"/>
  <c r="AK106"/>
  <c r="AH106"/>
  <c r="AA106"/>
  <c r="X106"/>
  <c r="T106"/>
  <c r="Q106"/>
  <c r="N106"/>
  <c r="D106"/>
  <c r="A106"/>
  <c r="GJ105"/>
  <c r="GF105"/>
  <c r="FE105"/>
  <c r="EY105"/>
  <c r="EP105"/>
  <c r="EG105"/>
  <c r="DW105"/>
  <c r="DT105"/>
  <c r="DP105"/>
  <c r="DM105"/>
  <c r="DJ105"/>
  <c r="DC105"/>
  <c r="CZ105"/>
  <c r="CV105"/>
  <c r="CS105"/>
  <c r="CP105"/>
  <c r="CI105"/>
  <c r="CF105"/>
  <c r="CC105"/>
  <c r="CB105"/>
  <c r="BY105"/>
  <c r="BV105"/>
  <c r="BO105"/>
  <c r="BL105"/>
  <c r="BH105"/>
  <c r="BE105"/>
  <c r="BI105" s="1"/>
  <c r="BB105"/>
  <c r="AU105"/>
  <c r="AR105"/>
  <c r="AN105"/>
  <c r="AK105"/>
  <c r="AH105"/>
  <c r="AA105"/>
  <c r="X105"/>
  <c r="T105"/>
  <c r="Q105"/>
  <c r="N105"/>
  <c r="D105"/>
  <c r="A105"/>
  <c r="GJ104"/>
  <c r="FE104"/>
  <c r="EY104"/>
  <c r="EP104"/>
  <c r="EG104"/>
  <c r="DW104"/>
  <c r="DT104"/>
  <c r="DP104"/>
  <c r="DM104"/>
  <c r="DJ104"/>
  <c r="DC104"/>
  <c r="CZ104"/>
  <c r="CV104"/>
  <c r="CS104"/>
  <c r="CP104"/>
  <c r="CI104"/>
  <c r="CF104"/>
  <c r="CB104"/>
  <c r="BY104"/>
  <c r="BV104"/>
  <c r="BO104"/>
  <c r="BL104"/>
  <c r="BH104"/>
  <c r="BE104"/>
  <c r="BB104"/>
  <c r="AU104"/>
  <c r="AR104"/>
  <c r="AN104"/>
  <c r="AK104"/>
  <c r="AH104"/>
  <c r="AA104"/>
  <c r="X104"/>
  <c r="T104"/>
  <c r="Q104"/>
  <c r="N104"/>
  <c r="D104"/>
  <c r="A104"/>
  <c r="GF103"/>
  <c r="FE103"/>
  <c r="EY103"/>
  <c r="EP103"/>
  <c r="EG103"/>
  <c r="DW103"/>
  <c r="DT103"/>
  <c r="DP103"/>
  <c r="DM103"/>
  <c r="DJ103"/>
  <c r="DC103"/>
  <c r="CZ103"/>
  <c r="CW103"/>
  <c r="CV103"/>
  <c r="CS103"/>
  <c r="CP103"/>
  <c r="CI103"/>
  <c r="CF103"/>
  <c r="CB103"/>
  <c r="BY103"/>
  <c r="BV103"/>
  <c r="BO103"/>
  <c r="BL103"/>
  <c r="BI103"/>
  <c r="BH103"/>
  <c r="BE103"/>
  <c r="BB103"/>
  <c r="AU103"/>
  <c r="AR103"/>
  <c r="AN103"/>
  <c r="AK103"/>
  <c r="AH103"/>
  <c r="AA103"/>
  <c r="X103"/>
  <c r="U103"/>
  <c r="T103"/>
  <c r="Q103"/>
  <c r="N103"/>
  <c r="D103"/>
  <c r="A103"/>
  <c r="GB102"/>
  <c r="FE102"/>
  <c r="EY102"/>
  <c r="EP102"/>
  <c r="EG102"/>
  <c r="DW102"/>
  <c r="DT102"/>
  <c r="DP102"/>
  <c r="DM102"/>
  <c r="DJ102"/>
  <c r="DC102"/>
  <c r="CZ102"/>
  <c r="CV102"/>
  <c r="CS102"/>
  <c r="CP102"/>
  <c r="CI102"/>
  <c r="CF102"/>
  <c r="CB102"/>
  <c r="BY102"/>
  <c r="BV102"/>
  <c r="BO102"/>
  <c r="BL102"/>
  <c r="BH102"/>
  <c r="BE102"/>
  <c r="BB102"/>
  <c r="AU102"/>
  <c r="AR102"/>
  <c r="AN102"/>
  <c r="AK102"/>
  <c r="AH102"/>
  <c r="AA102"/>
  <c r="X102"/>
  <c r="T102"/>
  <c r="Q102"/>
  <c r="N102"/>
  <c r="D102"/>
  <c r="A102"/>
  <c r="GJ101"/>
  <c r="GF101"/>
  <c r="FE101"/>
  <c r="EY101"/>
  <c r="EP101"/>
  <c r="EG101"/>
  <c r="DW101"/>
  <c r="DT101"/>
  <c r="DQ101"/>
  <c r="DP101"/>
  <c r="DM101"/>
  <c r="DJ101"/>
  <c r="DC101"/>
  <c r="CZ101"/>
  <c r="CV101"/>
  <c r="CS101"/>
  <c r="CP101"/>
  <c r="CI101"/>
  <c r="CF101"/>
  <c r="CC101"/>
  <c r="CB101"/>
  <c r="BY101"/>
  <c r="BV101"/>
  <c r="BO101"/>
  <c r="BL101"/>
  <c r="BH101"/>
  <c r="BE101"/>
  <c r="BB101"/>
  <c r="AU101"/>
  <c r="AR101"/>
  <c r="AO101"/>
  <c r="AN101"/>
  <c r="AK101"/>
  <c r="AH101"/>
  <c r="AA101"/>
  <c r="X101"/>
  <c r="T101"/>
  <c r="Q101"/>
  <c r="N101"/>
  <c r="D101"/>
  <c r="A101"/>
  <c r="GJ100"/>
  <c r="FE100"/>
  <c r="EY100"/>
  <c r="EP100"/>
  <c r="EG100"/>
  <c r="DW100"/>
  <c r="DT100"/>
  <c r="DP100"/>
  <c r="DM100"/>
  <c r="DJ100"/>
  <c r="DC100"/>
  <c r="CZ100"/>
  <c r="CV100"/>
  <c r="CS100"/>
  <c r="CP100"/>
  <c r="CI100"/>
  <c r="CF100"/>
  <c r="CB100"/>
  <c r="BY100"/>
  <c r="BV100"/>
  <c r="BO100"/>
  <c r="BL100"/>
  <c r="BH100"/>
  <c r="BE100"/>
  <c r="BB100"/>
  <c r="AU100"/>
  <c r="AR100"/>
  <c r="AN100"/>
  <c r="AK100"/>
  <c r="AH100"/>
  <c r="AA100"/>
  <c r="X100"/>
  <c r="T100"/>
  <c r="Q100"/>
  <c r="N100"/>
  <c r="D100"/>
  <c r="A100"/>
  <c r="GF99"/>
  <c r="FE99"/>
  <c r="EY99"/>
  <c r="GJ99" s="1"/>
  <c r="EP99"/>
  <c r="EG99"/>
  <c r="DW99"/>
  <c r="DT99"/>
  <c r="DP99"/>
  <c r="DM99"/>
  <c r="DJ99"/>
  <c r="DC99"/>
  <c r="CZ99"/>
  <c r="CW99"/>
  <c r="CV99"/>
  <c r="CS99"/>
  <c r="CP99"/>
  <c r="CI99"/>
  <c r="CF99"/>
  <c r="CB99"/>
  <c r="BY99"/>
  <c r="BV99"/>
  <c r="BO99"/>
  <c r="BL99"/>
  <c r="BI99"/>
  <c r="BH99"/>
  <c r="BE99"/>
  <c r="BB99"/>
  <c r="AU99"/>
  <c r="AR99"/>
  <c r="AN99"/>
  <c r="AK99"/>
  <c r="AH99"/>
  <c r="AA99"/>
  <c r="X99"/>
  <c r="U99"/>
  <c r="T99"/>
  <c r="Q99"/>
  <c r="N99"/>
  <c r="D99"/>
  <c r="A99"/>
  <c r="FE98"/>
  <c r="EY98"/>
  <c r="EP98"/>
  <c r="EG98"/>
  <c r="DW98"/>
  <c r="DT98"/>
  <c r="DP98"/>
  <c r="DM98"/>
  <c r="DJ98"/>
  <c r="DC98"/>
  <c r="CZ98"/>
  <c r="CV98"/>
  <c r="CS98"/>
  <c r="CP98"/>
  <c r="CI98"/>
  <c r="CF98"/>
  <c r="CB98"/>
  <c r="BY98"/>
  <c r="BV98"/>
  <c r="BO98"/>
  <c r="BL98"/>
  <c r="BH98"/>
  <c r="BE98"/>
  <c r="BB98"/>
  <c r="AU98"/>
  <c r="AR98"/>
  <c r="AQ96" i="19" s="1"/>
  <c r="AN98" i="15"/>
  <c r="AK98"/>
  <c r="AH98"/>
  <c r="AA98"/>
  <c r="X98"/>
  <c r="T98"/>
  <c r="Q98"/>
  <c r="N98"/>
  <c r="D98"/>
  <c r="A98"/>
  <c r="GJ97"/>
  <c r="GF97"/>
  <c r="FE97"/>
  <c r="EY97"/>
  <c r="EP97"/>
  <c r="EG97"/>
  <c r="DW97"/>
  <c r="DT97"/>
  <c r="DQ97"/>
  <c r="DP97"/>
  <c r="DM97"/>
  <c r="DJ97"/>
  <c r="DC97"/>
  <c r="CZ97"/>
  <c r="CV97"/>
  <c r="CS97"/>
  <c r="CP97"/>
  <c r="CI97"/>
  <c r="CF97"/>
  <c r="CC97"/>
  <c r="CB97"/>
  <c r="BY97"/>
  <c r="BV97"/>
  <c r="BO97"/>
  <c r="BL97"/>
  <c r="BH97"/>
  <c r="BE97"/>
  <c r="BB97"/>
  <c r="AU97"/>
  <c r="AR97"/>
  <c r="AO97"/>
  <c r="AN97"/>
  <c r="AK97"/>
  <c r="AH97"/>
  <c r="AA97"/>
  <c r="X97"/>
  <c r="T97"/>
  <c r="Q97"/>
  <c r="N97"/>
  <c r="D97"/>
  <c r="A97"/>
  <c r="GJ96"/>
  <c r="FE96"/>
  <c r="EY96"/>
  <c r="EP96"/>
  <c r="EG96"/>
  <c r="DW96"/>
  <c r="DT96"/>
  <c r="DP96"/>
  <c r="DM96"/>
  <c r="DJ96"/>
  <c r="DC96"/>
  <c r="CZ96"/>
  <c r="CV96"/>
  <c r="CS96"/>
  <c r="CP96"/>
  <c r="CI96"/>
  <c r="CF96"/>
  <c r="CB96"/>
  <c r="BY96"/>
  <c r="BV96"/>
  <c r="BO96"/>
  <c r="BL96"/>
  <c r="BH96"/>
  <c r="BE96"/>
  <c r="BB96"/>
  <c r="AU96"/>
  <c r="AR96"/>
  <c r="AN96"/>
  <c r="AK96"/>
  <c r="AH96"/>
  <c r="AA96"/>
  <c r="X96"/>
  <c r="T96"/>
  <c r="Q96"/>
  <c r="N96"/>
  <c r="D96"/>
  <c r="A96"/>
  <c r="GF95"/>
  <c r="FE95"/>
  <c r="EY95"/>
  <c r="GJ95" s="1"/>
  <c r="EP95"/>
  <c r="EG95"/>
  <c r="DW95"/>
  <c r="DT95"/>
  <c r="DP95"/>
  <c r="DM95"/>
  <c r="DJ95"/>
  <c r="DC95"/>
  <c r="CZ95"/>
  <c r="CW95"/>
  <c r="CV95"/>
  <c r="CS95"/>
  <c r="CP95"/>
  <c r="CI95"/>
  <c r="CF95"/>
  <c r="CB95"/>
  <c r="BY95"/>
  <c r="BV95"/>
  <c r="BO95"/>
  <c r="BL95"/>
  <c r="BI95"/>
  <c r="BH95"/>
  <c r="BE95"/>
  <c r="BB95"/>
  <c r="AU95"/>
  <c r="AR95"/>
  <c r="AN95"/>
  <c r="AK95"/>
  <c r="AH95"/>
  <c r="AA95"/>
  <c r="X95"/>
  <c r="U95"/>
  <c r="T95"/>
  <c r="Q95"/>
  <c r="N95"/>
  <c r="D95"/>
  <c r="A95"/>
  <c r="GB94"/>
  <c r="FE94"/>
  <c r="EY94"/>
  <c r="EP94"/>
  <c r="EG94"/>
  <c r="DW94"/>
  <c r="DT94"/>
  <c r="DP94"/>
  <c r="DM94"/>
  <c r="DJ94"/>
  <c r="DC94"/>
  <c r="CZ94"/>
  <c r="CV94"/>
  <c r="CS94"/>
  <c r="CP94"/>
  <c r="CI94"/>
  <c r="CF94"/>
  <c r="CB94"/>
  <c r="BY94"/>
  <c r="BV94"/>
  <c r="BO94"/>
  <c r="BL94"/>
  <c r="BH94"/>
  <c r="BE94"/>
  <c r="BB94"/>
  <c r="AU94"/>
  <c r="AR94"/>
  <c r="AN94"/>
  <c r="AK94"/>
  <c r="AH94"/>
  <c r="AA94"/>
  <c r="X94"/>
  <c r="T94"/>
  <c r="Q94"/>
  <c r="N94"/>
  <c r="D94"/>
  <c r="A94"/>
  <c r="GJ93"/>
  <c r="GF93"/>
  <c r="FE93"/>
  <c r="EY93"/>
  <c r="EP93"/>
  <c r="EG93"/>
  <c r="DW93"/>
  <c r="DT93"/>
  <c r="DQ93"/>
  <c r="DP93"/>
  <c r="DM93"/>
  <c r="DJ93"/>
  <c r="DC93"/>
  <c r="CZ93"/>
  <c r="CV93"/>
  <c r="CS93"/>
  <c r="CP93"/>
  <c r="CI93"/>
  <c r="CF93"/>
  <c r="CC93"/>
  <c r="CB93"/>
  <c r="BY93"/>
  <c r="BV93"/>
  <c r="BO93"/>
  <c r="BL93"/>
  <c r="BH93"/>
  <c r="BE93"/>
  <c r="BB93"/>
  <c r="AU93"/>
  <c r="AR93"/>
  <c r="AO93"/>
  <c r="AN93"/>
  <c r="AK93"/>
  <c r="AH93"/>
  <c r="AA93"/>
  <c r="X93"/>
  <c r="T93"/>
  <c r="Q93"/>
  <c r="N93"/>
  <c r="D93"/>
  <c r="A93"/>
  <c r="GJ92"/>
  <c r="FE92"/>
  <c r="EY92"/>
  <c r="EP92"/>
  <c r="EQ92" s="1"/>
  <c r="ER92" s="1"/>
  <c r="ES92" s="1"/>
  <c r="EN90" i="19" s="1"/>
  <c r="EG92" i="15"/>
  <c r="DW92"/>
  <c r="DT92"/>
  <c r="DP92"/>
  <c r="DM92"/>
  <c r="DJ92"/>
  <c r="DC92"/>
  <c r="CZ92"/>
  <c r="CV92"/>
  <c r="CS92"/>
  <c r="CP92"/>
  <c r="CI92"/>
  <c r="CF92"/>
  <c r="CB92"/>
  <c r="BY92"/>
  <c r="BV92"/>
  <c r="BO92"/>
  <c r="BL92"/>
  <c r="BH92"/>
  <c r="BE92"/>
  <c r="BB92"/>
  <c r="AU92"/>
  <c r="AR92"/>
  <c r="AN92"/>
  <c r="AK92"/>
  <c r="AH92"/>
  <c r="AA92"/>
  <c r="X92"/>
  <c r="T92"/>
  <c r="Q92"/>
  <c r="N92"/>
  <c r="D92"/>
  <c r="A92"/>
  <c r="GF91"/>
  <c r="FE91"/>
  <c r="EY91"/>
  <c r="GJ91" s="1"/>
  <c r="EP91"/>
  <c r="EG91"/>
  <c r="DW91"/>
  <c r="DT91"/>
  <c r="DP91"/>
  <c r="DM91"/>
  <c r="DJ91"/>
  <c r="DC91"/>
  <c r="CZ91"/>
  <c r="CW91"/>
  <c r="CV91"/>
  <c r="CS91"/>
  <c r="CP91"/>
  <c r="CI91"/>
  <c r="CF91"/>
  <c r="CB91"/>
  <c r="BY91"/>
  <c r="BV91"/>
  <c r="BO91"/>
  <c r="BL91"/>
  <c r="BI91"/>
  <c r="BH91"/>
  <c r="BE91"/>
  <c r="BB91"/>
  <c r="AU91"/>
  <c r="AR91"/>
  <c r="AN91"/>
  <c r="AK91"/>
  <c r="AH91"/>
  <c r="AA91"/>
  <c r="X91"/>
  <c r="U91"/>
  <c r="T91"/>
  <c r="Q91"/>
  <c r="N91"/>
  <c r="D91"/>
  <c r="A91"/>
  <c r="GB90"/>
  <c r="FE90"/>
  <c r="EY90"/>
  <c r="EP90"/>
  <c r="EG90"/>
  <c r="DW90"/>
  <c r="DT90"/>
  <c r="DP90"/>
  <c r="DM90"/>
  <c r="DJ90"/>
  <c r="DC90"/>
  <c r="CZ90"/>
  <c r="CV90"/>
  <c r="CS90"/>
  <c r="CP90"/>
  <c r="CI90"/>
  <c r="CF90"/>
  <c r="CB90"/>
  <c r="BY90"/>
  <c r="BV90"/>
  <c r="BO90"/>
  <c r="BL90"/>
  <c r="BH90"/>
  <c r="BE90"/>
  <c r="BB90"/>
  <c r="AU90"/>
  <c r="AR90"/>
  <c r="AN90"/>
  <c r="AK90"/>
  <c r="AH90"/>
  <c r="AA90"/>
  <c r="X90"/>
  <c r="T90"/>
  <c r="Q90"/>
  <c r="N90"/>
  <c r="D90"/>
  <c r="A90"/>
  <c r="GJ89"/>
  <c r="GF89"/>
  <c r="FE89"/>
  <c r="EY89"/>
  <c r="EP89"/>
  <c r="EG89"/>
  <c r="DW89"/>
  <c r="DT89"/>
  <c r="DQ89"/>
  <c r="DP89"/>
  <c r="DM89"/>
  <c r="DJ89"/>
  <c r="DC89"/>
  <c r="CZ89"/>
  <c r="CV89"/>
  <c r="CS89"/>
  <c r="CP89"/>
  <c r="CI89"/>
  <c r="CF89"/>
  <c r="CC89"/>
  <c r="CB89"/>
  <c r="BY89"/>
  <c r="BV89"/>
  <c r="BO89"/>
  <c r="BL89"/>
  <c r="BH89"/>
  <c r="BE89"/>
  <c r="BB89"/>
  <c r="AU89"/>
  <c r="AR89"/>
  <c r="AO89"/>
  <c r="AN89"/>
  <c r="AK89"/>
  <c r="AH89"/>
  <c r="AA89"/>
  <c r="X89"/>
  <c r="T89"/>
  <c r="Q89"/>
  <c r="N89"/>
  <c r="D89"/>
  <c r="A89"/>
  <c r="GJ88"/>
  <c r="FE88"/>
  <c r="EY88"/>
  <c r="EP88"/>
  <c r="EG88"/>
  <c r="DW88"/>
  <c r="DT88"/>
  <c r="DP88"/>
  <c r="DM88"/>
  <c r="DJ88"/>
  <c r="DC88"/>
  <c r="CZ88"/>
  <c r="CV88"/>
  <c r="CS88"/>
  <c r="CP88"/>
  <c r="CI88"/>
  <c r="CF88"/>
  <c r="CB88"/>
  <c r="BY88"/>
  <c r="BX86" i="19" s="1"/>
  <c r="BV88" i="15"/>
  <c r="BO88"/>
  <c r="BL88"/>
  <c r="BH88"/>
  <c r="BE88"/>
  <c r="BB88"/>
  <c r="AU88"/>
  <c r="AR88"/>
  <c r="AN88"/>
  <c r="AK88"/>
  <c r="AH88"/>
  <c r="AA88"/>
  <c r="X88"/>
  <c r="T88"/>
  <c r="Q88"/>
  <c r="N88"/>
  <c r="D88"/>
  <c r="A88"/>
  <c r="GF87"/>
  <c r="FE87"/>
  <c r="EY87"/>
  <c r="EP87"/>
  <c r="EG87"/>
  <c r="DW87"/>
  <c r="DT87"/>
  <c r="DP87"/>
  <c r="DM87"/>
  <c r="DJ87"/>
  <c r="DC87"/>
  <c r="CZ87"/>
  <c r="CW87"/>
  <c r="CV87"/>
  <c r="CS87"/>
  <c r="CP87"/>
  <c r="CI87"/>
  <c r="CF87"/>
  <c r="CB87"/>
  <c r="BY87"/>
  <c r="BV87"/>
  <c r="BO87"/>
  <c r="BL87"/>
  <c r="BI87"/>
  <c r="BH87"/>
  <c r="BE87"/>
  <c r="BB87"/>
  <c r="AU87"/>
  <c r="AR87"/>
  <c r="AN87"/>
  <c r="AK87"/>
  <c r="AH87"/>
  <c r="AA87"/>
  <c r="X87"/>
  <c r="U87"/>
  <c r="T87"/>
  <c r="Q87"/>
  <c r="N87"/>
  <c r="D87"/>
  <c r="A87"/>
  <c r="GB86"/>
  <c r="FE86"/>
  <c r="EY86"/>
  <c r="EP86"/>
  <c r="EG86"/>
  <c r="DW86"/>
  <c r="DT86"/>
  <c r="DP86"/>
  <c r="DM86"/>
  <c r="DJ86"/>
  <c r="DC86"/>
  <c r="CZ86"/>
  <c r="CV86"/>
  <c r="CS86"/>
  <c r="CP86"/>
  <c r="CI86"/>
  <c r="CF86"/>
  <c r="CB86"/>
  <c r="BY86"/>
  <c r="BV86"/>
  <c r="BO86"/>
  <c r="BL86"/>
  <c r="BH86"/>
  <c r="BE86"/>
  <c r="BB86"/>
  <c r="AU86"/>
  <c r="AR86"/>
  <c r="AN86"/>
  <c r="AK86"/>
  <c r="AH86"/>
  <c r="AA86"/>
  <c r="X86"/>
  <c r="T86"/>
  <c r="Q86"/>
  <c r="N86"/>
  <c r="D86"/>
  <c r="A86"/>
  <c r="GJ85"/>
  <c r="GF85"/>
  <c r="FE85"/>
  <c r="EY85"/>
  <c r="EP85"/>
  <c r="EG85"/>
  <c r="DW85"/>
  <c r="DT85"/>
  <c r="DQ85"/>
  <c r="DP85"/>
  <c r="DM85"/>
  <c r="DJ85"/>
  <c r="DC85"/>
  <c r="CZ85"/>
  <c r="CV85"/>
  <c r="CS85"/>
  <c r="CP85"/>
  <c r="CI85"/>
  <c r="CF85"/>
  <c r="CE83" i="19" s="1"/>
  <c r="CC85" i="15"/>
  <c r="CB85"/>
  <c r="BY85"/>
  <c r="BV85"/>
  <c r="BO85"/>
  <c r="BL85"/>
  <c r="BH85"/>
  <c r="BG83" i="19" s="1"/>
  <c r="BE85" i="15"/>
  <c r="BB85"/>
  <c r="AU85"/>
  <c r="AR85"/>
  <c r="AO85"/>
  <c r="AN85"/>
  <c r="AK85"/>
  <c r="AH85"/>
  <c r="AA85"/>
  <c r="X85"/>
  <c r="T85"/>
  <c r="Q85"/>
  <c r="N85"/>
  <c r="D85"/>
  <c r="A85"/>
  <c r="GJ84"/>
  <c r="FE84"/>
  <c r="EY84"/>
  <c r="EP84"/>
  <c r="EG84"/>
  <c r="DW84"/>
  <c r="DT84"/>
  <c r="DP84"/>
  <c r="DM84"/>
  <c r="DJ84"/>
  <c r="DC84"/>
  <c r="CZ84"/>
  <c r="CV84"/>
  <c r="CS84"/>
  <c r="CP84"/>
  <c r="CI84"/>
  <c r="CF84"/>
  <c r="CB84"/>
  <c r="BY84"/>
  <c r="BV84"/>
  <c r="BO84"/>
  <c r="BL84"/>
  <c r="BH84"/>
  <c r="BE84"/>
  <c r="BB84"/>
  <c r="AU84"/>
  <c r="AR84"/>
  <c r="AN84"/>
  <c r="AK84"/>
  <c r="AH84"/>
  <c r="AA84"/>
  <c r="X84"/>
  <c r="T84"/>
  <c r="Q84"/>
  <c r="N84"/>
  <c r="D84"/>
  <c r="A84"/>
  <c r="GF83"/>
  <c r="FE83"/>
  <c r="EY83"/>
  <c r="EP83"/>
  <c r="EG83"/>
  <c r="DW83"/>
  <c r="DT83"/>
  <c r="DP83"/>
  <c r="DM83"/>
  <c r="DJ83"/>
  <c r="DC83"/>
  <c r="CZ83"/>
  <c r="CW83"/>
  <c r="CV83"/>
  <c r="CS83"/>
  <c r="CP83"/>
  <c r="CI83"/>
  <c r="CF83"/>
  <c r="CB83"/>
  <c r="BY83"/>
  <c r="BV83"/>
  <c r="BO83"/>
  <c r="BL83"/>
  <c r="BI83"/>
  <c r="BH83"/>
  <c r="BE83"/>
  <c r="BB83"/>
  <c r="AU83"/>
  <c r="AR83"/>
  <c r="AN83"/>
  <c r="AK83"/>
  <c r="AH83"/>
  <c r="AA83"/>
  <c r="X83"/>
  <c r="U83"/>
  <c r="T83"/>
  <c r="Q83"/>
  <c r="N83"/>
  <c r="D83"/>
  <c r="A83"/>
  <c r="GB82"/>
  <c r="FE82"/>
  <c r="EY82"/>
  <c r="EP82"/>
  <c r="EQ82" s="1"/>
  <c r="ER82" s="1"/>
  <c r="ES82" s="1"/>
  <c r="EG82"/>
  <c r="DW82"/>
  <c r="DT82"/>
  <c r="DP82"/>
  <c r="DM82"/>
  <c r="DJ82"/>
  <c r="DC82"/>
  <c r="CZ82"/>
  <c r="CV82"/>
  <c r="CS82"/>
  <c r="CP82"/>
  <c r="CI82"/>
  <c r="CF82"/>
  <c r="CB82"/>
  <c r="BY82"/>
  <c r="BV82"/>
  <c r="BO82"/>
  <c r="BL82"/>
  <c r="BH82"/>
  <c r="BE82"/>
  <c r="BB82"/>
  <c r="AU82"/>
  <c r="AR82"/>
  <c r="AN82"/>
  <c r="AK82"/>
  <c r="AH82"/>
  <c r="AA82"/>
  <c r="X82"/>
  <c r="T82"/>
  <c r="Q82"/>
  <c r="N82"/>
  <c r="D82"/>
  <c r="A82"/>
  <c r="GJ81"/>
  <c r="GF81"/>
  <c r="FE81"/>
  <c r="EY81"/>
  <c r="EP81"/>
  <c r="EG81"/>
  <c r="DW81"/>
  <c r="DT81"/>
  <c r="DQ81"/>
  <c r="DP81"/>
  <c r="DM81"/>
  <c r="DJ81"/>
  <c r="DC81"/>
  <c r="CZ81"/>
  <c r="CV81"/>
  <c r="CS81"/>
  <c r="CP81"/>
  <c r="CI81"/>
  <c r="CF81"/>
  <c r="CC81"/>
  <c r="CB81"/>
  <c r="BY81"/>
  <c r="BV81"/>
  <c r="BO81"/>
  <c r="BL81"/>
  <c r="BH81"/>
  <c r="BE81"/>
  <c r="BB81"/>
  <c r="AU81"/>
  <c r="AR81"/>
  <c r="AO81"/>
  <c r="AN81"/>
  <c r="AK81"/>
  <c r="AH81"/>
  <c r="AA81"/>
  <c r="X81"/>
  <c r="T81"/>
  <c r="Q81"/>
  <c r="N81"/>
  <c r="D81"/>
  <c r="A81"/>
  <c r="GJ80"/>
  <c r="GF80"/>
  <c r="FE80"/>
  <c r="EY80"/>
  <c r="EP80"/>
  <c r="EG80"/>
  <c r="DW80"/>
  <c r="DT80"/>
  <c r="DP80"/>
  <c r="DM80"/>
  <c r="DJ80"/>
  <c r="DC80"/>
  <c r="CZ80"/>
  <c r="CV80"/>
  <c r="CW80" s="1"/>
  <c r="CS80"/>
  <c r="CP80"/>
  <c r="CI80"/>
  <c r="CF80"/>
  <c r="CB80"/>
  <c r="BY80"/>
  <c r="BV80"/>
  <c r="BO80"/>
  <c r="BL80"/>
  <c r="BH80"/>
  <c r="BI80" s="1"/>
  <c r="BE80"/>
  <c r="BB80"/>
  <c r="AU80"/>
  <c r="AR80"/>
  <c r="AN80"/>
  <c r="AK80"/>
  <c r="AJ78" i="19" s="1"/>
  <c r="AH80" i="15"/>
  <c r="AA80"/>
  <c r="X80"/>
  <c r="T80"/>
  <c r="U80" s="1"/>
  <c r="Q80"/>
  <c r="N80"/>
  <c r="D80"/>
  <c r="A80"/>
  <c r="GB79"/>
  <c r="FE79"/>
  <c r="EY79"/>
  <c r="EP79"/>
  <c r="EG79"/>
  <c r="DW79"/>
  <c r="DT79"/>
  <c r="DP79"/>
  <c r="DM79"/>
  <c r="DJ79"/>
  <c r="DC79"/>
  <c r="CZ79"/>
  <c r="CW79"/>
  <c r="CV79"/>
  <c r="CS79"/>
  <c r="CP79"/>
  <c r="CI79"/>
  <c r="CF79"/>
  <c r="CB79"/>
  <c r="BY79"/>
  <c r="BV79"/>
  <c r="BO79"/>
  <c r="BL79"/>
  <c r="BI79"/>
  <c r="BH79"/>
  <c r="BE79"/>
  <c r="BB79"/>
  <c r="AU79"/>
  <c r="AR79"/>
  <c r="AN79"/>
  <c r="AK79"/>
  <c r="AH79"/>
  <c r="AA79"/>
  <c r="X79"/>
  <c r="U79"/>
  <c r="T79"/>
  <c r="Q79"/>
  <c r="N79"/>
  <c r="D79"/>
  <c r="A79"/>
  <c r="GB78"/>
  <c r="FE78"/>
  <c r="EY78"/>
  <c r="EP78"/>
  <c r="EG78"/>
  <c r="DW78"/>
  <c r="DT78"/>
  <c r="DQ78"/>
  <c r="DP78"/>
  <c r="DM78"/>
  <c r="DJ78"/>
  <c r="DC78"/>
  <c r="CZ78"/>
  <c r="CV78"/>
  <c r="CS78"/>
  <c r="CP78"/>
  <c r="CI78"/>
  <c r="CF78"/>
  <c r="CC78"/>
  <c r="CB78"/>
  <c r="BY78"/>
  <c r="BV78"/>
  <c r="BO78"/>
  <c r="BL78"/>
  <c r="BH78"/>
  <c r="BE78"/>
  <c r="BB78"/>
  <c r="AU78"/>
  <c r="AR78"/>
  <c r="AO78"/>
  <c r="AN78"/>
  <c r="AK78"/>
  <c r="AH78"/>
  <c r="AA78"/>
  <c r="X78"/>
  <c r="T78"/>
  <c r="Q78"/>
  <c r="N78"/>
  <c r="D78"/>
  <c r="A78"/>
  <c r="GJ77"/>
  <c r="GF77"/>
  <c r="FE77"/>
  <c r="EY77"/>
  <c r="EP77"/>
  <c r="EG77"/>
  <c r="DW77"/>
  <c r="DT77"/>
  <c r="DQ77"/>
  <c r="DP77"/>
  <c r="DM77"/>
  <c r="DJ77"/>
  <c r="DC77"/>
  <c r="CZ77"/>
  <c r="CV77"/>
  <c r="CS77"/>
  <c r="CP77"/>
  <c r="CI77"/>
  <c r="CF77"/>
  <c r="CC77"/>
  <c r="CB77"/>
  <c r="BY77"/>
  <c r="BV77"/>
  <c r="BO77"/>
  <c r="BL77"/>
  <c r="BH77"/>
  <c r="BE77"/>
  <c r="BB77"/>
  <c r="AU77"/>
  <c r="AR77"/>
  <c r="AO77"/>
  <c r="AN77"/>
  <c r="AK77"/>
  <c r="AH77"/>
  <c r="AA77"/>
  <c r="X77"/>
  <c r="T77"/>
  <c r="Q77"/>
  <c r="N77"/>
  <c r="D77"/>
  <c r="A77"/>
  <c r="GJ76"/>
  <c r="GF76"/>
  <c r="FE76"/>
  <c r="EY76"/>
  <c r="EP76"/>
  <c r="EG76"/>
  <c r="DW76"/>
  <c r="DT76"/>
  <c r="DP76"/>
  <c r="DM76"/>
  <c r="DJ76"/>
  <c r="DC76"/>
  <c r="CZ76"/>
  <c r="CV76"/>
  <c r="CS76"/>
  <c r="CP76"/>
  <c r="CI76"/>
  <c r="CF76"/>
  <c r="CB76"/>
  <c r="BY76"/>
  <c r="BV76"/>
  <c r="BO76"/>
  <c r="BL76"/>
  <c r="BH76"/>
  <c r="BE76"/>
  <c r="BB76"/>
  <c r="AU76"/>
  <c r="AR76"/>
  <c r="AN76"/>
  <c r="AK76"/>
  <c r="AH76"/>
  <c r="AA76"/>
  <c r="X76"/>
  <c r="T76"/>
  <c r="Q76"/>
  <c r="N76"/>
  <c r="D76"/>
  <c r="A76"/>
  <c r="GF75"/>
  <c r="FE75"/>
  <c r="EY75"/>
  <c r="EP75"/>
  <c r="EG75"/>
  <c r="GB75" s="1"/>
  <c r="DW75"/>
  <c r="DT75"/>
  <c r="DP75"/>
  <c r="DM75"/>
  <c r="DJ75"/>
  <c r="DC75"/>
  <c r="CZ75"/>
  <c r="CW75"/>
  <c r="CV75"/>
  <c r="CS75"/>
  <c r="CP75"/>
  <c r="CI75"/>
  <c r="CF75"/>
  <c r="CB75"/>
  <c r="BY75"/>
  <c r="BV75"/>
  <c r="BO75"/>
  <c r="BL75"/>
  <c r="BI75"/>
  <c r="BH75"/>
  <c r="BE75"/>
  <c r="BB75"/>
  <c r="AU75"/>
  <c r="AR75"/>
  <c r="AN75"/>
  <c r="AK75"/>
  <c r="AH75"/>
  <c r="AA75"/>
  <c r="X75"/>
  <c r="U75"/>
  <c r="T75"/>
  <c r="Q75"/>
  <c r="N75"/>
  <c r="D75"/>
  <c r="A75"/>
  <c r="GD74"/>
  <c r="FE74"/>
  <c r="EY74"/>
  <c r="EP74"/>
  <c r="EG74"/>
  <c r="DW74"/>
  <c r="DT74"/>
  <c r="DQ74"/>
  <c r="DP74"/>
  <c r="DM74"/>
  <c r="DJ74"/>
  <c r="DC74"/>
  <c r="CZ74"/>
  <c r="CV74"/>
  <c r="CS74"/>
  <c r="CP74"/>
  <c r="CI74"/>
  <c r="CF74"/>
  <c r="CC74"/>
  <c r="CB74"/>
  <c r="BY74"/>
  <c r="BV74"/>
  <c r="BO74"/>
  <c r="BL74"/>
  <c r="BH74"/>
  <c r="BE74"/>
  <c r="BB74"/>
  <c r="AU74"/>
  <c r="AR74"/>
  <c r="AO74"/>
  <c r="AN74"/>
  <c r="AK74"/>
  <c r="AH74"/>
  <c r="AA74"/>
  <c r="X74"/>
  <c r="T74"/>
  <c r="Q74"/>
  <c r="N74"/>
  <c r="D74"/>
  <c r="A74"/>
  <c r="FE73"/>
  <c r="EY73"/>
  <c r="EP73"/>
  <c r="EG73"/>
  <c r="DW73"/>
  <c r="DT73"/>
  <c r="DQ73"/>
  <c r="DP73"/>
  <c r="DM73"/>
  <c r="DJ73"/>
  <c r="DC73"/>
  <c r="CZ73"/>
  <c r="CV73"/>
  <c r="CS73"/>
  <c r="CP73"/>
  <c r="CI73"/>
  <c r="CF73"/>
  <c r="CC73"/>
  <c r="CB73"/>
  <c r="BY73"/>
  <c r="BV73"/>
  <c r="BO73"/>
  <c r="BL73"/>
  <c r="BH73"/>
  <c r="BE73"/>
  <c r="BB73"/>
  <c r="AU73"/>
  <c r="AR73"/>
  <c r="AO73"/>
  <c r="AN73"/>
  <c r="AK73"/>
  <c r="AH73"/>
  <c r="AA73"/>
  <c r="X73"/>
  <c r="T73"/>
  <c r="Q73"/>
  <c r="N73"/>
  <c r="D73"/>
  <c r="A73"/>
  <c r="GJ72"/>
  <c r="GF72"/>
  <c r="FE72"/>
  <c r="EY72"/>
  <c r="EP72"/>
  <c r="EG72"/>
  <c r="DW72"/>
  <c r="DT72"/>
  <c r="DQ72"/>
  <c r="DP72"/>
  <c r="DM72"/>
  <c r="DJ72"/>
  <c r="DC72"/>
  <c r="CZ72"/>
  <c r="CV72"/>
  <c r="CS72"/>
  <c r="CP72"/>
  <c r="CI72"/>
  <c r="CF72"/>
  <c r="CC72"/>
  <c r="CB72"/>
  <c r="BY72"/>
  <c r="BV72"/>
  <c r="BO72"/>
  <c r="BL72"/>
  <c r="BH72"/>
  <c r="BE72"/>
  <c r="BB72"/>
  <c r="AU72"/>
  <c r="AR72"/>
  <c r="AO72"/>
  <c r="AN72"/>
  <c r="AK72"/>
  <c r="AH72"/>
  <c r="AA72"/>
  <c r="X72"/>
  <c r="T72"/>
  <c r="Q72"/>
  <c r="N72"/>
  <c r="M70" i="19" s="1"/>
  <c r="D72" i="15"/>
  <c r="A72"/>
  <c r="GF71"/>
  <c r="GB71"/>
  <c r="FE71"/>
  <c r="EY71"/>
  <c r="EP71"/>
  <c r="EG71"/>
  <c r="DW71"/>
  <c r="DT71"/>
  <c r="DP71"/>
  <c r="DM71"/>
  <c r="DJ71"/>
  <c r="DC71"/>
  <c r="CZ71"/>
  <c r="CV71"/>
  <c r="CS71"/>
  <c r="CP71"/>
  <c r="CI71"/>
  <c r="CF71"/>
  <c r="CB71"/>
  <c r="BY71"/>
  <c r="BV71"/>
  <c r="BO71"/>
  <c r="BL71"/>
  <c r="BH71"/>
  <c r="BE71"/>
  <c r="BB71"/>
  <c r="AU71"/>
  <c r="AR71"/>
  <c r="AN71"/>
  <c r="AK71"/>
  <c r="AH71"/>
  <c r="AA71"/>
  <c r="X71"/>
  <c r="U71"/>
  <c r="T71"/>
  <c r="Q71"/>
  <c r="N71"/>
  <c r="M69" i="19" s="1"/>
  <c r="D71" i="15"/>
  <c r="A71"/>
  <c r="FE70"/>
  <c r="EY70"/>
  <c r="GJ70" s="1"/>
  <c r="EP70"/>
  <c r="EG70"/>
  <c r="DW70"/>
  <c r="DT70"/>
  <c r="DP70"/>
  <c r="DM70"/>
  <c r="DJ70"/>
  <c r="DC70"/>
  <c r="CZ70"/>
  <c r="CW70"/>
  <c r="CV70"/>
  <c r="CS70"/>
  <c r="CP70"/>
  <c r="CI70"/>
  <c r="CF70"/>
  <c r="CB70"/>
  <c r="BY70"/>
  <c r="BV70"/>
  <c r="BO70"/>
  <c r="BL70"/>
  <c r="BI70"/>
  <c r="BH70"/>
  <c r="BE70"/>
  <c r="BB70"/>
  <c r="AU70"/>
  <c r="AR70"/>
  <c r="AN70"/>
  <c r="AK70"/>
  <c r="AH70"/>
  <c r="AA70"/>
  <c r="X70"/>
  <c r="T70"/>
  <c r="Q70"/>
  <c r="N70"/>
  <c r="U70" s="1"/>
  <c r="AB70" s="1"/>
  <c r="D70"/>
  <c r="A70"/>
  <c r="GJ69"/>
  <c r="GB69"/>
  <c r="FE69"/>
  <c r="EY69"/>
  <c r="EP69"/>
  <c r="EG69"/>
  <c r="DW69"/>
  <c r="DT69"/>
  <c r="DQ69"/>
  <c r="DP69"/>
  <c r="DM69"/>
  <c r="DJ69"/>
  <c r="DC69"/>
  <c r="CZ69"/>
  <c r="CV69"/>
  <c r="CS69"/>
  <c r="CP69"/>
  <c r="CI69"/>
  <c r="CF69"/>
  <c r="CC69"/>
  <c r="CB69"/>
  <c r="BY69"/>
  <c r="BV69"/>
  <c r="BO69"/>
  <c r="BL69"/>
  <c r="BH69"/>
  <c r="BE69"/>
  <c r="BB69"/>
  <c r="AU69"/>
  <c r="AR69"/>
  <c r="AO69"/>
  <c r="AN69"/>
  <c r="AK69"/>
  <c r="AH69"/>
  <c r="AA69"/>
  <c r="X69"/>
  <c r="T69"/>
  <c r="Q69"/>
  <c r="N69"/>
  <c r="D69"/>
  <c r="A69"/>
  <c r="FE68"/>
  <c r="EY68"/>
  <c r="EP68"/>
  <c r="EG68"/>
  <c r="DW68"/>
  <c r="DV66" i="19" s="1"/>
  <c r="DT68" i="15"/>
  <c r="DP68"/>
  <c r="DM68"/>
  <c r="DJ68"/>
  <c r="DC68"/>
  <c r="CZ68"/>
  <c r="CW68"/>
  <c r="CV68"/>
  <c r="CS68"/>
  <c r="CP68"/>
  <c r="CI68"/>
  <c r="CF68"/>
  <c r="CB68"/>
  <c r="BY68"/>
  <c r="BV68"/>
  <c r="BO68"/>
  <c r="BL68"/>
  <c r="BI68"/>
  <c r="BH68"/>
  <c r="BE68"/>
  <c r="BB68"/>
  <c r="AU68"/>
  <c r="AR68"/>
  <c r="AN68"/>
  <c r="AK68"/>
  <c r="AH68"/>
  <c r="AA68"/>
  <c r="X68"/>
  <c r="T68"/>
  <c r="Q68"/>
  <c r="N68"/>
  <c r="D68"/>
  <c r="A68"/>
  <c r="FE67"/>
  <c r="EY67"/>
  <c r="EP67"/>
  <c r="EG67"/>
  <c r="GB67" s="1"/>
  <c r="DW67"/>
  <c r="DT67"/>
  <c r="DP67"/>
  <c r="DM67"/>
  <c r="DJ67"/>
  <c r="DC67"/>
  <c r="CZ67"/>
  <c r="CV67"/>
  <c r="CS67"/>
  <c r="CP67"/>
  <c r="CI67"/>
  <c r="CF67"/>
  <c r="CB67"/>
  <c r="BY67"/>
  <c r="BV67"/>
  <c r="BO67"/>
  <c r="BL67"/>
  <c r="BI67"/>
  <c r="BH67"/>
  <c r="BE67"/>
  <c r="BB67"/>
  <c r="AU67"/>
  <c r="AR67"/>
  <c r="AN67"/>
  <c r="AK67"/>
  <c r="AH67"/>
  <c r="AA67"/>
  <c r="X67"/>
  <c r="T67"/>
  <c r="Q67"/>
  <c r="N67"/>
  <c r="D67"/>
  <c r="A67"/>
  <c r="GJ66"/>
  <c r="GB66"/>
  <c r="FE66"/>
  <c r="EY66"/>
  <c r="EP66"/>
  <c r="EG66"/>
  <c r="DW66"/>
  <c r="DT66"/>
  <c r="DQ66"/>
  <c r="DP66"/>
  <c r="DM66"/>
  <c r="DJ66"/>
  <c r="DC66"/>
  <c r="CZ66"/>
  <c r="CV66"/>
  <c r="CS66"/>
  <c r="CW66" s="1"/>
  <c r="CP66"/>
  <c r="CI66"/>
  <c r="CF66"/>
  <c r="CB66"/>
  <c r="BY66"/>
  <c r="BV66"/>
  <c r="BO66"/>
  <c r="BL66"/>
  <c r="BH66"/>
  <c r="BE66"/>
  <c r="BB66"/>
  <c r="AU66"/>
  <c r="AR66"/>
  <c r="AO66"/>
  <c r="AN66"/>
  <c r="AK66"/>
  <c r="AH66"/>
  <c r="AA66"/>
  <c r="X66"/>
  <c r="T66"/>
  <c r="Q66"/>
  <c r="N66"/>
  <c r="D66"/>
  <c r="A66"/>
  <c r="GB65"/>
  <c r="FE65"/>
  <c r="EY65"/>
  <c r="EP65"/>
  <c r="EG65"/>
  <c r="DW65"/>
  <c r="DT65"/>
  <c r="DQ65"/>
  <c r="DP65"/>
  <c r="DM65"/>
  <c r="DJ65"/>
  <c r="DC65"/>
  <c r="CZ65"/>
  <c r="CV65"/>
  <c r="CS65"/>
  <c r="CP65"/>
  <c r="CI65"/>
  <c r="CF65"/>
  <c r="CB65"/>
  <c r="BY65"/>
  <c r="BV65"/>
  <c r="BO65"/>
  <c r="BL65"/>
  <c r="BH65"/>
  <c r="BE65"/>
  <c r="BB65"/>
  <c r="AU65"/>
  <c r="AR65"/>
  <c r="AO65"/>
  <c r="AN65"/>
  <c r="AK65"/>
  <c r="AH65"/>
  <c r="AA65"/>
  <c r="X65"/>
  <c r="T65"/>
  <c r="Q65"/>
  <c r="N65"/>
  <c r="D65"/>
  <c r="A65"/>
  <c r="GF64"/>
  <c r="FE64"/>
  <c r="EY64"/>
  <c r="EP64"/>
  <c r="EG64"/>
  <c r="DW64"/>
  <c r="DT64"/>
  <c r="DP64"/>
  <c r="DM64"/>
  <c r="DJ64"/>
  <c r="DC64"/>
  <c r="CZ64"/>
  <c r="CW64"/>
  <c r="CV64"/>
  <c r="CS64"/>
  <c r="CP64"/>
  <c r="CI64"/>
  <c r="CF64"/>
  <c r="CC64"/>
  <c r="CB64"/>
  <c r="BY64"/>
  <c r="BV64"/>
  <c r="BO64"/>
  <c r="BL64"/>
  <c r="BH64"/>
  <c r="BE64"/>
  <c r="BB64"/>
  <c r="AU64"/>
  <c r="AR64"/>
  <c r="AN64"/>
  <c r="AK64"/>
  <c r="AH64"/>
  <c r="AA64"/>
  <c r="X64"/>
  <c r="T64"/>
  <c r="Q64"/>
  <c r="N64"/>
  <c r="D64"/>
  <c r="A64"/>
  <c r="FE63"/>
  <c r="EY63"/>
  <c r="EP63"/>
  <c r="EG63"/>
  <c r="DW63"/>
  <c r="DT63"/>
  <c r="DP63"/>
  <c r="DM63"/>
  <c r="DJ63"/>
  <c r="DC63"/>
  <c r="CZ63"/>
  <c r="CV63"/>
  <c r="CS63"/>
  <c r="CP63"/>
  <c r="CI63"/>
  <c r="CF63"/>
  <c r="CB63"/>
  <c r="BY63"/>
  <c r="BV63"/>
  <c r="BO63"/>
  <c r="BL63"/>
  <c r="BH63"/>
  <c r="BE63"/>
  <c r="BB63"/>
  <c r="AU63"/>
  <c r="AR63"/>
  <c r="AN63"/>
  <c r="AK63"/>
  <c r="AH63"/>
  <c r="AA63"/>
  <c r="X63"/>
  <c r="T63"/>
  <c r="Q63"/>
  <c r="N63"/>
  <c r="D63"/>
  <c r="A63"/>
  <c r="GF62"/>
  <c r="FE62"/>
  <c r="EY62"/>
  <c r="EP62"/>
  <c r="EG62"/>
  <c r="DW62"/>
  <c r="DT62"/>
  <c r="DQ62"/>
  <c r="DP62"/>
  <c r="DM62"/>
  <c r="DJ62"/>
  <c r="DC62"/>
  <c r="CZ62"/>
  <c r="CV62"/>
  <c r="CS62"/>
  <c r="CP62"/>
  <c r="CI62"/>
  <c r="CF62"/>
  <c r="CB62"/>
  <c r="BY62"/>
  <c r="BV62"/>
  <c r="BO62"/>
  <c r="BL62"/>
  <c r="BI62"/>
  <c r="BH62"/>
  <c r="BE62"/>
  <c r="BB62"/>
  <c r="AU62"/>
  <c r="AR62"/>
  <c r="AO62"/>
  <c r="AN62"/>
  <c r="AK62"/>
  <c r="AH62"/>
  <c r="AA62"/>
  <c r="X62"/>
  <c r="T62"/>
  <c r="Q62"/>
  <c r="N62"/>
  <c r="D62"/>
  <c r="A62"/>
  <c r="GJ61"/>
  <c r="GF61"/>
  <c r="FE61"/>
  <c r="EY61"/>
  <c r="EQ61"/>
  <c r="ER61" s="1"/>
  <c r="ES61" s="1"/>
  <c r="EP61"/>
  <c r="EG61"/>
  <c r="DW61"/>
  <c r="DT61"/>
  <c r="DQ61"/>
  <c r="DP61"/>
  <c r="DM61"/>
  <c r="DJ61"/>
  <c r="DC61"/>
  <c r="CZ61"/>
  <c r="CW61"/>
  <c r="CV61"/>
  <c r="CS61"/>
  <c r="CP61"/>
  <c r="CI61"/>
  <c r="CF61"/>
  <c r="CB61"/>
  <c r="BY61"/>
  <c r="BV61"/>
  <c r="BO61"/>
  <c r="BL61"/>
  <c r="BH61"/>
  <c r="BE61"/>
  <c r="BB61"/>
  <c r="AU61"/>
  <c r="AR61"/>
  <c r="AO61"/>
  <c r="AN61"/>
  <c r="AK61"/>
  <c r="AH61"/>
  <c r="AA61"/>
  <c r="X61"/>
  <c r="T61"/>
  <c r="Q61"/>
  <c r="N61"/>
  <c r="D61"/>
  <c r="A61"/>
  <c r="GJ60"/>
  <c r="GF60"/>
  <c r="FE60"/>
  <c r="EY60"/>
  <c r="EP60"/>
  <c r="EG60"/>
  <c r="DW60"/>
  <c r="DT60"/>
  <c r="DP60"/>
  <c r="DM60"/>
  <c r="DJ60"/>
  <c r="DC60"/>
  <c r="CZ60"/>
  <c r="CV60"/>
  <c r="CS60"/>
  <c r="CP60"/>
  <c r="CI60"/>
  <c r="CF60"/>
  <c r="CC60"/>
  <c r="CB60"/>
  <c r="BY60"/>
  <c r="BV60"/>
  <c r="BO60"/>
  <c r="BL60"/>
  <c r="BI60"/>
  <c r="BH60"/>
  <c r="BE60"/>
  <c r="BB60"/>
  <c r="AU60"/>
  <c r="AR60"/>
  <c r="AN60"/>
  <c r="AK60"/>
  <c r="AH60"/>
  <c r="AA60"/>
  <c r="X60"/>
  <c r="T60"/>
  <c r="Q60"/>
  <c r="N60"/>
  <c r="D60"/>
  <c r="A60"/>
  <c r="GJ59"/>
  <c r="GF59"/>
  <c r="FE59"/>
  <c r="EY59"/>
  <c r="EP59"/>
  <c r="EG59"/>
  <c r="DW59"/>
  <c r="DT59"/>
  <c r="DQ59"/>
  <c r="DP59"/>
  <c r="DM59"/>
  <c r="DJ59"/>
  <c r="DC59"/>
  <c r="CZ59"/>
  <c r="CW59"/>
  <c r="CV59"/>
  <c r="CS59"/>
  <c r="CP59"/>
  <c r="CI59"/>
  <c r="CF59"/>
  <c r="CB59"/>
  <c r="BY59"/>
  <c r="BV59"/>
  <c r="BO59"/>
  <c r="BL59"/>
  <c r="BH59"/>
  <c r="BE59"/>
  <c r="BB59"/>
  <c r="AU59"/>
  <c r="AR59"/>
  <c r="AO59"/>
  <c r="AN59"/>
  <c r="AK59"/>
  <c r="AH59"/>
  <c r="AA59"/>
  <c r="X59"/>
  <c r="T59"/>
  <c r="Q59"/>
  <c r="N59"/>
  <c r="M57" i="19" s="1"/>
  <c r="D59" i="15"/>
  <c r="A59"/>
  <c r="GH58"/>
  <c r="GF58"/>
  <c r="FE58"/>
  <c r="EY58"/>
  <c r="EP58"/>
  <c r="EG58"/>
  <c r="DW58"/>
  <c r="DT58"/>
  <c r="DP58"/>
  <c r="DM58"/>
  <c r="DJ58"/>
  <c r="DC58"/>
  <c r="CZ58"/>
  <c r="CV58"/>
  <c r="CW58" s="1"/>
  <c r="CS58"/>
  <c r="CP58"/>
  <c r="CI58"/>
  <c r="CF58"/>
  <c r="CB58"/>
  <c r="BY58"/>
  <c r="BV58"/>
  <c r="BO58"/>
  <c r="BL58"/>
  <c r="BH58"/>
  <c r="BE58"/>
  <c r="BB58"/>
  <c r="AU58"/>
  <c r="AR58"/>
  <c r="AN58"/>
  <c r="AK58"/>
  <c r="AH58"/>
  <c r="AA58"/>
  <c r="X58"/>
  <c r="T58"/>
  <c r="Q58"/>
  <c r="N58"/>
  <c r="D58"/>
  <c r="A58"/>
  <c r="GH57"/>
  <c r="GF57"/>
  <c r="FE57"/>
  <c r="EY57"/>
  <c r="EP57"/>
  <c r="EG57"/>
  <c r="DW57"/>
  <c r="DT57"/>
  <c r="DQ57"/>
  <c r="DP57"/>
  <c r="DM57"/>
  <c r="DJ57"/>
  <c r="DC57"/>
  <c r="CZ57"/>
  <c r="CW57"/>
  <c r="CV57"/>
  <c r="CS57"/>
  <c r="CP57"/>
  <c r="CI57"/>
  <c r="CF57"/>
  <c r="CB57"/>
  <c r="BY57"/>
  <c r="BV57"/>
  <c r="BO57"/>
  <c r="BL57"/>
  <c r="BH57"/>
  <c r="BE57"/>
  <c r="BB57"/>
  <c r="AU57"/>
  <c r="AR57"/>
  <c r="AO57"/>
  <c r="AN57"/>
  <c r="AK57"/>
  <c r="AH57"/>
  <c r="AA57"/>
  <c r="X57"/>
  <c r="T57"/>
  <c r="Q57"/>
  <c r="N57"/>
  <c r="D57"/>
  <c r="A57"/>
  <c r="GJ56"/>
  <c r="FE56"/>
  <c r="EY56"/>
  <c r="EP56"/>
  <c r="EG56"/>
  <c r="DW56"/>
  <c r="DT56"/>
  <c r="DP56"/>
  <c r="DM56"/>
  <c r="DJ56"/>
  <c r="DC56"/>
  <c r="CZ56"/>
  <c r="CV56"/>
  <c r="CS56"/>
  <c r="CP56"/>
  <c r="CI56"/>
  <c r="CF56"/>
  <c r="CC56"/>
  <c r="CB56"/>
  <c r="BY56"/>
  <c r="BV56"/>
  <c r="BO56"/>
  <c r="BL56"/>
  <c r="BH56"/>
  <c r="BE56"/>
  <c r="BB56"/>
  <c r="AU56"/>
  <c r="AR56"/>
  <c r="AN56"/>
  <c r="AK56"/>
  <c r="AH56"/>
  <c r="AA56"/>
  <c r="X56"/>
  <c r="T56"/>
  <c r="Q56"/>
  <c r="N56"/>
  <c r="D56"/>
  <c r="A56"/>
  <c r="GF55"/>
  <c r="GB55"/>
  <c r="FE55"/>
  <c r="EY55"/>
  <c r="EP55"/>
  <c r="EG55"/>
  <c r="DW55"/>
  <c r="DT55"/>
  <c r="DP55"/>
  <c r="DM55"/>
  <c r="DJ55"/>
  <c r="DC55"/>
  <c r="CZ55"/>
  <c r="CV55"/>
  <c r="CS55"/>
  <c r="CP55"/>
  <c r="CI55"/>
  <c r="CF55"/>
  <c r="CB55"/>
  <c r="BY55"/>
  <c r="BV55"/>
  <c r="BO55"/>
  <c r="BL55"/>
  <c r="BH55"/>
  <c r="BE55"/>
  <c r="BB55"/>
  <c r="AU55"/>
  <c r="AR55"/>
  <c r="AN55"/>
  <c r="AK55"/>
  <c r="AH55"/>
  <c r="AA55"/>
  <c r="X55"/>
  <c r="U55"/>
  <c r="T55"/>
  <c r="Q55"/>
  <c r="N55"/>
  <c r="D55"/>
  <c r="A55"/>
  <c r="GH54"/>
  <c r="FE54"/>
  <c r="EY54"/>
  <c r="EP54"/>
  <c r="EG54"/>
  <c r="DW54"/>
  <c r="DT54"/>
  <c r="DQ54"/>
  <c r="DP54"/>
  <c r="DM54"/>
  <c r="DJ54"/>
  <c r="DC54"/>
  <c r="CZ54"/>
  <c r="CV54"/>
  <c r="CS54"/>
  <c r="CP54"/>
  <c r="CI54"/>
  <c r="CF54"/>
  <c r="CB54"/>
  <c r="BY54"/>
  <c r="BV54"/>
  <c r="BO54"/>
  <c r="BL54"/>
  <c r="BI54"/>
  <c r="BH54"/>
  <c r="BE54"/>
  <c r="BB54"/>
  <c r="AU54"/>
  <c r="AR54"/>
  <c r="AO54"/>
  <c r="AN54"/>
  <c r="AK54"/>
  <c r="AH54"/>
  <c r="AA54"/>
  <c r="X54"/>
  <c r="T54"/>
  <c r="Q54"/>
  <c r="N54"/>
  <c r="D54"/>
  <c r="A54"/>
  <c r="GJ53"/>
  <c r="GH53"/>
  <c r="GB53"/>
  <c r="FE53"/>
  <c r="EY53"/>
  <c r="EP53"/>
  <c r="EG53"/>
  <c r="DW53"/>
  <c r="DT53"/>
  <c r="DP53"/>
  <c r="DM53"/>
  <c r="DJ53"/>
  <c r="DC53"/>
  <c r="CZ53"/>
  <c r="CW53"/>
  <c r="CV53"/>
  <c r="CS53"/>
  <c r="CP53"/>
  <c r="CI53"/>
  <c r="CF53"/>
  <c r="CC53"/>
  <c r="CB53"/>
  <c r="BY53"/>
  <c r="BV53"/>
  <c r="BO53"/>
  <c r="BL53"/>
  <c r="BH53"/>
  <c r="BE53"/>
  <c r="BB53"/>
  <c r="AU53"/>
  <c r="AR53"/>
  <c r="AN53"/>
  <c r="AK53"/>
  <c r="AH53"/>
  <c r="AA53"/>
  <c r="X53"/>
  <c r="T53"/>
  <c r="Q53"/>
  <c r="N53"/>
  <c r="D53"/>
  <c r="A53"/>
  <c r="GF52"/>
  <c r="FE52"/>
  <c r="EY52"/>
  <c r="EP52"/>
  <c r="EG52"/>
  <c r="DW52"/>
  <c r="DT52"/>
  <c r="DP52"/>
  <c r="DQ52" s="1"/>
  <c r="DM52"/>
  <c r="DJ52"/>
  <c r="DC52"/>
  <c r="CZ52"/>
  <c r="CV52"/>
  <c r="CS52"/>
  <c r="CP52"/>
  <c r="CI52"/>
  <c r="CF52"/>
  <c r="CB52"/>
  <c r="BY52"/>
  <c r="BV52"/>
  <c r="BO52"/>
  <c r="BL52"/>
  <c r="BH52"/>
  <c r="BE52"/>
  <c r="BB52"/>
  <c r="AU52"/>
  <c r="AR52"/>
  <c r="AN52"/>
  <c r="AK52"/>
  <c r="AH52"/>
  <c r="AA52"/>
  <c r="X52"/>
  <c r="T52"/>
  <c r="Q52"/>
  <c r="N52"/>
  <c r="D52"/>
  <c r="A52"/>
  <c r="FE51"/>
  <c r="EY51"/>
  <c r="EP51"/>
  <c r="EG51"/>
  <c r="DW51"/>
  <c r="DT51"/>
  <c r="DP51"/>
  <c r="DM51"/>
  <c r="DJ51"/>
  <c r="DC51"/>
  <c r="CZ51"/>
  <c r="CV51"/>
  <c r="CS51"/>
  <c r="CP51"/>
  <c r="CI51"/>
  <c r="CF51"/>
  <c r="CB51"/>
  <c r="BY51"/>
  <c r="BV51"/>
  <c r="BO51"/>
  <c r="BL51"/>
  <c r="BH51"/>
  <c r="BE51"/>
  <c r="BB51"/>
  <c r="AU51"/>
  <c r="AR51"/>
  <c r="AN51"/>
  <c r="AK51"/>
  <c r="AH51"/>
  <c r="AA51"/>
  <c r="X51"/>
  <c r="T51"/>
  <c r="Q51"/>
  <c r="N51"/>
  <c r="D51"/>
  <c r="A51"/>
  <c r="GJ50"/>
  <c r="GB50"/>
  <c r="FE50"/>
  <c r="EY50"/>
  <c r="EQ50"/>
  <c r="ER50" s="1"/>
  <c r="ES50" s="1"/>
  <c r="EP50"/>
  <c r="EG50"/>
  <c r="DW50"/>
  <c r="DT50"/>
  <c r="DP50"/>
  <c r="DM50"/>
  <c r="DJ50"/>
  <c r="DC50"/>
  <c r="CZ50"/>
  <c r="CV50"/>
  <c r="CS50"/>
  <c r="CP50"/>
  <c r="CI50"/>
  <c r="CF50"/>
  <c r="CB50"/>
  <c r="BY50"/>
  <c r="BV50"/>
  <c r="BO50"/>
  <c r="BL50"/>
  <c r="BI50"/>
  <c r="BH50"/>
  <c r="BE50"/>
  <c r="BB50"/>
  <c r="AU50"/>
  <c r="AR50"/>
  <c r="AN50"/>
  <c r="AK50"/>
  <c r="AH50"/>
  <c r="AA50"/>
  <c r="X50"/>
  <c r="T50"/>
  <c r="Q50"/>
  <c r="N50"/>
  <c r="D50"/>
  <c r="A50"/>
  <c r="GB49"/>
  <c r="FE49"/>
  <c r="EY49"/>
  <c r="EZ49" s="1"/>
  <c r="FA49" s="1"/>
  <c r="FB49" s="1"/>
  <c r="ER49"/>
  <c r="ES49" s="1"/>
  <c r="EP49"/>
  <c r="EQ49" s="1"/>
  <c r="EG49"/>
  <c r="DW49"/>
  <c r="DT49"/>
  <c r="DP49"/>
  <c r="DM49"/>
  <c r="DJ49"/>
  <c r="DC49"/>
  <c r="CZ49"/>
  <c r="CV49"/>
  <c r="CS49"/>
  <c r="CP49"/>
  <c r="CI49"/>
  <c r="CF49"/>
  <c r="CB49"/>
  <c r="BY49"/>
  <c r="BV49"/>
  <c r="BO49"/>
  <c r="BL49"/>
  <c r="BH49"/>
  <c r="BE49"/>
  <c r="BB49"/>
  <c r="AU49"/>
  <c r="AR49"/>
  <c r="AN49"/>
  <c r="AK49"/>
  <c r="AH49"/>
  <c r="AA49"/>
  <c r="X49"/>
  <c r="T49"/>
  <c r="Q49"/>
  <c r="N49"/>
  <c r="D49"/>
  <c r="A49"/>
  <c r="FE48"/>
  <c r="EY48"/>
  <c r="EP48"/>
  <c r="EG48"/>
  <c r="DW48"/>
  <c r="DT48"/>
  <c r="DP48"/>
  <c r="DM48"/>
  <c r="DJ48"/>
  <c r="DC48"/>
  <c r="CZ48"/>
  <c r="CV48"/>
  <c r="CS48"/>
  <c r="CP48"/>
  <c r="CI48"/>
  <c r="CF48"/>
  <c r="CB48"/>
  <c r="BY48"/>
  <c r="BV48"/>
  <c r="BO48"/>
  <c r="BL48"/>
  <c r="BH48"/>
  <c r="BE48"/>
  <c r="BB48"/>
  <c r="AU48"/>
  <c r="AR48"/>
  <c r="AN48"/>
  <c r="AK48"/>
  <c r="AH48"/>
  <c r="AA48"/>
  <c r="X48"/>
  <c r="T48"/>
  <c r="Q48"/>
  <c r="N48"/>
  <c r="D48"/>
  <c r="A48"/>
  <c r="GJ47"/>
  <c r="GB47"/>
  <c r="FE47"/>
  <c r="EY47"/>
  <c r="EQ47"/>
  <c r="ER47" s="1"/>
  <c r="ES47" s="1"/>
  <c r="EP47"/>
  <c r="EG47"/>
  <c r="DW47"/>
  <c r="DT47"/>
  <c r="DP47"/>
  <c r="DM47"/>
  <c r="DJ47"/>
  <c r="DC47"/>
  <c r="CZ47"/>
  <c r="CW47"/>
  <c r="CV47"/>
  <c r="CS47"/>
  <c r="CP47"/>
  <c r="CI47"/>
  <c r="CF47"/>
  <c r="CB47"/>
  <c r="BY47"/>
  <c r="BV47"/>
  <c r="BO47"/>
  <c r="BL47"/>
  <c r="BH47"/>
  <c r="BE47"/>
  <c r="BB47"/>
  <c r="AU47"/>
  <c r="AR47"/>
  <c r="AN47"/>
  <c r="AK47"/>
  <c r="AH47"/>
  <c r="AA47"/>
  <c r="X47"/>
  <c r="U47"/>
  <c r="T47"/>
  <c r="Q47"/>
  <c r="N47"/>
  <c r="D47"/>
  <c r="A47"/>
  <c r="GH46"/>
  <c r="FE46"/>
  <c r="EY46"/>
  <c r="EP46"/>
  <c r="EG46"/>
  <c r="DW46"/>
  <c r="DT46"/>
  <c r="DP46"/>
  <c r="DM46"/>
  <c r="DJ46"/>
  <c r="DC46"/>
  <c r="CZ46"/>
  <c r="CW46"/>
  <c r="CV46"/>
  <c r="CS46"/>
  <c r="CP46"/>
  <c r="CI46"/>
  <c r="CF46"/>
  <c r="CB46"/>
  <c r="BY46"/>
  <c r="BV46"/>
  <c r="BO46"/>
  <c r="BL46"/>
  <c r="BI46"/>
  <c r="BH46"/>
  <c r="BE46"/>
  <c r="BB46"/>
  <c r="AU46"/>
  <c r="AR46"/>
  <c r="AN46"/>
  <c r="AK46"/>
  <c r="AH46"/>
  <c r="AA46"/>
  <c r="X46"/>
  <c r="T46"/>
  <c r="Q46"/>
  <c r="N46"/>
  <c r="U46" s="1"/>
  <c r="D46"/>
  <c r="A46"/>
  <c r="GJ45"/>
  <c r="GF45"/>
  <c r="GD45"/>
  <c r="FE45"/>
  <c r="EY45"/>
  <c r="EQ45"/>
  <c r="ER45" s="1"/>
  <c r="ES45" s="1"/>
  <c r="EP45"/>
  <c r="EG45"/>
  <c r="DW45"/>
  <c r="DT45"/>
  <c r="DP45"/>
  <c r="DM45"/>
  <c r="DJ45"/>
  <c r="DC45"/>
  <c r="CZ45"/>
  <c r="CW45"/>
  <c r="CV45"/>
  <c r="CS45"/>
  <c r="CP45"/>
  <c r="CI45"/>
  <c r="CF45"/>
  <c r="CB45"/>
  <c r="BY45"/>
  <c r="BV45"/>
  <c r="BO45"/>
  <c r="BL45"/>
  <c r="BH45"/>
  <c r="BE45"/>
  <c r="BB45"/>
  <c r="AU45"/>
  <c r="AR45"/>
  <c r="AN45"/>
  <c r="AK45"/>
  <c r="AH45"/>
  <c r="AA45"/>
  <c r="X45"/>
  <c r="T45"/>
  <c r="Q45"/>
  <c r="N45"/>
  <c r="D45"/>
  <c r="A45"/>
  <c r="GJ44"/>
  <c r="GF44"/>
  <c r="FE44"/>
  <c r="EY44"/>
  <c r="EQ44"/>
  <c r="ER44" s="1"/>
  <c r="ES44" s="1"/>
  <c r="EP44"/>
  <c r="EG44"/>
  <c r="DW44"/>
  <c r="DT44"/>
  <c r="DP44"/>
  <c r="DM44"/>
  <c r="DJ44"/>
  <c r="DC44"/>
  <c r="CZ44"/>
  <c r="CV44"/>
  <c r="CS44"/>
  <c r="CP44"/>
  <c r="CI44"/>
  <c r="CF44"/>
  <c r="CB44"/>
  <c r="BY44"/>
  <c r="BV44"/>
  <c r="BO44"/>
  <c r="BL44"/>
  <c r="BH44"/>
  <c r="BE44"/>
  <c r="BB44"/>
  <c r="AU44"/>
  <c r="AR44"/>
  <c r="AN44"/>
  <c r="AK44"/>
  <c r="AH44"/>
  <c r="AA44"/>
  <c r="X44"/>
  <c r="T44"/>
  <c r="Q44"/>
  <c r="N44"/>
  <c r="D44"/>
  <c r="A44"/>
  <c r="GJ43"/>
  <c r="GH43"/>
  <c r="FE43"/>
  <c r="EY43"/>
  <c r="EP43"/>
  <c r="EG43"/>
  <c r="DW43"/>
  <c r="DT43"/>
  <c r="DP43"/>
  <c r="DM43"/>
  <c r="DJ43"/>
  <c r="DC43"/>
  <c r="CZ43"/>
  <c r="CV43"/>
  <c r="CS43"/>
  <c r="CP43"/>
  <c r="CI43"/>
  <c r="CF43"/>
  <c r="CB43"/>
  <c r="BY43"/>
  <c r="BV43"/>
  <c r="BO43"/>
  <c r="BL43"/>
  <c r="BH43"/>
  <c r="BE43"/>
  <c r="BB43"/>
  <c r="AU43"/>
  <c r="AR43"/>
  <c r="AN43"/>
  <c r="AK43"/>
  <c r="AH43"/>
  <c r="AA43"/>
  <c r="X43"/>
  <c r="T43"/>
  <c r="Q43"/>
  <c r="N43"/>
  <c r="D43"/>
  <c r="A43"/>
  <c r="GJ42"/>
  <c r="GH42"/>
  <c r="GB42"/>
  <c r="FE42"/>
  <c r="EY42"/>
  <c r="EQ42"/>
  <c r="ER42" s="1"/>
  <c r="ES42" s="1"/>
  <c r="EP42"/>
  <c r="EG42"/>
  <c r="DW42"/>
  <c r="DT42"/>
  <c r="DQ42"/>
  <c r="DP42"/>
  <c r="DM42"/>
  <c r="DJ42"/>
  <c r="DC42"/>
  <c r="CZ42"/>
  <c r="CW42"/>
  <c r="CV42"/>
  <c r="CS42"/>
  <c r="CP42"/>
  <c r="CI42"/>
  <c r="CF42"/>
  <c r="CC42"/>
  <c r="CB42"/>
  <c r="BY42"/>
  <c r="BV42"/>
  <c r="BO42"/>
  <c r="BL42"/>
  <c r="BI42"/>
  <c r="BH42"/>
  <c r="BE42"/>
  <c r="BB42"/>
  <c r="AU42"/>
  <c r="AR42"/>
  <c r="AO42"/>
  <c r="AN42"/>
  <c r="AK42"/>
  <c r="AH42"/>
  <c r="AA42"/>
  <c r="X42"/>
  <c r="T42"/>
  <c r="Q42"/>
  <c r="N42"/>
  <c r="D42"/>
  <c r="A42"/>
  <c r="GL41"/>
  <c r="GF41"/>
  <c r="GB41"/>
  <c r="FE41"/>
  <c r="EZ41"/>
  <c r="FA41" s="1"/>
  <c r="FB41" s="1"/>
  <c r="EY41"/>
  <c r="EQ41"/>
  <c r="ER41" s="1"/>
  <c r="ES41" s="1"/>
  <c r="EP41"/>
  <c r="EG41"/>
  <c r="DW41"/>
  <c r="DT41"/>
  <c r="DQ41"/>
  <c r="DP41"/>
  <c r="DM41"/>
  <c r="DJ41"/>
  <c r="DC41"/>
  <c r="CZ41"/>
  <c r="CW41"/>
  <c r="CV41"/>
  <c r="CS41"/>
  <c r="CP41"/>
  <c r="CI41"/>
  <c r="CF41"/>
  <c r="CC41"/>
  <c r="CB41"/>
  <c r="BY41"/>
  <c r="BV41"/>
  <c r="BO41"/>
  <c r="BL41"/>
  <c r="BI41"/>
  <c r="BH41"/>
  <c r="BE41"/>
  <c r="BB41"/>
  <c r="AU41"/>
  <c r="AR41"/>
  <c r="AO41"/>
  <c r="AN41"/>
  <c r="AK41"/>
  <c r="AH41"/>
  <c r="AA41"/>
  <c r="X41"/>
  <c r="T41"/>
  <c r="Q41"/>
  <c r="N41"/>
  <c r="D41"/>
  <c r="A41"/>
  <c r="GJ40"/>
  <c r="GF40"/>
  <c r="FE40"/>
  <c r="EY40"/>
  <c r="EQ40"/>
  <c r="ER40" s="1"/>
  <c r="ES40" s="1"/>
  <c r="EP40"/>
  <c r="EG40"/>
  <c r="DW40"/>
  <c r="DT40"/>
  <c r="DP40"/>
  <c r="DM40"/>
  <c r="DJ40"/>
  <c r="DC40"/>
  <c r="CZ40"/>
  <c r="CV40"/>
  <c r="CS40"/>
  <c r="CP40"/>
  <c r="CI40"/>
  <c r="CF40"/>
  <c r="CB40"/>
  <c r="BY40"/>
  <c r="BV40"/>
  <c r="BO40"/>
  <c r="BL40"/>
  <c r="BH40"/>
  <c r="BE40"/>
  <c r="BB40"/>
  <c r="AU40"/>
  <c r="AR40"/>
  <c r="AN40"/>
  <c r="AK40"/>
  <c r="AH40"/>
  <c r="AA40"/>
  <c r="X40"/>
  <c r="T40"/>
  <c r="Q40"/>
  <c r="N40"/>
  <c r="D40"/>
  <c r="A40"/>
  <c r="GJ39"/>
  <c r="GH39"/>
  <c r="GB39"/>
  <c r="FE39"/>
  <c r="EY39"/>
  <c r="EQ39"/>
  <c r="ER39" s="1"/>
  <c r="ES39" s="1"/>
  <c r="EP39"/>
  <c r="EG39"/>
  <c r="DW39"/>
  <c r="DT39"/>
  <c r="DQ39"/>
  <c r="DP39"/>
  <c r="DM39"/>
  <c r="DJ39"/>
  <c r="DC39"/>
  <c r="CZ39"/>
  <c r="CW39"/>
  <c r="CV39"/>
  <c r="CS39"/>
  <c r="CP39"/>
  <c r="CI39"/>
  <c r="CF39"/>
  <c r="CC39"/>
  <c r="CB39"/>
  <c r="BY39"/>
  <c r="BV39"/>
  <c r="BO39"/>
  <c r="BL39"/>
  <c r="BI39"/>
  <c r="BH39"/>
  <c r="BE39"/>
  <c r="BB39"/>
  <c r="AU39"/>
  <c r="AR39"/>
  <c r="AO39"/>
  <c r="AN39"/>
  <c r="AK39"/>
  <c r="AH39"/>
  <c r="AA39"/>
  <c r="X39"/>
  <c r="T39"/>
  <c r="Q39"/>
  <c r="N39"/>
  <c r="D39"/>
  <c r="A39"/>
  <c r="GH38"/>
  <c r="GB38"/>
  <c r="FE38"/>
  <c r="EY38"/>
  <c r="GJ38" s="1"/>
  <c r="EP38"/>
  <c r="EG38"/>
  <c r="DW38"/>
  <c r="DT38"/>
  <c r="DP38"/>
  <c r="DM38"/>
  <c r="DJ38"/>
  <c r="DC38"/>
  <c r="CZ38"/>
  <c r="CV38"/>
  <c r="CS38"/>
  <c r="CP38"/>
  <c r="CI38"/>
  <c r="CF38"/>
  <c r="CB38"/>
  <c r="BY38"/>
  <c r="BV38"/>
  <c r="BO38"/>
  <c r="BL38"/>
  <c r="BH38"/>
  <c r="BE38"/>
  <c r="BB38"/>
  <c r="AU38"/>
  <c r="AR38"/>
  <c r="AN38"/>
  <c r="AK38"/>
  <c r="AH38"/>
  <c r="AA38"/>
  <c r="X38"/>
  <c r="T38"/>
  <c r="Q38"/>
  <c r="U38" s="1"/>
  <c r="AB38" s="1"/>
  <c r="N38"/>
  <c r="D38"/>
  <c r="A38"/>
  <c r="GL37"/>
  <c r="FE37"/>
  <c r="EY37"/>
  <c r="EP37"/>
  <c r="GF37" s="1"/>
  <c r="EG37"/>
  <c r="DW37"/>
  <c r="DT37"/>
  <c r="DP37"/>
  <c r="DM37"/>
  <c r="DJ37"/>
  <c r="DC37"/>
  <c r="CZ37"/>
  <c r="CV37"/>
  <c r="CS37"/>
  <c r="CP37"/>
  <c r="CI37"/>
  <c r="CF37"/>
  <c r="CB37"/>
  <c r="BY37"/>
  <c r="BV37"/>
  <c r="BO37"/>
  <c r="BL37"/>
  <c r="BH37"/>
  <c r="BE37"/>
  <c r="BB37"/>
  <c r="AU37"/>
  <c r="AR37"/>
  <c r="AN37"/>
  <c r="AK37"/>
  <c r="AH37"/>
  <c r="AA37"/>
  <c r="X37"/>
  <c r="T37"/>
  <c r="Q37"/>
  <c r="N37"/>
  <c r="U37" s="1"/>
  <c r="D37"/>
  <c r="A37"/>
  <c r="GJ36"/>
  <c r="GH36"/>
  <c r="GB36"/>
  <c r="FE36"/>
  <c r="EY36"/>
  <c r="EQ36"/>
  <c r="ER36" s="1"/>
  <c r="ES36" s="1"/>
  <c r="EP36"/>
  <c r="EG36"/>
  <c r="DW36"/>
  <c r="DT36"/>
  <c r="DQ36"/>
  <c r="DP36"/>
  <c r="DM36"/>
  <c r="DJ36"/>
  <c r="DC36"/>
  <c r="CZ36"/>
  <c r="CW36"/>
  <c r="CV36"/>
  <c r="CS36"/>
  <c r="CP36"/>
  <c r="CI36"/>
  <c r="CF36"/>
  <c r="CC36"/>
  <c r="CB36"/>
  <c r="BY36"/>
  <c r="BV36"/>
  <c r="BO36"/>
  <c r="BL36"/>
  <c r="BI36"/>
  <c r="BH36"/>
  <c r="BE36"/>
  <c r="BB36"/>
  <c r="AU36"/>
  <c r="AR36"/>
  <c r="AO36"/>
  <c r="AN36"/>
  <c r="AK36"/>
  <c r="AH36"/>
  <c r="AA36"/>
  <c r="X36"/>
  <c r="T36"/>
  <c r="Q36"/>
  <c r="N36"/>
  <c r="D36"/>
  <c r="A36"/>
  <c r="GJ35"/>
  <c r="GH35"/>
  <c r="GB35"/>
  <c r="FE35"/>
  <c r="EY35"/>
  <c r="EP35"/>
  <c r="EG35"/>
  <c r="DW35"/>
  <c r="DT35"/>
  <c r="DP35"/>
  <c r="DM35"/>
  <c r="DJ35"/>
  <c r="DC35"/>
  <c r="CZ35"/>
  <c r="CV35"/>
  <c r="CS35"/>
  <c r="CP35"/>
  <c r="CI35"/>
  <c r="CF35"/>
  <c r="CB35"/>
  <c r="BY35"/>
  <c r="BV35"/>
  <c r="BO35"/>
  <c r="BL35"/>
  <c r="BH35"/>
  <c r="BE35"/>
  <c r="BB35"/>
  <c r="AU35"/>
  <c r="AR35"/>
  <c r="AN35"/>
  <c r="AK35"/>
  <c r="AH35"/>
  <c r="AA35"/>
  <c r="X35"/>
  <c r="T35"/>
  <c r="Q35"/>
  <c r="N35"/>
  <c r="D35"/>
  <c r="A35"/>
  <c r="GJ34"/>
  <c r="GH34"/>
  <c r="GB34"/>
  <c r="FE34"/>
  <c r="EY34"/>
  <c r="EQ34"/>
  <c r="ER34" s="1"/>
  <c r="ES34" s="1"/>
  <c r="EP34"/>
  <c r="EG34"/>
  <c r="DW34"/>
  <c r="DT34"/>
  <c r="DQ34"/>
  <c r="DP34"/>
  <c r="DM34"/>
  <c r="DJ34"/>
  <c r="DC34"/>
  <c r="CZ34"/>
  <c r="CW34"/>
  <c r="CV34"/>
  <c r="CS34"/>
  <c r="CP34"/>
  <c r="CI34"/>
  <c r="CF34"/>
  <c r="CC34"/>
  <c r="CB34"/>
  <c r="BY34"/>
  <c r="BV34"/>
  <c r="BO34"/>
  <c r="BL34"/>
  <c r="BI34"/>
  <c r="BH34"/>
  <c r="BE34"/>
  <c r="BB34"/>
  <c r="AU34"/>
  <c r="AR34"/>
  <c r="AO34"/>
  <c r="AN34"/>
  <c r="AK34"/>
  <c r="AH34"/>
  <c r="AA34"/>
  <c r="X34"/>
  <c r="T34"/>
  <c r="Q34"/>
  <c r="N34"/>
  <c r="D34"/>
  <c r="A34"/>
  <c r="GJ33"/>
  <c r="GH33"/>
  <c r="GB33"/>
  <c r="FE33"/>
  <c r="EY33"/>
  <c r="EQ33"/>
  <c r="ER33" s="1"/>
  <c r="ES33" s="1"/>
  <c r="EP33"/>
  <c r="EH33"/>
  <c r="EI33" s="1"/>
  <c r="EJ33" s="1"/>
  <c r="EG33"/>
  <c r="DW33"/>
  <c r="DT33"/>
  <c r="DP33"/>
  <c r="DM33"/>
  <c r="DJ33"/>
  <c r="DC33"/>
  <c r="CZ33"/>
  <c r="CV33"/>
  <c r="CS33"/>
  <c r="CP33"/>
  <c r="CI33"/>
  <c r="CF33"/>
  <c r="CB33"/>
  <c r="BY33"/>
  <c r="CC33" s="1"/>
  <c r="BV33"/>
  <c r="BO33"/>
  <c r="BL33"/>
  <c r="BH33"/>
  <c r="BE33"/>
  <c r="BB33"/>
  <c r="AU33"/>
  <c r="AR33"/>
  <c r="AN33"/>
  <c r="AK33"/>
  <c r="AO33" s="1"/>
  <c r="AH33"/>
  <c r="AA33"/>
  <c r="X33"/>
  <c r="T33"/>
  <c r="Q33"/>
  <c r="N33"/>
  <c r="D33"/>
  <c r="A33"/>
  <c r="GJ32"/>
  <c r="GH32"/>
  <c r="GB32"/>
  <c r="FE32"/>
  <c r="EY32"/>
  <c r="EP32"/>
  <c r="EG32"/>
  <c r="DW32"/>
  <c r="DT32"/>
  <c r="DP32"/>
  <c r="DM32"/>
  <c r="DJ32"/>
  <c r="DC32"/>
  <c r="CZ32"/>
  <c r="CV32"/>
  <c r="CS32"/>
  <c r="CP32"/>
  <c r="CI32"/>
  <c r="CF32"/>
  <c r="CB32"/>
  <c r="BY32"/>
  <c r="BV32"/>
  <c r="BO32"/>
  <c r="BL32"/>
  <c r="BH32"/>
  <c r="BE32"/>
  <c r="BB32"/>
  <c r="AU32"/>
  <c r="AR32"/>
  <c r="AN32"/>
  <c r="AK32"/>
  <c r="AH32"/>
  <c r="AA32"/>
  <c r="X32"/>
  <c r="T32"/>
  <c r="Q32"/>
  <c r="N32"/>
  <c r="M30" i="19" s="1"/>
  <c r="D32" i="15"/>
  <c r="A32"/>
  <c r="GJ31"/>
  <c r="GH31"/>
  <c r="GB31"/>
  <c r="FE31"/>
  <c r="EY31"/>
  <c r="EQ31"/>
  <c r="ER31" s="1"/>
  <c r="ES31" s="1"/>
  <c r="EP31"/>
  <c r="EG31"/>
  <c r="DW31"/>
  <c r="DT31"/>
  <c r="DQ31"/>
  <c r="DP31"/>
  <c r="DM31"/>
  <c r="DJ31"/>
  <c r="DC31"/>
  <c r="CZ31"/>
  <c r="CW31"/>
  <c r="CV31"/>
  <c r="CS31"/>
  <c r="CP31"/>
  <c r="CI31"/>
  <c r="CF31"/>
  <c r="CC31"/>
  <c r="CB31"/>
  <c r="BY31"/>
  <c r="BV31"/>
  <c r="BO31"/>
  <c r="BL31"/>
  <c r="BI31"/>
  <c r="BH31"/>
  <c r="BE31"/>
  <c r="BB31"/>
  <c r="AU31"/>
  <c r="AR31"/>
  <c r="AO31"/>
  <c r="AN31"/>
  <c r="AK31"/>
  <c r="AH31"/>
  <c r="AA31"/>
  <c r="X31"/>
  <c r="T31"/>
  <c r="Q31"/>
  <c r="N31"/>
  <c r="D31"/>
  <c r="A31"/>
  <c r="GJ30"/>
  <c r="GH30"/>
  <c r="FE30"/>
  <c r="EY30"/>
  <c r="EP30"/>
  <c r="EG30"/>
  <c r="DW30"/>
  <c r="DT30"/>
  <c r="DP30"/>
  <c r="DM30"/>
  <c r="DJ30"/>
  <c r="DC30"/>
  <c r="CZ30"/>
  <c r="CV30"/>
  <c r="CS30"/>
  <c r="CP30"/>
  <c r="CI30"/>
  <c r="CF30"/>
  <c r="CB30"/>
  <c r="BY30"/>
  <c r="BV30"/>
  <c r="BO30"/>
  <c r="BL30"/>
  <c r="BH30"/>
  <c r="BE30"/>
  <c r="BB30"/>
  <c r="AU30"/>
  <c r="AR30"/>
  <c r="AN30"/>
  <c r="AK30"/>
  <c r="AH30"/>
  <c r="AA30"/>
  <c r="X30"/>
  <c r="T30"/>
  <c r="Q30"/>
  <c r="N30"/>
  <c r="M28" i="19" s="1"/>
  <c r="D30" i="15"/>
  <c r="A30"/>
  <c r="GF29"/>
  <c r="GD29"/>
  <c r="FE29"/>
  <c r="EY29"/>
  <c r="ES29"/>
  <c r="EQ29"/>
  <c r="ER29" s="1"/>
  <c r="EP29"/>
  <c r="EH29"/>
  <c r="EI29" s="1"/>
  <c r="EJ29" s="1"/>
  <c r="EG29"/>
  <c r="DW29"/>
  <c r="DT29"/>
  <c r="DP29"/>
  <c r="DM29"/>
  <c r="DJ29"/>
  <c r="DC29"/>
  <c r="CZ29"/>
  <c r="CV29"/>
  <c r="CS29"/>
  <c r="CP29"/>
  <c r="CI29"/>
  <c r="CF29"/>
  <c r="CB29"/>
  <c r="BY29"/>
  <c r="CC29" s="1"/>
  <c r="BV29"/>
  <c r="BO29"/>
  <c r="BL29"/>
  <c r="BH29"/>
  <c r="BE29"/>
  <c r="BB29"/>
  <c r="AU29"/>
  <c r="AR29"/>
  <c r="AN29"/>
  <c r="AK29"/>
  <c r="AH29"/>
  <c r="AA29"/>
  <c r="X29"/>
  <c r="T29"/>
  <c r="Q29"/>
  <c r="N29"/>
  <c r="D29"/>
  <c r="A29"/>
  <c r="GF28"/>
  <c r="GD28"/>
  <c r="FE28"/>
  <c r="EZ28"/>
  <c r="FA28" s="1"/>
  <c r="FB28" s="1"/>
  <c r="EY28"/>
  <c r="EQ28"/>
  <c r="ER28" s="1"/>
  <c r="ES28" s="1"/>
  <c r="EP28"/>
  <c r="EG28"/>
  <c r="DW28"/>
  <c r="DT28"/>
  <c r="DQ28"/>
  <c r="DP28"/>
  <c r="DM28"/>
  <c r="DJ28"/>
  <c r="DC28"/>
  <c r="CZ28"/>
  <c r="CW28"/>
  <c r="CV28"/>
  <c r="CS28"/>
  <c r="CP28"/>
  <c r="CI28"/>
  <c r="CF28"/>
  <c r="CC28"/>
  <c r="CB28"/>
  <c r="BY28"/>
  <c r="BV28"/>
  <c r="BO28"/>
  <c r="BL28"/>
  <c r="BI28"/>
  <c r="BH28"/>
  <c r="BE28"/>
  <c r="BB28"/>
  <c r="AU28"/>
  <c r="AR28"/>
  <c r="AO28"/>
  <c r="AN28"/>
  <c r="AK28"/>
  <c r="AH28"/>
  <c r="AA28"/>
  <c r="X28"/>
  <c r="T28"/>
  <c r="Q28"/>
  <c r="N28"/>
  <c r="D28"/>
  <c r="A28"/>
  <c r="GF27"/>
  <c r="FE27"/>
  <c r="EY27"/>
  <c r="EQ27"/>
  <c r="ER27" s="1"/>
  <c r="ES27" s="1"/>
  <c r="EP27"/>
  <c r="EJ27"/>
  <c r="EH27"/>
  <c r="EI27" s="1"/>
  <c r="EG27"/>
  <c r="DW27"/>
  <c r="DT27"/>
  <c r="DP27"/>
  <c r="DM27"/>
  <c r="DJ27"/>
  <c r="DC27"/>
  <c r="CZ27"/>
  <c r="CV27"/>
  <c r="CS27"/>
  <c r="CP27"/>
  <c r="CI27"/>
  <c r="CF27"/>
  <c r="CB27"/>
  <c r="BY27"/>
  <c r="BV27"/>
  <c r="BO27"/>
  <c r="BL27"/>
  <c r="BH27"/>
  <c r="BE27"/>
  <c r="BI27" s="1"/>
  <c r="BB27"/>
  <c r="AU27"/>
  <c r="AR27"/>
  <c r="AN27"/>
  <c r="AK27"/>
  <c r="AO27" s="1"/>
  <c r="AH27"/>
  <c r="AA27"/>
  <c r="X27"/>
  <c r="T27"/>
  <c r="Q27"/>
  <c r="N27"/>
  <c r="D27"/>
  <c r="A27"/>
  <c r="GJ26"/>
  <c r="GH26"/>
  <c r="GB26"/>
  <c r="FE26"/>
  <c r="EY26"/>
  <c r="EQ26"/>
  <c r="ER26" s="1"/>
  <c r="ES26" s="1"/>
  <c r="EP26"/>
  <c r="EG26"/>
  <c r="DW26"/>
  <c r="DT26"/>
  <c r="DQ26"/>
  <c r="DP26"/>
  <c r="DM26"/>
  <c r="DJ26"/>
  <c r="DC26"/>
  <c r="CZ26"/>
  <c r="CW26"/>
  <c r="CV26"/>
  <c r="CS26"/>
  <c r="CP26"/>
  <c r="CI26"/>
  <c r="CF26"/>
  <c r="CC26"/>
  <c r="CB26"/>
  <c r="BY26"/>
  <c r="BV26"/>
  <c r="BO26"/>
  <c r="BL26"/>
  <c r="BI26"/>
  <c r="BH26"/>
  <c r="BE26"/>
  <c r="BB26"/>
  <c r="AU26"/>
  <c r="AR26"/>
  <c r="AO26"/>
  <c r="AN26"/>
  <c r="AK26"/>
  <c r="AH26"/>
  <c r="AA26"/>
  <c r="X26"/>
  <c r="T26"/>
  <c r="Q26"/>
  <c r="N26"/>
  <c r="D26"/>
  <c r="A26"/>
  <c r="GL25"/>
  <c r="GF25"/>
  <c r="GB25"/>
  <c r="FE25"/>
  <c r="EZ25"/>
  <c r="FA25" s="1"/>
  <c r="FB25" s="1"/>
  <c r="EY25"/>
  <c r="EQ25"/>
  <c r="ER25" s="1"/>
  <c r="ES25" s="1"/>
  <c r="EP25"/>
  <c r="EG25"/>
  <c r="DW25"/>
  <c r="DT25"/>
  <c r="DQ25"/>
  <c r="DP25"/>
  <c r="DM25"/>
  <c r="DJ25"/>
  <c r="DC25"/>
  <c r="CZ25"/>
  <c r="CW25"/>
  <c r="CV25"/>
  <c r="CS25"/>
  <c r="CP25"/>
  <c r="CI25"/>
  <c r="CF25"/>
  <c r="CC25"/>
  <c r="CB25"/>
  <c r="BY25"/>
  <c r="BV25"/>
  <c r="BO25"/>
  <c r="BL25"/>
  <c r="BI25"/>
  <c r="BH25"/>
  <c r="BE25"/>
  <c r="BB25"/>
  <c r="AU25"/>
  <c r="AR25"/>
  <c r="AO25"/>
  <c r="AN25"/>
  <c r="AK25"/>
  <c r="AH25"/>
  <c r="AA25"/>
  <c r="X25"/>
  <c r="T25"/>
  <c r="Q25"/>
  <c r="N25"/>
  <c r="D25"/>
  <c r="A25"/>
  <c r="GJ24"/>
  <c r="GF24"/>
  <c r="FE24"/>
  <c r="EY24"/>
  <c r="EQ24"/>
  <c r="ER24" s="1"/>
  <c r="ES24" s="1"/>
  <c r="EP24"/>
  <c r="EG24"/>
  <c r="DW24"/>
  <c r="DT24"/>
  <c r="DP24"/>
  <c r="DM24"/>
  <c r="DJ24"/>
  <c r="DC24"/>
  <c r="CZ24"/>
  <c r="CV24"/>
  <c r="CS24"/>
  <c r="CP24"/>
  <c r="CI24"/>
  <c r="CF24"/>
  <c r="CB24"/>
  <c r="BY24"/>
  <c r="BV24"/>
  <c r="BO24"/>
  <c r="BL24"/>
  <c r="BH24"/>
  <c r="BE24"/>
  <c r="BB24"/>
  <c r="AU24"/>
  <c r="AR24"/>
  <c r="AN24"/>
  <c r="AK24"/>
  <c r="AH24"/>
  <c r="AA24"/>
  <c r="X24"/>
  <c r="T24"/>
  <c r="Q24"/>
  <c r="N24"/>
  <c r="M22" i="19" s="1"/>
  <c r="D24" i="15"/>
  <c r="A24"/>
  <c r="GJ23"/>
  <c r="GH23"/>
  <c r="GB23"/>
  <c r="FE23"/>
  <c r="EY23"/>
  <c r="EQ23"/>
  <c r="ER23" s="1"/>
  <c r="ES23" s="1"/>
  <c r="EP23"/>
  <c r="EG23"/>
  <c r="DW23"/>
  <c r="DT23"/>
  <c r="DQ23"/>
  <c r="DP23"/>
  <c r="DM23"/>
  <c r="DJ23"/>
  <c r="DC23"/>
  <c r="CZ23"/>
  <c r="CW23"/>
  <c r="CV23"/>
  <c r="CS23"/>
  <c r="CP23"/>
  <c r="CI23"/>
  <c r="CF23"/>
  <c r="CC23"/>
  <c r="CB23"/>
  <c r="BY23"/>
  <c r="BV23"/>
  <c r="BO23"/>
  <c r="BL23"/>
  <c r="BI23"/>
  <c r="BH23"/>
  <c r="BE23"/>
  <c r="BB23"/>
  <c r="AU23"/>
  <c r="AR23"/>
  <c r="AO23"/>
  <c r="AN23"/>
  <c r="AK23"/>
  <c r="AH23"/>
  <c r="AA23"/>
  <c r="X23"/>
  <c r="T23"/>
  <c r="Q23"/>
  <c r="N23"/>
  <c r="D23"/>
  <c r="A23"/>
  <c r="GH22"/>
  <c r="GB22"/>
  <c r="FE22"/>
  <c r="EY22"/>
  <c r="EP22"/>
  <c r="EG22"/>
  <c r="DW22"/>
  <c r="DT22"/>
  <c r="DP22"/>
  <c r="DM22"/>
  <c r="DJ22"/>
  <c r="DC22"/>
  <c r="CZ22"/>
  <c r="CV22"/>
  <c r="CS22"/>
  <c r="CP22"/>
  <c r="CI22"/>
  <c r="CF22"/>
  <c r="CB22"/>
  <c r="BY22"/>
  <c r="BV22"/>
  <c r="BO22"/>
  <c r="BL22"/>
  <c r="BH22"/>
  <c r="BE22"/>
  <c r="BB22"/>
  <c r="AU22"/>
  <c r="AR22"/>
  <c r="AN22"/>
  <c r="AK22"/>
  <c r="AH22"/>
  <c r="AA22"/>
  <c r="X22"/>
  <c r="T22"/>
  <c r="Q22"/>
  <c r="U22" s="1"/>
  <c r="AB22" s="1"/>
  <c r="N22"/>
  <c r="D22"/>
  <c r="A22"/>
  <c r="GL21"/>
  <c r="FE21"/>
  <c r="EY21"/>
  <c r="EP21"/>
  <c r="GF21" s="1"/>
  <c r="EG21"/>
  <c r="DW21"/>
  <c r="DT21"/>
  <c r="DP21"/>
  <c r="DM21"/>
  <c r="DJ21"/>
  <c r="DC21"/>
  <c r="CZ21"/>
  <c r="CV21"/>
  <c r="CS21"/>
  <c r="CP21"/>
  <c r="CI21"/>
  <c r="CF21"/>
  <c r="CB21"/>
  <c r="BY21"/>
  <c r="BV21"/>
  <c r="BO21"/>
  <c r="BL21"/>
  <c r="BH21"/>
  <c r="BE21"/>
  <c r="BB21"/>
  <c r="AU21"/>
  <c r="AR21"/>
  <c r="AN21"/>
  <c r="AK21"/>
  <c r="AH21"/>
  <c r="AA21"/>
  <c r="X21"/>
  <c r="T21"/>
  <c r="Q21"/>
  <c r="N21"/>
  <c r="D21"/>
  <c r="A21"/>
  <c r="GH20"/>
  <c r="FE20"/>
  <c r="EY20"/>
  <c r="EP20"/>
  <c r="EG20"/>
  <c r="DW20"/>
  <c r="DT20"/>
  <c r="DP20"/>
  <c r="DM20"/>
  <c r="DJ20"/>
  <c r="DC20"/>
  <c r="CZ20"/>
  <c r="CV20"/>
  <c r="CS20"/>
  <c r="CP20"/>
  <c r="CI20"/>
  <c r="CF20"/>
  <c r="CB20"/>
  <c r="BY20"/>
  <c r="BV20"/>
  <c r="BO20"/>
  <c r="BL20"/>
  <c r="BH20"/>
  <c r="BE20"/>
  <c r="BB20"/>
  <c r="AU20"/>
  <c r="AR20"/>
  <c r="AN20"/>
  <c r="AK20"/>
  <c r="AH20"/>
  <c r="AA20"/>
  <c r="X20"/>
  <c r="T20"/>
  <c r="Q20"/>
  <c r="N20"/>
  <c r="M18" i="19" s="1"/>
  <c r="D20" i="15"/>
  <c r="A20"/>
  <c r="GJ19"/>
  <c r="GH19"/>
  <c r="FE19"/>
  <c r="EY19"/>
  <c r="EP19"/>
  <c r="EG19"/>
  <c r="DW19"/>
  <c r="DT19"/>
  <c r="DP19"/>
  <c r="DM19"/>
  <c r="DJ19"/>
  <c r="DC19"/>
  <c r="CZ19"/>
  <c r="CV19"/>
  <c r="CS19"/>
  <c r="CP19"/>
  <c r="CI19"/>
  <c r="CF19"/>
  <c r="CB19"/>
  <c r="BY19"/>
  <c r="BV19"/>
  <c r="BO19"/>
  <c r="BL19"/>
  <c r="BH19"/>
  <c r="BE19"/>
  <c r="BB19"/>
  <c r="AU19"/>
  <c r="AR19"/>
  <c r="AN19"/>
  <c r="AK19"/>
  <c r="AH19"/>
  <c r="AA19"/>
  <c r="X19"/>
  <c r="T19"/>
  <c r="Q19"/>
  <c r="N19"/>
  <c r="D19"/>
  <c r="A19"/>
  <c r="GJ18"/>
  <c r="GH18"/>
  <c r="GB18"/>
  <c r="FE18"/>
  <c r="EZ18"/>
  <c r="FA18" s="1"/>
  <c r="FB18" s="1"/>
  <c r="EY18"/>
  <c r="EQ18"/>
  <c r="ER18" s="1"/>
  <c r="ES18" s="1"/>
  <c r="EP18"/>
  <c r="EG18"/>
  <c r="DW18"/>
  <c r="DT18"/>
  <c r="DQ18"/>
  <c r="DP18"/>
  <c r="DM18"/>
  <c r="DJ18"/>
  <c r="DC18"/>
  <c r="CZ18"/>
  <c r="CW18"/>
  <c r="CV18"/>
  <c r="CS18"/>
  <c r="CP18"/>
  <c r="CI18"/>
  <c r="CF18"/>
  <c r="CC18"/>
  <c r="CB18"/>
  <c r="BY18"/>
  <c r="BV18"/>
  <c r="BO18"/>
  <c r="BL18"/>
  <c r="BI18"/>
  <c r="BH18"/>
  <c r="BE18"/>
  <c r="BB18"/>
  <c r="AU18"/>
  <c r="AR18"/>
  <c r="AO18"/>
  <c r="AN18"/>
  <c r="AK18"/>
  <c r="AH18"/>
  <c r="AA18"/>
  <c r="X18"/>
  <c r="T18"/>
  <c r="Q18"/>
  <c r="N18"/>
  <c r="D18"/>
  <c r="A18"/>
  <c r="GJ17"/>
  <c r="GH17"/>
  <c r="GF17"/>
  <c r="GB17"/>
  <c r="FE17"/>
  <c r="EY17"/>
  <c r="EQ17"/>
  <c r="ER17" s="1"/>
  <c r="ES17" s="1"/>
  <c r="EP17"/>
  <c r="EH17"/>
  <c r="EI17" s="1"/>
  <c r="EJ17" s="1"/>
  <c r="EG17"/>
  <c r="DW17"/>
  <c r="DT17"/>
  <c r="DP17"/>
  <c r="DM17"/>
  <c r="DJ17"/>
  <c r="DC17"/>
  <c r="CZ17"/>
  <c r="CV17"/>
  <c r="CS17"/>
  <c r="CP17"/>
  <c r="CI17"/>
  <c r="CF17"/>
  <c r="CB17"/>
  <c r="BY17"/>
  <c r="BV17"/>
  <c r="BO17"/>
  <c r="BL17"/>
  <c r="BH17"/>
  <c r="BE17"/>
  <c r="BB17"/>
  <c r="AU17"/>
  <c r="AR17"/>
  <c r="AN17"/>
  <c r="AK17"/>
  <c r="AO17" s="1"/>
  <c r="AH17"/>
  <c r="AA17"/>
  <c r="X17"/>
  <c r="T17"/>
  <c r="Q17"/>
  <c r="N17"/>
  <c r="D17"/>
  <c r="A17"/>
  <c r="GH16"/>
  <c r="FE16"/>
  <c r="EY16"/>
  <c r="EP16"/>
  <c r="EG16"/>
  <c r="GB16" s="1"/>
  <c r="DW16"/>
  <c r="DT16"/>
  <c r="DP16"/>
  <c r="DM16"/>
  <c r="DJ16"/>
  <c r="DC16"/>
  <c r="CZ16"/>
  <c r="CV16"/>
  <c r="CS16"/>
  <c r="CP16"/>
  <c r="CI16"/>
  <c r="CF16"/>
  <c r="CB16"/>
  <c r="BY16"/>
  <c r="BV16"/>
  <c r="BO16"/>
  <c r="BL16"/>
  <c r="BH16"/>
  <c r="BE16"/>
  <c r="BB16"/>
  <c r="AU16"/>
  <c r="AR16"/>
  <c r="AN16"/>
  <c r="AK16"/>
  <c r="AH16"/>
  <c r="AA16"/>
  <c r="X16"/>
  <c r="T16"/>
  <c r="Q16"/>
  <c r="N16"/>
  <c r="M14" i="19" s="1"/>
  <c r="D16" i="15"/>
  <c r="A16"/>
  <c r="GH15"/>
  <c r="FE15"/>
  <c r="EY15"/>
  <c r="GJ15" s="1"/>
  <c r="EQ15"/>
  <c r="ER15" s="1"/>
  <c r="ES15" s="1"/>
  <c r="EP15"/>
  <c r="EG15"/>
  <c r="GB15" s="1"/>
  <c r="DW15"/>
  <c r="DT15"/>
  <c r="DP15"/>
  <c r="DQ15" s="1"/>
  <c r="DM15"/>
  <c r="DJ15"/>
  <c r="DC15"/>
  <c r="CZ15"/>
  <c r="CV15"/>
  <c r="CW15" s="1"/>
  <c r="CS15"/>
  <c r="CP15"/>
  <c r="CI15"/>
  <c r="CF15"/>
  <c r="CB15"/>
  <c r="CC15" s="1"/>
  <c r="BY15"/>
  <c r="BV15"/>
  <c r="BO15"/>
  <c r="BL15"/>
  <c r="BH15"/>
  <c r="BI15" s="1"/>
  <c r="BE15"/>
  <c r="BB15"/>
  <c r="AU15"/>
  <c r="AR15"/>
  <c r="AN15"/>
  <c r="AO15" s="1"/>
  <c r="AK15"/>
  <c r="AH15"/>
  <c r="AA15"/>
  <c r="X15"/>
  <c r="T15"/>
  <c r="Q15"/>
  <c r="N15"/>
  <c r="D15"/>
  <c r="A15"/>
  <c r="GL14"/>
  <c r="FE14"/>
  <c r="EY14"/>
  <c r="EP14"/>
  <c r="GF14" s="1"/>
  <c r="EG14"/>
  <c r="DW14"/>
  <c r="DT14"/>
  <c r="DP14"/>
  <c r="DM14"/>
  <c r="DJ14"/>
  <c r="DC14"/>
  <c r="CZ14"/>
  <c r="CV14"/>
  <c r="CS14"/>
  <c r="CP14"/>
  <c r="CI14"/>
  <c r="CF14"/>
  <c r="CB14"/>
  <c r="BY14"/>
  <c r="BV14"/>
  <c r="BO14"/>
  <c r="BL14"/>
  <c r="BH14"/>
  <c r="BE14"/>
  <c r="BB14"/>
  <c r="AU14"/>
  <c r="AR14"/>
  <c r="AN14"/>
  <c r="AK14"/>
  <c r="AH14"/>
  <c r="AA14"/>
  <c r="X14"/>
  <c r="T14"/>
  <c r="Q14"/>
  <c r="N14"/>
  <c r="D14"/>
  <c r="A14"/>
  <c r="FE13"/>
  <c r="EY13"/>
  <c r="EP13"/>
  <c r="GF13" s="1"/>
  <c r="EG13"/>
  <c r="DW13"/>
  <c r="DT13"/>
  <c r="DP13"/>
  <c r="DM13"/>
  <c r="DJ13"/>
  <c r="DC13"/>
  <c r="CZ13"/>
  <c r="CV13"/>
  <c r="CS13"/>
  <c r="CP13"/>
  <c r="CI13"/>
  <c r="CF13"/>
  <c r="CB13"/>
  <c r="BY13"/>
  <c r="BV13"/>
  <c r="BO13"/>
  <c r="BL13"/>
  <c r="BH13"/>
  <c r="BE13"/>
  <c r="BB13"/>
  <c r="AU13"/>
  <c r="AR13"/>
  <c r="AN13"/>
  <c r="AK13"/>
  <c r="AH13"/>
  <c r="AA13"/>
  <c r="X13"/>
  <c r="T13"/>
  <c r="Q13"/>
  <c r="N13"/>
  <c r="D13"/>
  <c r="A13"/>
  <c r="GD12"/>
  <c r="FE12"/>
  <c r="EY12"/>
  <c r="EP12"/>
  <c r="GF12" s="1"/>
  <c r="EG12"/>
  <c r="DW12"/>
  <c r="DT12"/>
  <c r="DP12"/>
  <c r="DM12"/>
  <c r="DJ12"/>
  <c r="DC12"/>
  <c r="CZ12"/>
  <c r="CV12"/>
  <c r="CS12"/>
  <c r="CP12"/>
  <c r="CI12"/>
  <c r="CF12"/>
  <c r="CB12"/>
  <c r="BY12"/>
  <c r="BV12"/>
  <c r="BO12"/>
  <c r="BL12"/>
  <c r="BH12"/>
  <c r="BE12"/>
  <c r="BB12"/>
  <c r="AU12"/>
  <c r="AR12"/>
  <c r="AN12"/>
  <c r="AK12"/>
  <c r="AH12"/>
  <c r="AA12"/>
  <c r="X12"/>
  <c r="T12"/>
  <c r="Q12"/>
  <c r="N12"/>
  <c r="D12"/>
  <c r="A12"/>
  <c r="GD11"/>
  <c r="FE11"/>
  <c r="EY11"/>
  <c r="EP11"/>
  <c r="EG11"/>
  <c r="DW11"/>
  <c r="DT11"/>
  <c r="DP11"/>
  <c r="DM11"/>
  <c r="DJ11"/>
  <c r="DC11"/>
  <c r="CZ11"/>
  <c r="CV11"/>
  <c r="CS11"/>
  <c r="CP11"/>
  <c r="CI11"/>
  <c r="CF11"/>
  <c r="CB11"/>
  <c r="BY11"/>
  <c r="BV11"/>
  <c r="BO11"/>
  <c r="BL11"/>
  <c r="BH11"/>
  <c r="BE11"/>
  <c r="BB11"/>
  <c r="AU11"/>
  <c r="AR11"/>
  <c r="AN11"/>
  <c r="AK11"/>
  <c r="AH11"/>
  <c r="AA11"/>
  <c r="X11"/>
  <c r="T11"/>
  <c r="Q11"/>
  <c r="N11"/>
  <c r="D11"/>
  <c r="A11"/>
  <c r="GD10"/>
  <c r="FE10"/>
  <c r="EY10"/>
  <c r="EP10"/>
  <c r="EG10"/>
  <c r="DW10"/>
  <c r="DT10"/>
  <c r="DP10"/>
  <c r="DM10"/>
  <c r="DJ10"/>
  <c r="DC10"/>
  <c r="CZ10"/>
  <c r="CV10"/>
  <c r="CS10"/>
  <c r="CP10"/>
  <c r="CI10"/>
  <c r="CF10"/>
  <c r="CB10"/>
  <c r="BY10"/>
  <c r="BV10"/>
  <c r="BO10"/>
  <c r="BL10"/>
  <c r="BH10"/>
  <c r="BE10"/>
  <c r="BB10"/>
  <c r="AU10"/>
  <c r="AR10"/>
  <c r="AN10"/>
  <c r="AK10"/>
  <c r="AH10"/>
  <c r="AA10"/>
  <c r="X10"/>
  <c r="T10"/>
  <c r="Q10"/>
  <c r="N10"/>
  <c r="D10"/>
  <c r="A10"/>
  <c r="GL9"/>
  <c r="GH9"/>
  <c r="GD9"/>
  <c r="FE9"/>
  <c r="EY9"/>
  <c r="EP9"/>
  <c r="EG9"/>
  <c r="DW9"/>
  <c r="DT9"/>
  <c r="DP9"/>
  <c r="DM9"/>
  <c r="DJ9"/>
  <c r="DC9"/>
  <c r="CZ9"/>
  <c r="CV9"/>
  <c r="CS9"/>
  <c r="CP9"/>
  <c r="CI9"/>
  <c r="CF9"/>
  <c r="CB9"/>
  <c r="BY9"/>
  <c r="BV9"/>
  <c r="BO9"/>
  <c r="BL9"/>
  <c r="BH9"/>
  <c r="BE9"/>
  <c r="BB9"/>
  <c r="AU9"/>
  <c r="AR9"/>
  <c r="AN9"/>
  <c r="AK9"/>
  <c r="AH9"/>
  <c r="AA9"/>
  <c r="X9"/>
  <c r="T9"/>
  <c r="Q9"/>
  <c r="D9"/>
  <c r="A9"/>
  <c r="FN8"/>
  <c r="FK8"/>
  <c r="EA8"/>
  <c r="FT8" s="1"/>
  <c r="DX8"/>
  <c r="DU8"/>
  <c r="DT8"/>
  <c r="DQ8"/>
  <c r="DG8"/>
  <c r="FS8" s="1"/>
  <c r="DD8"/>
  <c r="DA8"/>
  <c r="CZ8"/>
  <c r="CW8"/>
  <c r="CM8"/>
  <c r="FR8" s="1"/>
  <c r="CJ8"/>
  <c r="CG8"/>
  <c r="CF8"/>
  <c r="CC8"/>
  <c r="BS8"/>
  <c r="FQ8" s="1"/>
  <c r="BP8"/>
  <c r="BM8"/>
  <c r="BL8"/>
  <c r="BI8"/>
  <c r="AY8"/>
  <c r="FP8" s="1"/>
  <c r="AV8"/>
  <c r="AS8"/>
  <c r="AR8"/>
  <c r="AO8"/>
  <c r="AE8"/>
  <c r="FO8" s="1"/>
  <c r="AB8"/>
  <c r="Y8"/>
  <c r="X8"/>
  <c r="U8"/>
  <c r="EY7"/>
  <c r="EZ47" s="1"/>
  <c r="FA47" s="1"/>
  <c r="FB47" s="1"/>
  <c r="EP7"/>
  <c r="EQ72" s="1"/>
  <c r="ER72" s="1"/>
  <c r="ES72" s="1"/>
  <c r="EG7"/>
  <c r="GD73" s="1"/>
  <c r="DW7"/>
  <c r="DT7"/>
  <c r="DM7"/>
  <c r="DJ7"/>
  <c r="DC7"/>
  <c r="CZ7"/>
  <c r="CS7"/>
  <c r="CP7"/>
  <c r="CI7"/>
  <c r="CF7"/>
  <c r="BY7"/>
  <c r="CC7" s="1"/>
  <c r="BV7"/>
  <c r="BO7"/>
  <c r="BL7"/>
  <c r="BE7"/>
  <c r="BB7"/>
  <c r="AU7"/>
  <c r="AR7"/>
  <c r="AK7"/>
  <c r="AH7"/>
  <c r="AA7"/>
  <c r="X7"/>
  <c r="T7"/>
  <c r="Q7"/>
  <c r="N7"/>
  <c r="J3"/>
  <c r="G3"/>
  <c r="AA2"/>
  <c r="M26" i="29" s="1"/>
  <c r="C1" i="15"/>
  <c r="O20" i="1"/>
  <c r="M20"/>
  <c r="K20"/>
  <c r="O19"/>
  <c r="M19"/>
  <c r="K19"/>
  <c r="O18"/>
  <c r="M18"/>
  <c r="K18"/>
  <c r="O17"/>
  <c r="M17"/>
  <c r="K17"/>
  <c r="O16"/>
  <c r="M16"/>
  <c r="K16"/>
  <c r="O15"/>
  <c r="M15"/>
  <c r="K15"/>
  <c r="O14"/>
  <c r="M14"/>
  <c r="K14"/>
  <c r="O13"/>
  <c r="M13"/>
  <c r="K13"/>
  <c r="O12"/>
  <c r="M12"/>
  <c r="K12"/>
  <c r="O11"/>
  <c r="M11"/>
  <c r="K11"/>
  <c r="O10"/>
  <c r="M10"/>
  <c r="K10"/>
  <c r="O9"/>
  <c r="M9"/>
  <c r="K9"/>
  <c r="O8"/>
  <c r="M8"/>
  <c r="K8"/>
  <c r="O7"/>
  <c r="M7"/>
  <c r="K7"/>
  <c r="M329" i="32" l="1"/>
  <c r="M77"/>
  <c r="M149"/>
  <c r="M113"/>
  <c r="M41"/>
  <c r="M293"/>
  <c r="M257"/>
  <c r="M221"/>
  <c r="M185"/>
  <c r="M5"/>
  <c r="M26"/>
  <c r="M206"/>
  <c r="M134"/>
  <c r="M98"/>
  <c r="M350"/>
  <c r="M62"/>
  <c r="M242"/>
  <c r="M170"/>
  <c r="M278"/>
  <c r="M314"/>
  <c r="G14" i="29"/>
  <c r="H14" s="1"/>
  <c r="U108" i="15"/>
  <c r="DS105" i="19"/>
  <c r="U107" i="15"/>
  <c r="BI108"/>
  <c r="CE105" i="19"/>
  <c r="GJ108" i="15"/>
  <c r="AQ105" i="19"/>
  <c r="BN106"/>
  <c r="DS106"/>
  <c r="U11" i="15"/>
  <c r="H15" i="29"/>
  <c r="H16"/>
  <c r="H17"/>
  <c r="H18"/>
  <c r="H19"/>
  <c r="H20"/>
  <c r="AN15" i="19"/>
  <c r="AV17" i="15"/>
  <c r="GW8"/>
  <c r="GU8"/>
  <c r="EN13" i="19"/>
  <c r="AN25"/>
  <c r="AV27" i="15"/>
  <c r="GM43"/>
  <c r="GE26"/>
  <c r="GM38"/>
  <c r="CB6" i="19"/>
  <c r="CJ7" i="15"/>
  <c r="CB27" i="19"/>
  <c r="CJ29" i="15"/>
  <c r="AN31" i="19"/>
  <c r="AV33" i="15"/>
  <c r="CB31" i="19"/>
  <c r="CJ33" i="15"/>
  <c r="GE33"/>
  <c r="BH25" i="19"/>
  <c r="BP27" i="15"/>
  <c r="GI28"/>
  <c r="W6" i="19"/>
  <c r="CO7"/>
  <c r="CW9" i="15"/>
  <c r="EX7" i="19"/>
  <c r="CO9"/>
  <c r="CW11" i="15"/>
  <c r="EM9" i="19"/>
  <c r="EQ11" i="15"/>
  <c r="ER11" s="1"/>
  <c r="ES11" s="1"/>
  <c r="AM10" i="19"/>
  <c r="BU10"/>
  <c r="CC12" i="15"/>
  <c r="AQ11" i="19"/>
  <c r="CU11"/>
  <c r="EF11"/>
  <c r="GB13" i="15"/>
  <c r="EH13"/>
  <c r="EI13" s="1"/>
  <c r="EJ13" s="1"/>
  <c r="P12" i="19"/>
  <c r="DI12"/>
  <c r="DQ14" i="15"/>
  <c r="AG14" i="19"/>
  <c r="AO16" i="15"/>
  <c r="DI14" i="19"/>
  <c r="DQ16" i="15"/>
  <c r="W15" i="19"/>
  <c r="BD15"/>
  <c r="BH16"/>
  <c r="BP18" i="15"/>
  <c r="CB16" i="19"/>
  <c r="CJ18" i="15"/>
  <c r="CV16" i="19"/>
  <c r="DD18" i="15"/>
  <c r="DP16" i="19"/>
  <c r="DX18" i="15"/>
  <c r="W17" i="19"/>
  <c r="BU17"/>
  <c r="CC19" i="15"/>
  <c r="DO19" i="19"/>
  <c r="ET19"/>
  <c r="EZ21" i="15"/>
  <c r="FA21" s="1"/>
  <c r="FB21" s="1"/>
  <c r="GJ21"/>
  <c r="GM21" s="1"/>
  <c r="AM20" i="19"/>
  <c r="CA20"/>
  <c r="ET20"/>
  <c r="EZ22" i="15"/>
  <c r="FA22" s="1"/>
  <c r="FB22" s="1"/>
  <c r="P23" i="19"/>
  <c r="CV23"/>
  <c r="DD25" i="15"/>
  <c r="W25" i="19"/>
  <c r="BN25"/>
  <c r="CR25"/>
  <c r="DL25"/>
  <c r="EN25"/>
  <c r="AN26"/>
  <c r="AV28" i="15"/>
  <c r="CB26" i="19"/>
  <c r="CJ28" i="15"/>
  <c r="W27" i="19"/>
  <c r="BD27"/>
  <c r="CH27"/>
  <c r="DL27"/>
  <c r="S29"/>
  <c r="BD31"/>
  <c r="CH31"/>
  <c r="DL31"/>
  <c r="M33"/>
  <c r="U35" i="15"/>
  <c r="AB35" s="1"/>
  <c r="EX33" i="19"/>
  <c r="Z35"/>
  <c r="BG35"/>
  <c r="CU35"/>
  <c r="AM36"/>
  <c r="CU36"/>
  <c r="S37"/>
  <c r="AN39"/>
  <c r="AV41" i="15"/>
  <c r="CV39" i="19"/>
  <c r="DD41" i="15"/>
  <c r="DP39" i="19"/>
  <c r="DX41" i="15"/>
  <c r="W41" i="19"/>
  <c r="BA41"/>
  <c r="BI43" i="15"/>
  <c r="CO41" i="19"/>
  <c r="CW43" i="15"/>
  <c r="EF41" i="19"/>
  <c r="EH43" i="15"/>
  <c r="EI43" s="1"/>
  <c r="EJ43" s="1"/>
  <c r="CV43" i="19"/>
  <c r="DD45" i="15"/>
  <c r="DS43" i="19"/>
  <c r="CV45"/>
  <c r="DD47" i="15"/>
  <c r="DS45" i="19"/>
  <c r="EU45"/>
  <c r="CH46"/>
  <c r="Z47"/>
  <c r="BG47"/>
  <c r="S48"/>
  <c r="AG49"/>
  <c r="AO51" i="15"/>
  <c r="BX52" i="19"/>
  <c r="CC54" i="15"/>
  <c r="BX53" i="19"/>
  <c r="W56"/>
  <c r="CV56"/>
  <c r="DD58" i="15"/>
  <c r="BU61" i="19"/>
  <c r="CC63" i="15"/>
  <c r="AQ65" i="19"/>
  <c r="S74"/>
  <c r="U76" i="15"/>
  <c r="EX88" i="19"/>
  <c r="CY7"/>
  <c r="CA8"/>
  <c r="CA9"/>
  <c r="DI9"/>
  <c r="DQ11" i="15"/>
  <c r="BG10" i="19"/>
  <c r="CE10"/>
  <c r="EM10"/>
  <c r="EQ12" i="15"/>
  <c r="ER12" s="1"/>
  <c r="ES12" s="1"/>
  <c r="C11" i="19"/>
  <c r="BK11"/>
  <c r="BA12"/>
  <c r="BI14" i="15"/>
  <c r="DS12" i="19"/>
  <c r="Z13"/>
  <c r="CB13"/>
  <c r="CJ15" i="15"/>
  <c r="AQ14" i="19"/>
  <c r="CY14"/>
  <c r="S17"/>
  <c r="AQ17"/>
  <c r="BK17"/>
  <c r="CE17"/>
  <c r="CY17"/>
  <c r="DS17"/>
  <c r="EM17"/>
  <c r="EQ19" i="15"/>
  <c r="ER19" s="1"/>
  <c r="ES19" s="1"/>
  <c r="GF19"/>
  <c r="GI19" s="1"/>
  <c r="S18" i="19"/>
  <c r="AG18"/>
  <c r="AO20" i="15"/>
  <c r="BA18" i="19"/>
  <c r="BI20" i="15"/>
  <c r="BU18" i="19"/>
  <c r="CC20" i="15"/>
  <c r="CO18" i="19"/>
  <c r="CW20" i="15"/>
  <c r="DI18" i="19"/>
  <c r="DQ20" i="15"/>
  <c r="EF18" i="19"/>
  <c r="EH20" i="15"/>
  <c r="EI20" s="1"/>
  <c r="EJ20" s="1"/>
  <c r="EX19" i="19"/>
  <c r="EX20"/>
  <c r="AN21"/>
  <c r="AV23" i="15"/>
  <c r="BH21" i="19"/>
  <c r="BP23" i="15"/>
  <c r="CB21" i="19"/>
  <c r="CJ23" i="15"/>
  <c r="CV21" i="19"/>
  <c r="DD23" i="15"/>
  <c r="DP21" i="19"/>
  <c r="DX23" i="15"/>
  <c r="C22" i="19"/>
  <c r="W22"/>
  <c r="AJ22"/>
  <c r="AT22"/>
  <c r="BD22"/>
  <c r="BN22"/>
  <c r="BX22"/>
  <c r="CH22"/>
  <c r="CR22"/>
  <c r="DB22"/>
  <c r="DL22"/>
  <c r="DV22"/>
  <c r="EN22"/>
  <c r="P24"/>
  <c r="AN24"/>
  <c r="AV26" i="15"/>
  <c r="BH24" i="19"/>
  <c r="BP26" i="15"/>
  <c r="CB24" i="19"/>
  <c r="CJ26" i="15"/>
  <c r="CV24" i="19"/>
  <c r="DD26" i="15"/>
  <c r="DP24" i="19"/>
  <c r="DX26" i="15"/>
  <c r="S25" i="19"/>
  <c r="S28"/>
  <c r="AG28"/>
  <c r="AO30" i="15"/>
  <c r="BA28" i="19"/>
  <c r="BI30" i="15"/>
  <c r="BU28" i="19"/>
  <c r="CC30" i="15"/>
  <c r="CO28" i="19"/>
  <c r="CW30" i="15"/>
  <c r="DI28" i="19"/>
  <c r="DQ30" i="15"/>
  <c r="EF28" i="19"/>
  <c r="EH30" i="15"/>
  <c r="EI30" s="1"/>
  <c r="EJ30" s="1"/>
  <c r="AN29" i="19"/>
  <c r="AV31" i="15"/>
  <c r="BH29" i="19"/>
  <c r="BP31" i="15"/>
  <c r="CB29" i="19"/>
  <c r="CJ31" i="15"/>
  <c r="CV29" i="19"/>
  <c r="DD31" i="15"/>
  <c r="DP29" i="19"/>
  <c r="DX31" i="15"/>
  <c r="S30" i="19"/>
  <c r="AG30"/>
  <c r="AO32" i="15"/>
  <c r="BA30" i="19"/>
  <c r="BI32" i="15"/>
  <c r="BU30" i="19"/>
  <c r="CC32" i="15"/>
  <c r="CO30" i="19"/>
  <c r="CW32" i="15"/>
  <c r="DI30" i="19"/>
  <c r="DQ32" i="15"/>
  <c r="EF30" i="19"/>
  <c r="EH32" i="15"/>
  <c r="EI32" s="1"/>
  <c r="EJ32" s="1"/>
  <c r="S31" i="19"/>
  <c r="P32"/>
  <c r="AN32"/>
  <c r="AV34" i="15"/>
  <c r="BH32" i="19"/>
  <c r="BP34" i="15"/>
  <c r="CB32" i="19"/>
  <c r="CJ34" i="15"/>
  <c r="CV32" i="19"/>
  <c r="DD34" i="15"/>
  <c r="DP32" i="19"/>
  <c r="DX34" i="15"/>
  <c r="W33" i="19"/>
  <c r="AG33"/>
  <c r="AO35" i="15"/>
  <c r="BA33" i="19"/>
  <c r="BI35" i="15"/>
  <c r="BU33" i="19"/>
  <c r="CC35" i="15"/>
  <c r="CO33" i="19"/>
  <c r="CW35" i="15"/>
  <c r="DI33" i="19"/>
  <c r="DQ35" i="15"/>
  <c r="EF33" i="19"/>
  <c r="EH35" i="15"/>
  <c r="EI35" s="1"/>
  <c r="EJ35" s="1"/>
  <c r="EG33" i="19" s="1"/>
  <c r="P34"/>
  <c r="AN34"/>
  <c r="AV36" i="15"/>
  <c r="BH34" i="19"/>
  <c r="BP36" i="15"/>
  <c r="CB34" i="19"/>
  <c r="CJ36" i="15"/>
  <c r="CV34" i="19"/>
  <c r="DD36" i="15"/>
  <c r="DP34" i="19"/>
  <c r="DX36" i="15"/>
  <c r="EX35" i="19"/>
  <c r="EX36"/>
  <c r="AN37"/>
  <c r="AV39" i="15"/>
  <c r="BH37" i="19"/>
  <c r="BP39" i="15"/>
  <c r="CB37" i="19"/>
  <c r="CJ39" i="15"/>
  <c r="CV37" i="19"/>
  <c r="DD39" i="15"/>
  <c r="DP37" i="19"/>
  <c r="DX39" i="15"/>
  <c r="C38" i="19"/>
  <c r="W38"/>
  <c r="AJ38"/>
  <c r="AT38"/>
  <c r="BD38"/>
  <c r="BN38"/>
  <c r="BX38"/>
  <c r="CH38"/>
  <c r="CR38"/>
  <c r="DB38"/>
  <c r="DL38"/>
  <c r="DV38"/>
  <c r="EN38"/>
  <c r="P40"/>
  <c r="AN40"/>
  <c r="AV42" i="15"/>
  <c r="BH40" i="19"/>
  <c r="BP42" i="15"/>
  <c r="CB40" i="19"/>
  <c r="CJ42" i="15"/>
  <c r="CV40" i="19"/>
  <c r="DD42" i="15"/>
  <c r="DP40" i="19"/>
  <c r="DX42" i="15"/>
  <c r="S41" i="19"/>
  <c r="AQ41"/>
  <c r="BK41"/>
  <c r="CE41"/>
  <c r="CY41"/>
  <c r="DS41"/>
  <c r="EM41"/>
  <c r="EQ43" i="15"/>
  <c r="ER43" s="1"/>
  <c r="ES43" s="1"/>
  <c r="GF43"/>
  <c r="GI43" s="1"/>
  <c r="Z42" i="19"/>
  <c r="AM42"/>
  <c r="BG42"/>
  <c r="CA42"/>
  <c r="CU42"/>
  <c r="DO42"/>
  <c r="S43"/>
  <c r="AG43"/>
  <c r="AO45" i="15"/>
  <c r="BD43" i="19"/>
  <c r="BN43"/>
  <c r="W44"/>
  <c r="AJ44"/>
  <c r="CV44"/>
  <c r="DD46" i="15"/>
  <c r="DS44" i="19"/>
  <c r="EX44"/>
  <c r="C45"/>
  <c r="AG45"/>
  <c r="AO47" i="15"/>
  <c r="BD45" i="19"/>
  <c r="BN45"/>
  <c r="Z46"/>
  <c r="AM46"/>
  <c r="BK46"/>
  <c r="CO46"/>
  <c r="CW48" i="15"/>
  <c r="DI46" i="19"/>
  <c r="DQ48" i="15"/>
  <c r="DV46" i="19"/>
  <c r="ET46"/>
  <c r="EZ48" i="15"/>
  <c r="FA48" s="1"/>
  <c r="FB48" s="1"/>
  <c r="EU46" i="19" s="1"/>
  <c r="GJ48" i="15"/>
  <c r="CA47" i="19"/>
  <c r="CU47"/>
  <c r="DI47"/>
  <c r="DQ49" i="15"/>
  <c r="AQ48" i="19"/>
  <c r="DI48"/>
  <c r="DQ50" i="15"/>
  <c r="CA49" i="19"/>
  <c r="DV51"/>
  <c r="ET52"/>
  <c r="GJ54" i="15"/>
  <c r="GM54" s="1"/>
  <c r="EZ54"/>
  <c r="FA54" s="1"/>
  <c r="FB54" s="1"/>
  <c r="DS53" i="19"/>
  <c r="Z54"/>
  <c r="AM54"/>
  <c r="CE56"/>
  <c r="CH60"/>
  <c r="DV62"/>
  <c r="BX65"/>
  <c r="EM65"/>
  <c r="EQ67" i="15"/>
  <c r="ER67" s="1"/>
  <c r="ES67" s="1"/>
  <c r="GF67"/>
  <c r="CV66" i="19"/>
  <c r="DD68" i="15"/>
  <c r="DP67" i="19"/>
  <c r="DX69" i="15"/>
  <c r="AQ69" i="19"/>
  <c r="CE69"/>
  <c r="DS69"/>
  <c r="CR70"/>
  <c r="CW72" i="15"/>
  <c r="S71" i="19"/>
  <c r="BH73"/>
  <c r="BP75" i="15"/>
  <c r="AJ77" i="19"/>
  <c r="AO79" i="15"/>
  <c r="BD80" i="19"/>
  <c r="CA80"/>
  <c r="CC82" i="15"/>
  <c r="GL10"/>
  <c r="EZ15"/>
  <c r="FA15" s="1"/>
  <c r="FB15" s="1"/>
  <c r="GJ22"/>
  <c r="EZ23"/>
  <c r="FA23" s="1"/>
  <c r="FB23" s="1"/>
  <c r="EU21" i="19" s="1"/>
  <c r="EH24" i="15"/>
  <c r="EI24" s="1"/>
  <c r="EJ24" s="1"/>
  <c r="EZ26"/>
  <c r="FA26" s="1"/>
  <c r="FB26" s="1"/>
  <c r="EU24" i="19" s="1"/>
  <c r="GL28" i="15"/>
  <c r="GL29"/>
  <c r="EZ31"/>
  <c r="FA31" s="1"/>
  <c r="FB31" s="1"/>
  <c r="EU29" i="19" s="1"/>
  <c r="EZ34" i="15"/>
  <c r="FA34" s="1"/>
  <c r="FB34" s="1"/>
  <c r="EZ36"/>
  <c r="FA36" s="1"/>
  <c r="FB36" s="1"/>
  <c r="EU34" i="19" s="1"/>
  <c r="EZ39" i="15"/>
  <c r="FA39" s="1"/>
  <c r="FB39" s="1"/>
  <c r="EU37" i="19" s="1"/>
  <c r="EH40" i="15"/>
  <c r="EI40" s="1"/>
  <c r="EJ40" s="1"/>
  <c r="EZ42"/>
  <c r="FA42" s="1"/>
  <c r="FB42" s="1"/>
  <c r="EU40" i="19" s="1"/>
  <c r="EZ44" i="15"/>
  <c r="FA44" s="1"/>
  <c r="FB44" s="1"/>
  <c r="EZ45"/>
  <c r="FA45" s="1"/>
  <c r="FB45" s="1"/>
  <c r="GL46"/>
  <c r="EZ76"/>
  <c r="FA76" s="1"/>
  <c r="FB76" s="1"/>
  <c r="AJ6" i="19"/>
  <c r="BK6"/>
  <c r="CH6"/>
  <c r="DL6"/>
  <c r="CE8"/>
  <c r="EM8"/>
  <c r="EQ10" i="15"/>
  <c r="ER10" s="1"/>
  <c r="ES10" s="1"/>
  <c r="C9" i="19"/>
  <c r="EX9"/>
  <c r="C10"/>
  <c r="DO10"/>
  <c r="BA11"/>
  <c r="BI13" i="15"/>
  <c r="ET11" i="19"/>
  <c r="GJ13" i="15"/>
  <c r="EZ13"/>
  <c r="FA13" s="1"/>
  <c r="FB13" s="1"/>
  <c r="BA14" i="19"/>
  <c r="BI16" i="15"/>
  <c r="CO14" i="19"/>
  <c r="CW16" i="15"/>
  <c r="EF14" i="19"/>
  <c r="EH16" i="15"/>
  <c r="EI16" s="1"/>
  <c r="EJ16" s="1"/>
  <c r="AT15" i="19"/>
  <c r="BX15"/>
  <c r="CR15"/>
  <c r="DL15"/>
  <c r="DV15"/>
  <c r="AN16"/>
  <c r="AV18" i="15"/>
  <c r="AG17" i="19"/>
  <c r="AO19" i="15"/>
  <c r="CO17" i="19"/>
  <c r="CW19" i="15"/>
  <c r="EF17" i="19"/>
  <c r="EH19" i="15"/>
  <c r="EI19" s="1"/>
  <c r="EJ19" s="1"/>
  <c r="AM19" i="19"/>
  <c r="CU19"/>
  <c r="Z20"/>
  <c r="BG20"/>
  <c r="DO20"/>
  <c r="BH23"/>
  <c r="BP25" i="15"/>
  <c r="AT25" i="19"/>
  <c r="BX25"/>
  <c r="P26"/>
  <c r="CV26"/>
  <c r="DD28" i="15"/>
  <c r="DP26" i="19"/>
  <c r="DX28" i="15"/>
  <c r="AJ27" i="19"/>
  <c r="BN27"/>
  <c r="CR27"/>
  <c r="DV27"/>
  <c r="EX30"/>
  <c r="W31"/>
  <c r="BN31"/>
  <c r="CR31"/>
  <c r="DB31"/>
  <c r="DV31"/>
  <c r="EN31"/>
  <c r="AM35"/>
  <c r="CA35"/>
  <c r="Z36"/>
  <c r="CA36"/>
  <c r="DO36"/>
  <c r="BH39"/>
  <c r="BP41" i="15"/>
  <c r="AG41" i="19"/>
  <c r="AO43" i="15"/>
  <c r="BU41" i="19"/>
  <c r="CC43" i="15"/>
  <c r="DI41" i="19"/>
  <c r="DQ43" i="15"/>
  <c r="AQ42" i="19"/>
  <c r="CE42"/>
  <c r="DS42"/>
  <c r="BH44"/>
  <c r="BP46" i="15"/>
  <c r="BU46" i="19"/>
  <c r="CC48" i="15"/>
  <c r="P47" i="19"/>
  <c r="AM47"/>
  <c r="CE47"/>
  <c r="AG48"/>
  <c r="AO50" i="15"/>
  <c r="AT49" i="19"/>
  <c r="C56"/>
  <c r="CH61"/>
  <c r="DP76"/>
  <c r="DX78" i="15"/>
  <c r="DI86" i="19"/>
  <c r="DQ88" i="15"/>
  <c r="EM88" i="19"/>
  <c r="EQ90" i="15"/>
  <c r="ER90" s="1"/>
  <c r="ES90" s="1"/>
  <c r="GF90"/>
  <c r="S6" i="19"/>
  <c r="U7" i="15"/>
  <c r="CU6" i="19"/>
  <c r="CW7" i="15"/>
  <c r="ET6" i="19"/>
  <c r="GL106" i="15"/>
  <c r="GL108"/>
  <c r="GL105"/>
  <c r="EZ105"/>
  <c r="FA105" s="1"/>
  <c r="FB105" s="1"/>
  <c r="GL104"/>
  <c r="GL100"/>
  <c r="GL96"/>
  <c r="GM96" s="1"/>
  <c r="GL92"/>
  <c r="GL88"/>
  <c r="GL84"/>
  <c r="GL107"/>
  <c r="GL101"/>
  <c r="EZ99"/>
  <c r="FA99" s="1"/>
  <c r="FB99" s="1"/>
  <c r="EU97" i="19" s="1"/>
  <c r="GL97" i="15"/>
  <c r="EZ95"/>
  <c r="FA95" s="1"/>
  <c r="FB95" s="1"/>
  <c r="GL93"/>
  <c r="EZ91"/>
  <c r="FA91" s="1"/>
  <c r="FB91" s="1"/>
  <c r="EU89" i="19" s="1"/>
  <c r="GL89" i="15"/>
  <c r="GL85"/>
  <c r="GL102"/>
  <c r="GL98"/>
  <c r="GL94"/>
  <c r="GL90"/>
  <c r="GL86"/>
  <c r="GL82"/>
  <c r="GL103"/>
  <c r="EZ101"/>
  <c r="FA101" s="1"/>
  <c r="FB101" s="1"/>
  <c r="GL95"/>
  <c r="EZ85"/>
  <c r="FA85" s="1"/>
  <c r="FB85" s="1"/>
  <c r="GL81"/>
  <c r="GL77"/>
  <c r="GL72"/>
  <c r="GL68"/>
  <c r="EZ97"/>
  <c r="FA97" s="1"/>
  <c r="FB97" s="1"/>
  <c r="GL91"/>
  <c r="GM91" s="1"/>
  <c r="GL78"/>
  <c r="GL74"/>
  <c r="GL73"/>
  <c r="GL69"/>
  <c r="GM69" s="1"/>
  <c r="GL66"/>
  <c r="GM66" s="1"/>
  <c r="GL56"/>
  <c r="GL53"/>
  <c r="GL50"/>
  <c r="GM50" s="1"/>
  <c r="GL47"/>
  <c r="GM47" s="1"/>
  <c r="EZ93"/>
  <c r="FA93" s="1"/>
  <c r="FB93" s="1"/>
  <c r="GL71"/>
  <c r="GL60"/>
  <c r="EZ89"/>
  <c r="FA89" s="1"/>
  <c r="FB89" s="1"/>
  <c r="GL76"/>
  <c r="GL75"/>
  <c r="EZ71"/>
  <c r="FA71" s="1"/>
  <c r="FB71" s="1"/>
  <c r="GL65"/>
  <c r="EZ60"/>
  <c r="FA60" s="1"/>
  <c r="FB60" s="1"/>
  <c r="EU58" i="19" s="1"/>
  <c r="GL52" i="15"/>
  <c r="GL99"/>
  <c r="GM99" s="1"/>
  <c r="GL80"/>
  <c r="GL79"/>
  <c r="EZ77"/>
  <c r="FA77" s="1"/>
  <c r="FB77" s="1"/>
  <c r="EZ69"/>
  <c r="FA69" s="1"/>
  <c r="FB69" s="1"/>
  <c r="EZ66"/>
  <c r="FA66" s="1"/>
  <c r="FB66" s="1"/>
  <c r="GL64"/>
  <c r="EZ64"/>
  <c r="FA64" s="1"/>
  <c r="FB64" s="1"/>
  <c r="GL62"/>
  <c r="GL61"/>
  <c r="GL59"/>
  <c r="GL58"/>
  <c r="GL57"/>
  <c r="GL55"/>
  <c r="EZ55"/>
  <c r="FA55" s="1"/>
  <c r="FB55" s="1"/>
  <c r="EU53" i="19" s="1"/>
  <c r="GL54" i="15"/>
  <c r="GL83"/>
  <c r="EZ72"/>
  <c r="FA72" s="1"/>
  <c r="FB72" s="1"/>
  <c r="EZ59"/>
  <c r="FA59" s="1"/>
  <c r="FB59" s="1"/>
  <c r="EU57" i="19" s="1"/>
  <c r="GL51" i="15"/>
  <c r="GL49"/>
  <c r="GL45"/>
  <c r="GL42"/>
  <c r="GM42" s="1"/>
  <c r="GL39"/>
  <c r="GM39" s="1"/>
  <c r="GL35"/>
  <c r="GM35" s="1"/>
  <c r="GL33"/>
  <c r="GL32"/>
  <c r="GM32" s="1"/>
  <c r="GL31"/>
  <c r="GM31" s="1"/>
  <c r="GL26"/>
  <c r="GL23"/>
  <c r="GM23" s="1"/>
  <c r="GL18"/>
  <c r="GM18" s="1"/>
  <c r="GL15"/>
  <c r="GM15" s="1"/>
  <c r="GL87"/>
  <c r="EZ74"/>
  <c r="FA74" s="1"/>
  <c r="FB74" s="1"/>
  <c r="EZ73"/>
  <c r="FA73" s="1"/>
  <c r="FB73" s="1"/>
  <c r="EU71" i="19" s="1"/>
  <c r="GL70" i="15"/>
  <c r="GL67"/>
  <c r="EZ53"/>
  <c r="FA53" s="1"/>
  <c r="FB53" s="1"/>
  <c r="EZ50"/>
  <c r="FA50" s="1"/>
  <c r="FB50" s="1"/>
  <c r="EU48" i="19" s="1"/>
  <c r="EZ61" i="15"/>
  <c r="FA61" s="1"/>
  <c r="FB61" s="1"/>
  <c r="GL44"/>
  <c r="GL43"/>
  <c r="GL38"/>
  <c r="GL36"/>
  <c r="GL34"/>
  <c r="GL30"/>
  <c r="GM30" s="1"/>
  <c r="GL22"/>
  <c r="GL20"/>
  <c r="GL19"/>
  <c r="GL17"/>
  <c r="GL16"/>
  <c r="P7" i="19"/>
  <c r="CA7"/>
  <c r="DI7"/>
  <c r="DQ9" i="15"/>
  <c r="P8" i="19"/>
  <c r="CY8"/>
  <c r="AG9"/>
  <c r="AO11" i="15"/>
  <c r="W11" i="19"/>
  <c r="CU12"/>
  <c r="ET12"/>
  <c r="GJ14" i="15"/>
  <c r="GM14" s="1"/>
  <c r="EZ14"/>
  <c r="FA14" s="1"/>
  <c r="FB14" s="1"/>
  <c r="P13" i="19"/>
  <c r="DP13"/>
  <c r="DX15" i="15"/>
  <c r="CE14" i="19"/>
  <c r="DS14"/>
  <c r="EM14"/>
  <c r="GF16" i="15"/>
  <c r="GI16" s="1"/>
  <c r="EQ16"/>
  <c r="ER16" s="1"/>
  <c r="ES16" s="1"/>
  <c r="S15" i="19"/>
  <c r="GV8" i="15"/>
  <c r="GX8"/>
  <c r="FI8"/>
  <c r="AQ7" i="19"/>
  <c r="BA7"/>
  <c r="BI9" i="15"/>
  <c r="CU7" i="19"/>
  <c r="DS7"/>
  <c r="EF7"/>
  <c r="EH9" i="15"/>
  <c r="EI9" s="1"/>
  <c r="EJ9" s="1"/>
  <c r="GB9"/>
  <c r="GE9" s="1"/>
  <c r="ET7" i="19"/>
  <c r="GJ9" i="15"/>
  <c r="GM9" s="1"/>
  <c r="EZ9"/>
  <c r="FA9" s="1"/>
  <c r="FB9" s="1"/>
  <c r="AQ8" i="19"/>
  <c r="BA8"/>
  <c r="BI10" i="15"/>
  <c r="CU8" i="19"/>
  <c r="DS8"/>
  <c r="EF8"/>
  <c r="GB10" i="15"/>
  <c r="GE10" s="1"/>
  <c r="EH10"/>
  <c r="EI10" s="1"/>
  <c r="EJ10" s="1"/>
  <c r="ET8" i="19"/>
  <c r="GJ10" i="15"/>
  <c r="GM10" s="1"/>
  <c r="EZ10"/>
  <c r="FA10" s="1"/>
  <c r="FB10" s="1"/>
  <c r="P9" i="19"/>
  <c r="Z9"/>
  <c r="AQ9"/>
  <c r="BA9"/>
  <c r="BI11" i="15"/>
  <c r="CU9" i="19"/>
  <c r="DS9"/>
  <c r="EF9"/>
  <c r="GB11" i="15"/>
  <c r="GE11" s="1"/>
  <c r="EH11"/>
  <c r="EI11" s="1"/>
  <c r="EJ11" s="1"/>
  <c r="ET9" i="19"/>
  <c r="GJ11" i="15"/>
  <c r="EZ11"/>
  <c r="FA11" s="1"/>
  <c r="FB11" s="1"/>
  <c r="P10" i="19"/>
  <c r="AG10"/>
  <c r="AO12" i="15"/>
  <c r="CA10" i="19"/>
  <c r="CY10"/>
  <c r="DI10"/>
  <c r="DQ12" i="15"/>
  <c r="BG11" i="19"/>
  <c r="CE11"/>
  <c r="CO11"/>
  <c r="CW13" i="15"/>
  <c r="EM11" i="19"/>
  <c r="EQ13" i="15"/>
  <c r="ER13" s="1"/>
  <c r="ES13" s="1"/>
  <c r="EX11" i="19"/>
  <c r="C12"/>
  <c r="W12"/>
  <c r="AM12"/>
  <c r="BK12"/>
  <c r="BU12"/>
  <c r="CC14" i="15"/>
  <c r="DO12" i="19"/>
  <c r="Z14"/>
  <c r="AM14"/>
  <c r="BG14"/>
  <c r="CA14"/>
  <c r="DO14"/>
  <c r="ET14"/>
  <c r="EZ16" i="15"/>
  <c r="FA16" s="1"/>
  <c r="FB16" s="1"/>
  <c r="EU14" i="19" s="1"/>
  <c r="C16"/>
  <c r="W16"/>
  <c r="AJ16"/>
  <c r="AT16"/>
  <c r="BD16"/>
  <c r="BN16"/>
  <c r="BX16"/>
  <c r="CH16"/>
  <c r="CR16"/>
  <c r="DB16"/>
  <c r="DL16"/>
  <c r="DV16"/>
  <c r="EN16"/>
  <c r="AM17"/>
  <c r="BG17"/>
  <c r="CA17"/>
  <c r="CU17"/>
  <c r="DO17"/>
  <c r="ET17"/>
  <c r="EZ19" i="15"/>
  <c r="FA19" s="1"/>
  <c r="FB19" s="1"/>
  <c r="AQ18" i="19"/>
  <c r="BK18"/>
  <c r="CE18"/>
  <c r="CY18"/>
  <c r="DS18"/>
  <c r="EM18"/>
  <c r="GF20" i="15"/>
  <c r="GI20" s="1"/>
  <c r="EQ20"/>
  <c r="ER20" s="1"/>
  <c r="ES20" s="1"/>
  <c r="EN18" i="19" s="1"/>
  <c r="S19"/>
  <c r="AG19"/>
  <c r="AO21" i="15"/>
  <c r="BA19" i="19"/>
  <c r="BI21" i="15"/>
  <c r="BU19" i="19"/>
  <c r="CC21" i="15"/>
  <c r="CO19" i="19"/>
  <c r="CW21" i="15"/>
  <c r="DI19" i="19"/>
  <c r="DQ21" i="15"/>
  <c r="EF19" i="19"/>
  <c r="GB21" i="15"/>
  <c r="EH21"/>
  <c r="EI21" s="1"/>
  <c r="EJ21" s="1"/>
  <c r="C20" i="19"/>
  <c r="AG20"/>
  <c r="AO22" i="15"/>
  <c r="BA20" i="19"/>
  <c r="BI22" i="15"/>
  <c r="BU20" i="19"/>
  <c r="CC22" i="15"/>
  <c r="CO20" i="19"/>
  <c r="CW22" i="15"/>
  <c r="DI20" i="19"/>
  <c r="DQ22" i="15"/>
  <c r="EF20" i="19"/>
  <c r="EH22" i="15"/>
  <c r="EI22" s="1"/>
  <c r="EJ22" s="1"/>
  <c r="M21" i="19"/>
  <c r="U23" i="15"/>
  <c r="C23" i="19"/>
  <c r="W23"/>
  <c r="AJ23"/>
  <c r="AT23"/>
  <c r="BD23"/>
  <c r="BN23"/>
  <c r="BX23"/>
  <c r="CH23"/>
  <c r="CR23"/>
  <c r="DB23"/>
  <c r="DL23"/>
  <c r="DV23"/>
  <c r="EN23"/>
  <c r="C26"/>
  <c r="W26"/>
  <c r="AJ26"/>
  <c r="AT26"/>
  <c r="BD26"/>
  <c r="BN26"/>
  <c r="BX26"/>
  <c r="CH26"/>
  <c r="CR26"/>
  <c r="DB26"/>
  <c r="DL26"/>
  <c r="DV26"/>
  <c r="EN26"/>
  <c r="P27"/>
  <c r="AQ28"/>
  <c r="BK28"/>
  <c r="CE28"/>
  <c r="CY28"/>
  <c r="DS28"/>
  <c r="EM28"/>
  <c r="EQ30" i="15"/>
  <c r="ER30" s="1"/>
  <c r="ES30" s="1"/>
  <c r="GF30"/>
  <c r="GI30" s="1"/>
  <c r="M29" i="19"/>
  <c r="U31" i="15"/>
  <c r="AQ30" i="19"/>
  <c r="BK30"/>
  <c r="CE30"/>
  <c r="CY30"/>
  <c r="DS30"/>
  <c r="EM30"/>
  <c r="GF32" i="15"/>
  <c r="GI32" s="1"/>
  <c r="EQ32"/>
  <c r="ER32" s="1"/>
  <c r="ES32" s="1"/>
  <c r="S33" i="19"/>
  <c r="AQ33"/>
  <c r="BK33"/>
  <c r="CE33"/>
  <c r="CY33"/>
  <c r="DS33"/>
  <c r="EM33"/>
  <c r="GF35" i="15"/>
  <c r="GI35" s="1"/>
  <c r="EQ35"/>
  <c r="ER35" s="1"/>
  <c r="ES35" s="1"/>
  <c r="S35" i="19"/>
  <c r="AG35"/>
  <c r="AO37" i="15"/>
  <c r="BA35" i="19"/>
  <c r="BI37" i="15"/>
  <c r="BU35" i="19"/>
  <c r="CC37" i="15"/>
  <c r="CO35" i="19"/>
  <c r="CW37" i="15"/>
  <c r="DI35" i="19"/>
  <c r="DQ37" i="15"/>
  <c r="EF35" i="19"/>
  <c r="GB37" i="15"/>
  <c r="EH37"/>
  <c r="EI37" s="1"/>
  <c r="EJ37" s="1"/>
  <c r="C36" i="19"/>
  <c r="AG36"/>
  <c r="AO38" i="15"/>
  <c r="BA36" i="19"/>
  <c r="BI38" i="15"/>
  <c r="BU36" i="19"/>
  <c r="CC38" i="15"/>
  <c r="CO36" i="19"/>
  <c r="CW38" i="15"/>
  <c r="DI36" i="19"/>
  <c r="DQ38" i="15"/>
  <c r="EF36" i="19"/>
  <c r="EH38" i="15"/>
  <c r="EI38" s="1"/>
  <c r="EJ38" s="1"/>
  <c r="M37" i="19"/>
  <c r="U39" i="15"/>
  <c r="C39" i="19"/>
  <c r="W39"/>
  <c r="AJ39"/>
  <c r="AT39"/>
  <c r="BD39"/>
  <c r="BN39"/>
  <c r="BX39"/>
  <c r="CH39"/>
  <c r="CR39"/>
  <c r="DB39"/>
  <c r="DL39"/>
  <c r="DV39"/>
  <c r="EN39"/>
  <c r="AM41"/>
  <c r="BG41"/>
  <c r="CA41"/>
  <c r="CU41"/>
  <c r="DO41"/>
  <c r="ET41"/>
  <c r="EZ43" i="15"/>
  <c r="FA43" s="1"/>
  <c r="FB43" s="1"/>
  <c r="AQ43" i="19"/>
  <c r="BU43"/>
  <c r="CC45" i="15"/>
  <c r="CR43" i="19"/>
  <c r="DB43"/>
  <c r="BX44"/>
  <c r="EM44"/>
  <c r="EQ46" i="15"/>
  <c r="ER46" s="1"/>
  <c r="ES46" s="1"/>
  <c r="EN44" i="19" s="1"/>
  <c r="GF46" i="15"/>
  <c r="GI46" s="1"/>
  <c r="AQ45" i="19"/>
  <c r="BU45"/>
  <c r="CC47" i="15"/>
  <c r="CR45" i="19"/>
  <c r="DB45"/>
  <c r="BG46"/>
  <c r="CA46"/>
  <c r="CY46"/>
  <c r="EF46"/>
  <c r="GB48" i="15"/>
  <c r="EH48"/>
  <c r="EI48" s="1"/>
  <c r="EJ48" s="1"/>
  <c r="C47" i="19"/>
  <c r="AG47"/>
  <c r="AO49" i="15"/>
  <c r="BA47" i="19"/>
  <c r="BI49" i="15"/>
  <c r="BN47" i="19"/>
  <c r="DS47"/>
  <c r="CR48"/>
  <c r="CW50" i="15"/>
  <c r="DS48" i="19"/>
  <c r="BA49"/>
  <c r="BI51" i="15"/>
  <c r="CU49" i="19"/>
  <c r="BD50"/>
  <c r="CO50"/>
  <c r="CW52" i="15"/>
  <c r="DP50" i="19"/>
  <c r="DX52" i="15"/>
  <c r="BG53" i="19"/>
  <c r="BI55" i="15"/>
  <c r="BK54" i="19"/>
  <c r="P55"/>
  <c r="AN55"/>
  <c r="AV57" i="15"/>
  <c r="EF56" i="19"/>
  <c r="EH58" i="15"/>
  <c r="EI58" s="1"/>
  <c r="EJ58" s="1"/>
  <c r="EG56" i="19" s="1"/>
  <c r="GB58" i="15"/>
  <c r="P57" i="19"/>
  <c r="AN57"/>
  <c r="AV59" i="15"/>
  <c r="ET60" i="19"/>
  <c r="GJ62" i="15"/>
  <c r="EZ62"/>
  <c r="FA62" s="1"/>
  <c r="FB62" s="1"/>
  <c r="Z61" i="19"/>
  <c r="AM61"/>
  <c r="ET61"/>
  <c r="EZ63" i="15"/>
  <c r="FA63" s="1"/>
  <c r="FB63" s="1"/>
  <c r="GJ63"/>
  <c r="GM63" s="1"/>
  <c r="EU62" i="19"/>
  <c r="CV68"/>
  <c r="DD70" i="15"/>
  <c r="AN76" i="19"/>
  <c r="AV78" i="15"/>
  <c r="BD79" i="19"/>
  <c r="BI81" i="15"/>
  <c r="AO7"/>
  <c r="DQ7"/>
  <c r="GL12"/>
  <c r="GD13"/>
  <c r="GJ16"/>
  <c r="GM16" s="1"/>
  <c r="BI17"/>
  <c r="CC17"/>
  <c r="CW17"/>
  <c r="DQ17"/>
  <c r="EZ17"/>
  <c r="FA17" s="1"/>
  <c r="FB17" s="1"/>
  <c r="EU15" i="19" s="1"/>
  <c r="GI17" i="15"/>
  <c r="EH18"/>
  <c r="EI18" s="1"/>
  <c r="EJ18" s="1"/>
  <c r="GB19"/>
  <c r="GB20"/>
  <c r="EH25"/>
  <c r="EI25" s="1"/>
  <c r="EJ25" s="1"/>
  <c r="EG23" i="19" s="1"/>
  <c r="CC27" i="15"/>
  <c r="CW27"/>
  <c r="DQ27"/>
  <c r="EZ27"/>
  <c r="FA27" s="1"/>
  <c r="FB27" s="1"/>
  <c r="EU25" i="19" s="1"/>
  <c r="GD27" i="15"/>
  <c r="EH28"/>
  <c r="EI28" s="1"/>
  <c r="EJ28" s="1"/>
  <c r="EG26" i="19" s="1"/>
  <c r="AO29" i="15"/>
  <c r="BI29"/>
  <c r="CW29"/>
  <c r="DQ29"/>
  <c r="EZ29"/>
  <c r="FA29" s="1"/>
  <c r="FB29" s="1"/>
  <c r="EU27" i="19" s="1"/>
  <c r="BI33" i="15"/>
  <c r="CW33"/>
  <c r="DQ33"/>
  <c r="EZ33"/>
  <c r="FA33" s="1"/>
  <c r="FB33" s="1"/>
  <c r="EU31" i="19" s="1"/>
  <c r="EH41" i="15"/>
  <c r="EI41" s="1"/>
  <c r="EJ41" s="1"/>
  <c r="GB43"/>
  <c r="GD44"/>
  <c r="GM45"/>
  <c r="GL48"/>
  <c r="U49"/>
  <c r="EH49"/>
  <c r="EI49" s="1"/>
  <c r="EJ49" s="1"/>
  <c r="EH53"/>
  <c r="EI53" s="1"/>
  <c r="EJ53" s="1"/>
  <c r="GI55"/>
  <c r="GD60"/>
  <c r="EZ65"/>
  <c r="FA65" s="1"/>
  <c r="FB65" s="1"/>
  <c r="EZ81"/>
  <c r="FA81" s="1"/>
  <c r="FB81" s="1"/>
  <c r="AT6" i="19"/>
  <c r="BX6"/>
  <c r="CY6"/>
  <c r="DV6"/>
  <c r="BG7"/>
  <c r="CE7"/>
  <c r="EM7"/>
  <c r="EQ9" i="15"/>
  <c r="ER9" s="1"/>
  <c r="ES9" s="1"/>
  <c r="BG8" i="19"/>
  <c r="CO8"/>
  <c r="CW10" i="15"/>
  <c r="EX8" i="19"/>
  <c r="AB11" i="15"/>
  <c r="BG9" i="19"/>
  <c r="CE9"/>
  <c r="W10"/>
  <c r="BK10"/>
  <c r="DS11"/>
  <c r="AG12"/>
  <c r="AO14" i="15"/>
  <c r="CA12" i="19"/>
  <c r="CY12"/>
  <c r="S14"/>
  <c r="BU14"/>
  <c r="CC16" i="15"/>
  <c r="AJ15" i="19"/>
  <c r="BN15"/>
  <c r="CH15"/>
  <c r="DB15"/>
  <c r="EN15"/>
  <c r="P16"/>
  <c r="BA17"/>
  <c r="BI19" i="15"/>
  <c r="DI17" i="19"/>
  <c r="DQ19" i="15"/>
  <c r="EX18" i="19"/>
  <c r="Z19"/>
  <c r="BG19"/>
  <c r="CA19"/>
  <c r="P20"/>
  <c r="CU20"/>
  <c r="S21"/>
  <c r="EG22"/>
  <c r="AN23"/>
  <c r="AV25" i="15"/>
  <c r="CB23" i="19"/>
  <c r="CJ25" i="15"/>
  <c r="DP23" i="19"/>
  <c r="DX25" i="15"/>
  <c r="AJ25" i="19"/>
  <c r="BD25"/>
  <c r="CH25"/>
  <c r="DB25"/>
  <c r="DV25"/>
  <c r="BH26"/>
  <c r="BP28" i="15"/>
  <c r="C27" i="19"/>
  <c r="AT27"/>
  <c r="BX27"/>
  <c r="DB27"/>
  <c r="EN27"/>
  <c r="EX28"/>
  <c r="AJ31"/>
  <c r="AT31"/>
  <c r="BX31"/>
  <c r="EU32"/>
  <c r="DO35"/>
  <c r="ET35"/>
  <c r="EZ37" i="15"/>
  <c r="FA37" s="1"/>
  <c r="FB37" s="1"/>
  <c r="GJ37"/>
  <c r="GM37" s="1"/>
  <c r="P36" i="19"/>
  <c r="BG36"/>
  <c r="ET36"/>
  <c r="EZ38" i="15"/>
  <c r="FA38" s="1"/>
  <c r="FB38" s="1"/>
  <c r="EG38" i="19"/>
  <c r="P39"/>
  <c r="CB39"/>
  <c r="CJ41" i="15"/>
  <c r="BK42" i="19"/>
  <c r="CY42"/>
  <c r="EU42"/>
  <c r="CE44"/>
  <c r="BA46"/>
  <c r="BI48" i="15"/>
  <c r="AM50" i="19"/>
  <c r="AO52" i="15"/>
  <c r="EX50" i="19"/>
  <c r="DI53"/>
  <c r="DQ55" i="15"/>
  <c r="AJ56" i="19"/>
  <c r="CE57"/>
  <c r="BU94"/>
  <c r="CC96" i="15"/>
  <c r="CV106" i="19"/>
  <c r="DD108" i="15"/>
  <c r="BG6" i="19"/>
  <c r="BI7" i="15"/>
  <c r="AG7" i="19"/>
  <c r="AO9" i="15"/>
  <c r="AG8" i="19"/>
  <c r="AO10" i="15"/>
  <c r="DI8" i="19"/>
  <c r="DQ10" i="15"/>
  <c r="CY9" i="19"/>
  <c r="CO10"/>
  <c r="CW12" i="15"/>
  <c r="EX10" i="19"/>
  <c r="AM11"/>
  <c r="BU11"/>
  <c r="CC13" i="15"/>
  <c r="DO11" i="19"/>
  <c r="AQ12"/>
  <c r="EF12"/>
  <c r="EH14" i="15"/>
  <c r="EI14" s="1"/>
  <c r="EJ14" s="1"/>
  <c r="GB14"/>
  <c r="GE14" s="1"/>
  <c r="AN13" i="19"/>
  <c r="AV15" i="15"/>
  <c r="BH13" i="19"/>
  <c r="BP15" i="15"/>
  <c r="CV13" i="19"/>
  <c r="DD15" i="15"/>
  <c r="BK14" i="19"/>
  <c r="M6"/>
  <c r="BA6"/>
  <c r="CO6"/>
  <c r="EF6"/>
  <c r="GD108" i="15"/>
  <c r="EH105"/>
  <c r="EI105" s="1"/>
  <c r="EJ105" s="1"/>
  <c r="GD102"/>
  <c r="GD98"/>
  <c r="GD94"/>
  <c r="GD90"/>
  <c r="GD86"/>
  <c r="GD107"/>
  <c r="GD106"/>
  <c r="GD103"/>
  <c r="GD99"/>
  <c r="GD95"/>
  <c r="EH95"/>
  <c r="EI95" s="1"/>
  <c r="EJ95" s="1"/>
  <c r="GD91"/>
  <c r="GD87"/>
  <c r="GD83"/>
  <c r="GD104"/>
  <c r="GD100"/>
  <c r="GD96"/>
  <c r="GD92"/>
  <c r="GD88"/>
  <c r="GD84"/>
  <c r="GD93"/>
  <c r="EH93"/>
  <c r="EI93" s="1"/>
  <c r="EJ93" s="1"/>
  <c r="EG91" i="19" s="1"/>
  <c r="GD82" i="15"/>
  <c r="GD79"/>
  <c r="GD75"/>
  <c r="GD71"/>
  <c r="GD89"/>
  <c r="EH89"/>
  <c r="EI89" s="1"/>
  <c r="EJ89" s="1"/>
  <c r="GD80"/>
  <c r="GD76"/>
  <c r="GD70"/>
  <c r="GD57"/>
  <c r="GD54"/>
  <c r="GD46"/>
  <c r="GD105"/>
  <c r="EH101"/>
  <c r="EI101" s="1"/>
  <c r="EJ101" s="1"/>
  <c r="GD85"/>
  <c r="GD78"/>
  <c r="GE78" s="1"/>
  <c r="GD77"/>
  <c r="EH85"/>
  <c r="EI85" s="1"/>
  <c r="EJ85" s="1"/>
  <c r="GD81"/>
  <c r="EH71"/>
  <c r="EI71" s="1"/>
  <c r="EJ71" s="1"/>
  <c r="EG69" i="19" s="1"/>
  <c r="GD69" i="15"/>
  <c r="GD68"/>
  <c r="GD66"/>
  <c r="GD65"/>
  <c r="GD64"/>
  <c r="GD61"/>
  <c r="EH60"/>
  <c r="EI60" s="1"/>
  <c r="EJ60" s="1"/>
  <c r="GD59"/>
  <c r="EH97"/>
  <c r="EI97" s="1"/>
  <c r="EJ97" s="1"/>
  <c r="EH78"/>
  <c r="EI78" s="1"/>
  <c r="EJ78" s="1"/>
  <c r="EH77"/>
  <c r="EI77" s="1"/>
  <c r="EJ77" s="1"/>
  <c r="EH69"/>
  <c r="EI69" s="1"/>
  <c r="EJ69" s="1"/>
  <c r="EH66"/>
  <c r="EI66" s="1"/>
  <c r="EJ66" s="1"/>
  <c r="GD63"/>
  <c r="GD62"/>
  <c r="EH62"/>
  <c r="EI62" s="1"/>
  <c r="EJ62" s="1"/>
  <c r="EG60" i="19" s="1"/>
  <c r="GD58" i="15"/>
  <c r="GD55"/>
  <c r="EH55"/>
  <c r="EI55" s="1"/>
  <c r="EJ55" s="1"/>
  <c r="EH54"/>
  <c r="EI54" s="1"/>
  <c r="EJ54" s="1"/>
  <c r="GD53"/>
  <c r="GD101"/>
  <c r="GD67"/>
  <c r="EH61"/>
  <c r="EI61" s="1"/>
  <c r="EJ61" s="1"/>
  <c r="EG59" i="19" s="1"/>
  <c r="EH59" i="15"/>
  <c r="EI59" s="1"/>
  <c r="EJ59" s="1"/>
  <c r="EH57"/>
  <c r="EI57" s="1"/>
  <c r="EJ57" s="1"/>
  <c r="GD50"/>
  <c r="GE50" s="1"/>
  <c r="GD49"/>
  <c r="GD48"/>
  <c r="GD47"/>
  <c r="GE47" s="1"/>
  <c r="GD43"/>
  <c r="GD38"/>
  <c r="GD36"/>
  <c r="GE36" s="1"/>
  <c r="GD34"/>
  <c r="GE34" s="1"/>
  <c r="GD30"/>
  <c r="GD22"/>
  <c r="GD20"/>
  <c r="GD19"/>
  <c r="GD17"/>
  <c r="GD16"/>
  <c r="EH52"/>
  <c r="EI52" s="1"/>
  <c r="EJ52" s="1"/>
  <c r="GD51"/>
  <c r="EH81"/>
  <c r="EI81" s="1"/>
  <c r="EJ81" s="1"/>
  <c r="EH65"/>
  <c r="EI65" s="1"/>
  <c r="EJ65" s="1"/>
  <c r="EG63" i="19" s="1"/>
  <c r="GD56" i="15"/>
  <c r="EH50"/>
  <c r="EI50" s="1"/>
  <c r="EJ50" s="1"/>
  <c r="GD97"/>
  <c r="GD72"/>
  <c r="EH72"/>
  <c r="EI72" s="1"/>
  <c r="EJ72" s="1"/>
  <c r="GD52"/>
  <c r="GD42"/>
  <c r="GE42" s="1"/>
  <c r="GD39"/>
  <c r="GD35"/>
  <c r="GE35" s="1"/>
  <c r="GD33"/>
  <c r="GD32"/>
  <c r="GE32" s="1"/>
  <c r="GD31"/>
  <c r="GE31" s="1"/>
  <c r="GD26"/>
  <c r="GD23"/>
  <c r="GE23" s="1"/>
  <c r="GD18"/>
  <c r="GE18" s="1"/>
  <c r="GD15"/>
  <c r="GE15" s="1"/>
  <c r="AM7" i="19"/>
  <c r="BK7"/>
  <c r="BU7"/>
  <c r="CC9" i="15"/>
  <c r="DO7" i="19"/>
  <c r="C8"/>
  <c r="W8"/>
  <c r="AM8"/>
  <c r="BK8"/>
  <c r="BU8"/>
  <c r="CC10" i="15"/>
  <c r="DO8" i="19"/>
  <c r="AM9"/>
  <c r="BK9"/>
  <c r="BU9"/>
  <c r="CC11" i="15"/>
  <c r="DO9" i="19"/>
  <c r="AQ10"/>
  <c r="BA10"/>
  <c r="BI12" i="15"/>
  <c r="CU10" i="19"/>
  <c r="DS10"/>
  <c r="EF10"/>
  <c r="EH12" i="15"/>
  <c r="EI12" s="1"/>
  <c r="EJ12" s="1"/>
  <c r="GB12"/>
  <c r="GE12" s="1"/>
  <c r="ET10" i="19"/>
  <c r="GJ12" i="15"/>
  <c r="EZ12"/>
  <c r="FA12" s="1"/>
  <c r="FB12" s="1"/>
  <c r="P11" i="19"/>
  <c r="AG11"/>
  <c r="AO13" i="15"/>
  <c r="CA11" i="19"/>
  <c r="CY11"/>
  <c r="DI11"/>
  <c r="DQ13" i="15"/>
  <c r="BG12" i="19"/>
  <c r="CE12"/>
  <c r="CO12"/>
  <c r="CW14" i="15"/>
  <c r="EM12" i="19"/>
  <c r="EQ14" i="15"/>
  <c r="ER14" s="1"/>
  <c r="ES14" s="1"/>
  <c r="EX12" i="19"/>
  <c r="C13"/>
  <c r="AJ13"/>
  <c r="AT13"/>
  <c r="BD13"/>
  <c r="BN13"/>
  <c r="BX13"/>
  <c r="CH13"/>
  <c r="CR13"/>
  <c r="DB13"/>
  <c r="DL13"/>
  <c r="DV13"/>
  <c r="EX14"/>
  <c r="U17" i="15"/>
  <c r="EG15" i="19"/>
  <c r="EU16"/>
  <c r="M17"/>
  <c r="U19" i="15"/>
  <c r="EX17" i="19"/>
  <c r="Z18"/>
  <c r="AM18"/>
  <c r="BG18"/>
  <c r="CA18"/>
  <c r="CU18"/>
  <c r="DO18"/>
  <c r="ET18"/>
  <c r="EZ20" i="15"/>
  <c r="FA20" s="1"/>
  <c r="FB20" s="1"/>
  <c r="AQ19" i="19"/>
  <c r="BK19"/>
  <c r="CE19"/>
  <c r="CY19"/>
  <c r="DS19"/>
  <c r="EM19"/>
  <c r="EQ21" i="15"/>
  <c r="ER21" s="1"/>
  <c r="ES21" s="1"/>
  <c r="AQ20" i="19"/>
  <c r="BK20"/>
  <c r="CE20"/>
  <c r="CY20"/>
  <c r="DS20"/>
  <c r="EM20"/>
  <c r="GF22" i="15"/>
  <c r="GI22" s="1"/>
  <c r="EQ22"/>
  <c r="ER22" s="1"/>
  <c r="ES22" s="1"/>
  <c r="W21" i="19"/>
  <c r="AJ21"/>
  <c r="AT21"/>
  <c r="BD21"/>
  <c r="BN21"/>
  <c r="BX21"/>
  <c r="CH21"/>
  <c r="CR21"/>
  <c r="DB21"/>
  <c r="DL21"/>
  <c r="DV21"/>
  <c r="EN21"/>
  <c r="P22"/>
  <c r="EU23"/>
  <c r="C24"/>
  <c r="W24"/>
  <c r="AJ24"/>
  <c r="AT24"/>
  <c r="BD24"/>
  <c r="BN24"/>
  <c r="BX24"/>
  <c r="CH24"/>
  <c r="CR24"/>
  <c r="DB24"/>
  <c r="DL24"/>
  <c r="DV24"/>
  <c r="EN24"/>
  <c r="M25"/>
  <c r="U27" i="15"/>
  <c r="EG25" i="19"/>
  <c r="EU26"/>
  <c r="EG27"/>
  <c r="Z28"/>
  <c r="AM28"/>
  <c r="BG28"/>
  <c r="CA28"/>
  <c r="CU28"/>
  <c r="DO28"/>
  <c r="ET28"/>
  <c r="EZ30" i="15"/>
  <c r="FA30" s="1"/>
  <c r="FB30" s="1"/>
  <c r="W29" i="19"/>
  <c r="AJ29"/>
  <c r="AT29"/>
  <c r="BD29"/>
  <c r="BN29"/>
  <c r="BX29"/>
  <c r="CH29"/>
  <c r="CR29"/>
  <c r="DB29"/>
  <c r="DL29"/>
  <c r="DV29"/>
  <c r="EN29"/>
  <c r="Z30"/>
  <c r="AM30"/>
  <c r="BG30"/>
  <c r="CA30"/>
  <c r="CU30"/>
  <c r="DO30"/>
  <c r="ET30"/>
  <c r="EZ32" i="15"/>
  <c r="FA32" s="1"/>
  <c r="FB32" s="1"/>
  <c r="EG31" i="19"/>
  <c r="C32"/>
  <c r="W32"/>
  <c r="AJ32"/>
  <c r="AT32"/>
  <c r="BD32"/>
  <c r="BN32"/>
  <c r="BX32"/>
  <c r="CH32"/>
  <c r="CR32"/>
  <c r="DB32"/>
  <c r="DL32"/>
  <c r="DV32"/>
  <c r="EN32"/>
  <c r="AM33"/>
  <c r="BG33"/>
  <c r="CA33"/>
  <c r="CU33"/>
  <c r="DO33"/>
  <c r="ET33"/>
  <c r="EZ35" i="15"/>
  <c r="FA35" s="1"/>
  <c r="FB35" s="1"/>
  <c r="C34" i="19"/>
  <c r="W34"/>
  <c r="AJ34"/>
  <c r="AT34"/>
  <c r="BD34"/>
  <c r="BN34"/>
  <c r="BX34"/>
  <c r="CH34"/>
  <c r="CR34"/>
  <c r="DB34"/>
  <c r="DL34"/>
  <c r="DV34"/>
  <c r="EN34"/>
  <c r="AQ35"/>
  <c r="BK35"/>
  <c r="CE35"/>
  <c r="CY35"/>
  <c r="DS35"/>
  <c r="EM35"/>
  <c r="EQ37" i="15"/>
  <c r="ER37" s="1"/>
  <c r="ES37" s="1"/>
  <c r="AQ36" i="19"/>
  <c r="BK36"/>
  <c r="CE36"/>
  <c r="CY36"/>
  <c r="DS36"/>
  <c r="EM36"/>
  <c r="GF38" i="15"/>
  <c r="GI38" s="1"/>
  <c r="EQ38"/>
  <c r="ER38" s="1"/>
  <c r="ES38" s="1"/>
  <c r="EN36" i="19" s="1"/>
  <c r="W37"/>
  <c r="AJ37"/>
  <c r="AT37"/>
  <c r="BD37"/>
  <c r="BN37"/>
  <c r="BX37"/>
  <c r="CH37"/>
  <c r="CR37"/>
  <c r="DB37"/>
  <c r="DL37"/>
  <c r="DV37"/>
  <c r="EN37"/>
  <c r="P38"/>
  <c r="EU39"/>
  <c r="C40"/>
  <c r="W40"/>
  <c r="AJ40"/>
  <c r="AT40"/>
  <c r="BD40"/>
  <c r="BN40"/>
  <c r="BX40"/>
  <c r="CH40"/>
  <c r="CR40"/>
  <c r="DB40"/>
  <c r="DL40"/>
  <c r="DV40"/>
  <c r="EN40"/>
  <c r="M41"/>
  <c r="U43" i="15"/>
  <c r="AB43" s="1"/>
  <c r="EX41" i="19"/>
  <c r="S42"/>
  <c r="AG42"/>
  <c r="AO44" i="15"/>
  <c r="BA42" i="19"/>
  <c r="BI44" i="15"/>
  <c r="BU42" i="19"/>
  <c r="CC44" i="15"/>
  <c r="CO42" i="19"/>
  <c r="CW44" i="15"/>
  <c r="DI42" i="19"/>
  <c r="DQ44" i="15"/>
  <c r="EN42" i="19"/>
  <c r="CE43"/>
  <c r="DI43"/>
  <c r="DQ45" i="15"/>
  <c r="EN43" i="19"/>
  <c r="AQ44"/>
  <c r="DL44"/>
  <c r="CE45"/>
  <c r="DI45"/>
  <c r="DQ47" i="15"/>
  <c r="EN45" i="19"/>
  <c r="S46"/>
  <c r="AG46"/>
  <c r="AO48" i="15"/>
  <c r="AT46" i="19"/>
  <c r="CU46"/>
  <c r="DO46"/>
  <c r="AQ47"/>
  <c r="BU47"/>
  <c r="CC49" i="15"/>
  <c r="CO47" i="19"/>
  <c r="CW49" i="15"/>
  <c r="DB47" i="19"/>
  <c r="BH48"/>
  <c r="BP50" i="15"/>
  <c r="DB48" i="19"/>
  <c r="EN48"/>
  <c r="W49"/>
  <c r="BK49"/>
  <c r="DO49"/>
  <c r="CY50"/>
  <c r="EX56"/>
  <c r="BG57"/>
  <c r="C58"/>
  <c r="W58"/>
  <c r="BH58"/>
  <c r="BP60" i="15"/>
  <c r="BN59" i="19"/>
  <c r="AT62"/>
  <c r="DP63"/>
  <c r="DX65" i="15"/>
  <c r="BX64" i="19"/>
  <c r="P67"/>
  <c r="AN67"/>
  <c r="AV69" i="15"/>
  <c r="BX74" i="19"/>
  <c r="CU74"/>
  <c r="CW76" i="15"/>
  <c r="CB75" i="19"/>
  <c r="CJ77" i="15"/>
  <c r="CU82" i="19"/>
  <c r="DI82"/>
  <c r="DQ84" i="15"/>
  <c r="AQ98" i="19"/>
  <c r="GL11" i="15"/>
  <c r="GF9"/>
  <c r="GI9" s="1"/>
  <c r="GF10"/>
  <c r="GI10" s="1"/>
  <c r="GF11"/>
  <c r="GL13"/>
  <c r="GD14"/>
  <c r="U15"/>
  <c r="AB15" s="1"/>
  <c r="EH15"/>
  <c r="EI15" s="1"/>
  <c r="EJ15" s="1"/>
  <c r="GJ20"/>
  <c r="GM20" s="1"/>
  <c r="GD21"/>
  <c r="EH23"/>
  <c r="EI23" s="1"/>
  <c r="EJ23" s="1"/>
  <c r="EG21" i="19" s="1"/>
  <c r="AO24" i="15"/>
  <c r="BI24"/>
  <c r="CC24"/>
  <c r="CW24"/>
  <c r="DQ24"/>
  <c r="EZ24"/>
  <c r="FA24" s="1"/>
  <c r="FB24" s="1"/>
  <c r="EU22" i="19" s="1"/>
  <c r="GD24" i="15"/>
  <c r="GL24"/>
  <c r="GD25"/>
  <c r="GE25" s="1"/>
  <c r="EH26"/>
  <c r="EI26" s="1"/>
  <c r="EJ26" s="1"/>
  <c r="EG24" i="19" s="1"/>
  <c r="GL27" i="15"/>
  <c r="GB30"/>
  <c r="GE30" s="1"/>
  <c r="EH31"/>
  <c r="EI31" s="1"/>
  <c r="EJ31" s="1"/>
  <c r="EG29" i="19" s="1"/>
  <c r="U33" i="15"/>
  <c r="EH34"/>
  <c r="EI34" s="1"/>
  <c r="EJ34" s="1"/>
  <c r="EH36"/>
  <c r="EI36" s="1"/>
  <c r="EJ36" s="1"/>
  <c r="EG34" i="19" s="1"/>
  <c r="GD37" i="15"/>
  <c r="EH39"/>
  <c r="EI39" s="1"/>
  <c r="EJ39" s="1"/>
  <c r="EG37" i="19" s="1"/>
  <c r="AO40" i="15"/>
  <c r="BI40"/>
  <c r="CC40"/>
  <c r="CW40"/>
  <c r="DQ40"/>
  <c r="EZ40"/>
  <c r="FA40" s="1"/>
  <c r="FB40" s="1"/>
  <c r="EU38" i="19" s="1"/>
  <c r="GD40" i="15"/>
  <c r="GL40"/>
  <c r="GM40" s="1"/>
  <c r="GD41"/>
  <c r="GE41" s="1"/>
  <c r="EH42"/>
  <c r="EI42" s="1"/>
  <c r="EJ42" s="1"/>
  <c r="EG40" i="19" s="1"/>
  <c r="EH44" i="15"/>
  <c r="EI44" s="1"/>
  <c r="EJ44" s="1"/>
  <c r="EG42" i="19" s="1"/>
  <c r="BI45" i="15"/>
  <c r="EH45"/>
  <c r="EI45" s="1"/>
  <c r="EJ45" s="1"/>
  <c r="BI47"/>
  <c r="EH47"/>
  <c r="EI47" s="1"/>
  <c r="EJ47" s="1"/>
  <c r="EG45" i="19" s="1"/>
  <c r="GL63" i="15"/>
  <c r="GE66"/>
  <c r="Z50" i="19"/>
  <c r="P6"/>
  <c r="Z6"/>
  <c r="AM6"/>
  <c r="CE6"/>
  <c r="CR6"/>
  <c r="DB6"/>
  <c r="DO6"/>
  <c r="S7"/>
  <c r="AJ7"/>
  <c r="AT7"/>
  <c r="BX7"/>
  <c r="CH7"/>
  <c r="DL7"/>
  <c r="DV7"/>
  <c r="Z8"/>
  <c r="BD8"/>
  <c r="BN8"/>
  <c r="CR8"/>
  <c r="DB8"/>
  <c r="S9"/>
  <c r="BD9"/>
  <c r="BN9"/>
  <c r="CR9"/>
  <c r="DB9"/>
  <c r="AJ10"/>
  <c r="AT10"/>
  <c r="BX10"/>
  <c r="CH10"/>
  <c r="DL10"/>
  <c r="DV10"/>
  <c r="Z11"/>
  <c r="BN11"/>
  <c r="CR11"/>
  <c r="DB11"/>
  <c r="S12"/>
  <c r="AJ12"/>
  <c r="AT12"/>
  <c r="BX12"/>
  <c r="CH12"/>
  <c r="DL12"/>
  <c r="DV12"/>
  <c r="M13"/>
  <c r="W13"/>
  <c r="AM13"/>
  <c r="BA13"/>
  <c r="BK13"/>
  <c r="CA13"/>
  <c r="CO13"/>
  <c r="CY13"/>
  <c r="DO13"/>
  <c r="EF13"/>
  <c r="EM13"/>
  <c r="ET13"/>
  <c r="EX13"/>
  <c r="P14"/>
  <c r="BD14"/>
  <c r="BN14"/>
  <c r="CR14"/>
  <c r="DB14"/>
  <c r="C15"/>
  <c r="AG15"/>
  <c r="AQ15"/>
  <c r="BG15"/>
  <c r="BU15"/>
  <c r="CE15"/>
  <c r="CU15"/>
  <c r="DI15"/>
  <c r="DS15"/>
  <c r="S16"/>
  <c r="AG16"/>
  <c r="AQ16"/>
  <c r="BG16"/>
  <c r="BU16"/>
  <c r="CE16"/>
  <c r="CU16"/>
  <c r="DI16"/>
  <c r="DS16"/>
  <c r="P17"/>
  <c r="Z17"/>
  <c r="AJ17"/>
  <c r="AT17"/>
  <c r="BX17"/>
  <c r="CH17"/>
  <c r="DL17"/>
  <c r="DV17"/>
  <c r="EG17"/>
  <c r="EN17"/>
  <c r="EU17"/>
  <c r="P18"/>
  <c r="BD18"/>
  <c r="BN18"/>
  <c r="CR18"/>
  <c r="DB18"/>
  <c r="C19"/>
  <c r="W19"/>
  <c r="AJ19"/>
  <c r="AT19"/>
  <c r="BX19"/>
  <c r="CH19"/>
  <c r="DL19"/>
  <c r="DV19"/>
  <c r="EG19"/>
  <c r="EN19"/>
  <c r="EU19"/>
  <c r="S20"/>
  <c r="BD20"/>
  <c r="BN20"/>
  <c r="CR20"/>
  <c r="DB20"/>
  <c r="C21"/>
  <c r="AG21"/>
  <c r="AQ21"/>
  <c r="BG21"/>
  <c r="BU21"/>
  <c r="CE21"/>
  <c r="CU21"/>
  <c r="DI21"/>
  <c r="DS21"/>
  <c r="S22"/>
  <c r="AG22"/>
  <c r="AQ22"/>
  <c r="BG22"/>
  <c r="BU22"/>
  <c r="CE22"/>
  <c r="CU22"/>
  <c r="DI22"/>
  <c r="DS22"/>
  <c r="S23"/>
  <c r="AG23"/>
  <c r="AQ23"/>
  <c r="BG23"/>
  <c r="CE23"/>
  <c r="CU23"/>
  <c r="DI23"/>
  <c r="DS23"/>
  <c r="Z24"/>
  <c r="AM24"/>
  <c r="BA24"/>
  <c r="BK24"/>
  <c r="CA24"/>
  <c r="CO24"/>
  <c r="CY24"/>
  <c r="DO24"/>
  <c r="EF24"/>
  <c r="EM24"/>
  <c r="ET24"/>
  <c r="EX24"/>
  <c r="P25"/>
  <c r="Z25"/>
  <c r="AM25"/>
  <c r="BA25"/>
  <c r="BK25"/>
  <c r="CA25"/>
  <c r="CO25"/>
  <c r="CY25"/>
  <c r="DO25"/>
  <c r="EF25"/>
  <c r="EM25"/>
  <c r="ET25"/>
  <c r="EX25"/>
  <c r="Z26"/>
  <c r="AM26"/>
  <c r="BA26"/>
  <c r="BK26"/>
  <c r="CA26"/>
  <c r="CO26"/>
  <c r="CY26"/>
  <c r="DO26"/>
  <c r="EF26"/>
  <c r="EM26"/>
  <c r="ET26"/>
  <c r="EX26"/>
  <c r="Z27"/>
  <c r="AM27"/>
  <c r="BA27"/>
  <c r="BK27"/>
  <c r="CA27"/>
  <c r="CO27"/>
  <c r="CY27"/>
  <c r="DO27"/>
  <c r="EF27"/>
  <c r="EM27"/>
  <c r="ET27"/>
  <c r="EX27"/>
  <c r="C28"/>
  <c r="W28"/>
  <c r="AJ28"/>
  <c r="AT28"/>
  <c r="BX28"/>
  <c r="CH28"/>
  <c r="DL28"/>
  <c r="DV28"/>
  <c r="EG28"/>
  <c r="EN28"/>
  <c r="EU28"/>
  <c r="C29"/>
  <c r="AG29"/>
  <c r="AQ29"/>
  <c r="BG29"/>
  <c r="BU29"/>
  <c r="CE29"/>
  <c r="CU29"/>
  <c r="DI29"/>
  <c r="DS29"/>
  <c r="C30"/>
  <c r="W30"/>
  <c r="AJ30"/>
  <c r="AT30"/>
  <c r="BX30"/>
  <c r="CH30"/>
  <c r="DL30"/>
  <c r="DV30"/>
  <c r="EG30"/>
  <c r="EN30"/>
  <c r="EU30"/>
  <c r="P31"/>
  <c r="Z31"/>
  <c r="BA31"/>
  <c r="BK31"/>
  <c r="CA31"/>
  <c r="CO31"/>
  <c r="CY31"/>
  <c r="DO31"/>
  <c r="EF31"/>
  <c r="EM31"/>
  <c r="ET31"/>
  <c r="EX31"/>
  <c r="Z32"/>
  <c r="AM32"/>
  <c r="BA32"/>
  <c r="BK32"/>
  <c r="CA32"/>
  <c r="CO32"/>
  <c r="CY32"/>
  <c r="DO32"/>
  <c r="EF32"/>
  <c r="EM32"/>
  <c r="ET32"/>
  <c r="EX32"/>
  <c r="C33"/>
  <c r="BD33"/>
  <c r="BN33"/>
  <c r="CR33"/>
  <c r="DB33"/>
  <c r="Z34"/>
  <c r="AM34"/>
  <c r="BA34"/>
  <c r="BK34"/>
  <c r="CA34"/>
  <c r="CO34"/>
  <c r="CY34"/>
  <c r="DO34"/>
  <c r="EF34"/>
  <c r="EM34"/>
  <c r="ET34"/>
  <c r="EX34"/>
  <c r="C35"/>
  <c r="W35"/>
  <c r="AJ35"/>
  <c r="AT35"/>
  <c r="BX35"/>
  <c r="DL35"/>
  <c r="DV35"/>
  <c r="EG35"/>
  <c r="EU35"/>
  <c r="S36"/>
  <c r="BD36"/>
  <c r="BN36"/>
  <c r="CR36"/>
  <c r="DB36"/>
  <c r="C37"/>
  <c r="AG37"/>
  <c r="AQ37"/>
  <c r="BG37"/>
  <c r="BU37"/>
  <c r="CE37"/>
  <c r="CU37"/>
  <c r="DI37"/>
  <c r="DS37"/>
  <c r="S38"/>
  <c r="AG38"/>
  <c r="AQ38"/>
  <c r="BG38"/>
  <c r="BU38"/>
  <c r="CE38"/>
  <c r="CU38"/>
  <c r="DI38"/>
  <c r="DS38"/>
  <c r="S39"/>
  <c r="AG39"/>
  <c r="AQ39"/>
  <c r="BG39"/>
  <c r="BU39"/>
  <c r="CE39"/>
  <c r="CU39"/>
  <c r="DI39"/>
  <c r="DS39"/>
  <c r="Z40"/>
  <c r="AM40"/>
  <c r="BA40"/>
  <c r="BK40"/>
  <c r="CA40"/>
  <c r="CO40"/>
  <c r="CY40"/>
  <c r="DO40"/>
  <c r="EF40"/>
  <c r="EM40"/>
  <c r="ET40"/>
  <c r="EX40"/>
  <c r="P41"/>
  <c r="Z41"/>
  <c r="AJ41"/>
  <c r="AT41"/>
  <c r="BX41"/>
  <c r="DL41"/>
  <c r="DV41"/>
  <c r="EG41"/>
  <c r="EN41"/>
  <c r="EU41"/>
  <c r="C42"/>
  <c r="W42"/>
  <c r="AJ42"/>
  <c r="AT42"/>
  <c r="BX42"/>
  <c r="CH42"/>
  <c r="DL42"/>
  <c r="DV42"/>
  <c r="P43"/>
  <c r="BG43"/>
  <c r="BX43"/>
  <c r="CH43"/>
  <c r="P44"/>
  <c r="Z44"/>
  <c r="AM44"/>
  <c r="BG44"/>
  <c r="BU44"/>
  <c r="CC46" i="15"/>
  <c r="CH44" i="19"/>
  <c r="CO44"/>
  <c r="CY44"/>
  <c r="DO44"/>
  <c r="ET44"/>
  <c r="EZ46" i="15"/>
  <c r="FA46" s="1"/>
  <c r="FB46" s="1"/>
  <c r="EU44" i="19" s="1"/>
  <c r="S45"/>
  <c r="BG45"/>
  <c r="BX45"/>
  <c r="CH45"/>
  <c r="AQ46"/>
  <c r="BX46"/>
  <c r="DS46"/>
  <c r="EM46"/>
  <c r="EQ48" i="15"/>
  <c r="ER48" s="1"/>
  <c r="ES48" s="1"/>
  <c r="EN46" i="19" s="1"/>
  <c r="S47"/>
  <c r="BD47"/>
  <c r="CY47"/>
  <c r="P48"/>
  <c r="BG48"/>
  <c r="BX48"/>
  <c r="CH48"/>
  <c r="S49"/>
  <c r="AQ49"/>
  <c r="BX49"/>
  <c r="EM49"/>
  <c r="EQ51" i="15"/>
  <c r="ER51" s="1"/>
  <c r="ES51" s="1"/>
  <c r="C50" i="19"/>
  <c r="W50"/>
  <c r="BN50"/>
  <c r="BX50"/>
  <c r="CC52" i="15"/>
  <c r="EG50" i="19"/>
  <c r="C51"/>
  <c r="W51"/>
  <c r="AJ51"/>
  <c r="BU51"/>
  <c r="CE51"/>
  <c r="CH52"/>
  <c r="CR52"/>
  <c r="DP52"/>
  <c r="DX54" i="15"/>
  <c r="CH53" i="19"/>
  <c r="CR53"/>
  <c r="CW55" i="15"/>
  <c r="BU54" i="19"/>
  <c r="CE54"/>
  <c r="EF54"/>
  <c r="EH56" i="15"/>
  <c r="EI56" s="1"/>
  <c r="EJ56" s="1"/>
  <c r="GB56"/>
  <c r="GE56" s="1"/>
  <c r="ET54" i="19"/>
  <c r="EZ56" i="15"/>
  <c r="FA56" s="1"/>
  <c r="FB56" s="1"/>
  <c r="Z55" i="19"/>
  <c r="AM55"/>
  <c r="BD55"/>
  <c r="CO55"/>
  <c r="CY55"/>
  <c r="EX55"/>
  <c r="S56"/>
  <c r="AG56"/>
  <c r="AO58" i="15"/>
  <c r="AT56" i="19"/>
  <c r="CA56"/>
  <c r="Z57"/>
  <c r="BD57"/>
  <c r="BI59" i="15"/>
  <c r="S58" i="19"/>
  <c r="AG58"/>
  <c r="AO60" i="15"/>
  <c r="DI58" i="19"/>
  <c r="DQ60" i="15"/>
  <c r="CV59" i="19"/>
  <c r="DD61" i="15"/>
  <c r="P60" i="19"/>
  <c r="AN60"/>
  <c r="AV62" i="15"/>
  <c r="DP60" i="19"/>
  <c r="DX62" i="15"/>
  <c r="BG61" i="19"/>
  <c r="BI63" i="15"/>
  <c r="DO61" i="19"/>
  <c r="CB62"/>
  <c r="CJ64" i="15"/>
  <c r="BD63" i="19"/>
  <c r="P64"/>
  <c r="AN64"/>
  <c r="AV66" i="15"/>
  <c r="CH64" i="19"/>
  <c r="DS65"/>
  <c r="Z66"/>
  <c r="AM66"/>
  <c r="DO66"/>
  <c r="BG67"/>
  <c r="Z68"/>
  <c r="AM68"/>
  <c r="DO68"/>
  <c r="CY71"/>
  <c r="EM71"/>
  <c r="GF73" i="15"/>
  <c r="EQ73"/>
  <c r="ER73" s="1"/>
  <c r="ES73" s="1"/>
  <c r="CY72" i="19"/>
  <c r="EM72"/>
  <c r="GF74" i="15"/>
  <c r="EQ74"/>
  <c r="ER74" s="1"/>
  <c r="ES74" s="1"/>
  <c r="CA73" i="19"/>
  <c r="S75"/>
  <c r="CU75"/>
  <c r="BX77"/>
  <c r="CC79" i="15"/>
  <c r="CR79" i="19"/>
  <c r="CW81" i="15"/>
  <c r="BK92" i="19"/>
  <c r="EG93"/>
  <c r="EU93"/>
  <c r="BD95"/>
  <c r="BI97" i="15"/>
  <c r="CB95" i="19"/>
  <c r="CJ97" i="15"/>
  <c r="CA96" i="19"/>
  <c r="CY100"/>
  <c r="EM100"/>
  <c r="EQ102" i="15"/>
  <c r="ER102" s="1"/>
  <c r="ES102" s="1"/>
  <c r="EN100" i="19" s="1"/>
  <c r="GF102" i="15"/>
  <c r="EX100" i="19"/>
  <c r="S102"/>
  <c r="U104" i="15"/>
  <c r="U106"/>
  <c r="M104" i="19"/>
  <c r="Z104"/>
  <c r="CB105"/>
  <c r="CJ107" i="15"/>
  <c r="GH12"/>
  <c r="U13"/>
  <c r="GH14"/>
  <c r="GI14" s="1"/>
  <c r="GH25"/>
  <c r="GB27"/>
  <c r="GH27"/>
  <c r="GI27" s="1"/>
  <c r="GB28"/>
  <c r="GE28" s="1"/>
  <c r="GH28"/>
  <c r="GB29"/>
  <c r="GE29" s="1"/>
  <c r="GH29"/>
  <c r="GF34"/>
  <c r="GI34" s="1"/>
  <c r="GF36"/>
  <c r="GI36" s="1"/>
  <c r="GH41"/>
  <c r="GI41" s="1"/>
  <c r="GH47"/>
  <c r="GF48"/>
  <c r="GH49"/>
  <c r="GH50"/>
  <c r="GF51"/>
  <c r="EQ53"/>
  <c r="ER53" s="1"/>
  <c r="ES53" s="1"/>
  <c r="EN51" i="19" s="1"/>
  <c r="U57" i="15"/>
  <c r="GI57"/>
  <c r="GI58"/>
  <c r="GI61"/>
  <c r="GH65"/>
  <c r="GM70"/>
  <c r="EQ78"/>
  <c r="ER78" s="1"/>
  <c r="ES78" s="1"/>
  <c r="EZ88"/>
  <c r="FA88" s="1"/>
  <c r="FB88" s="1"/>
  <c r="EH96"/>
  <c r="EI96" s="1"/>
  <c r="EJ96" s="1"/>
  <c r="S10" i="19"/>
  <c r="BA29"/>
  <c r="EM37"/>
  <c r="W46"/>
  <c r="ET47"/>
  <c r="GJ49" i="15"/>
  <c r="BD48" i="19"/>
  <c r="CE48"/>
  <c r="P49"/>
  <c r="CH49"/>
  <c r="DI49"/>
  <c r="DQ51" i="15"/>
  <c r="AT51" i="19"/>
  <c r="CV51"/>
  <c r="S52"/>
  <c r="CO52"/>
  <c r="CW54" i="15"/>
  <c r="DB52" i="19"/>
  <c r="EM52"/>
  <c r="EQ54" i="15"/>
  <c r="ER54" s="1"/>
  <c r="ES54" s="1"/>
  <c r="C53" i="19"/>
  <c r="AG53"/>
  <c r="AQ53"/>
  <c r="DB53"/>
  <c r="EG53"/>
  <c r="CB54"/>
  <c r="CJ56" i="15"/>
  <c r="CU54" i="19"/>
  <c r="DO54"/>
  <c r="BN55"/>
  <c r="BX55"/>
  <c r="CC57" i="15"/>
  <c r="CV55" i="19"/>
  <c r="DD57" i="15"/>
  <c r="DP55" i="19"/>
  <c r="EG55"/>
  <c r="BA56"/>
  <c r="BI58" i="15"/>
  <c r="CU56" i="19"/>
  <c r="DL56"/>
  <c r="BN57"/>
  <c r="BX57"/>
  <c r="CV57"/>
  <c r="DD59" i="15"/>
  <c r="DP57" i="19"/>
  <c r="DX59" i="15"/>
  <c r="AQ58" i="19"/>
  <c r="CR58"/>
  <c r="CW60" i="15"/>
  <c r="DS58" i="19"/>
  <c r="EG58"/>
  <c r="BU59"/>
  <c r="CC61" i="15"/>
  <c r="CO60" i="19"/>
  <c r="CW62" i="15"/>
  <c r="CO61" i="19"/>
  <c r="CW63" i="15"/>
  <c r="BA62" i="19"/>
  <c r="BI64" i="15"/>
  <c r="EF62" i="19"/>
  <c r="GB64" i="15"/>
  <c r="GE64" s="1"/>
  <c r="EH64"/>
  <c r="EI64" s="1"/>
  <c r="EJ64" s="1"/>
  <c r="S63" i="19"/>
  <c r="U65" i="15"/>
  <c r="CY63" i="19"/>
  <c r="BG64"/>
  <c r="BI66" i="15"/>
  <c r="CV64" i="19"/>
  <c r="DD66" i="15"/>
  <c r="DP64" i="19"/>
  <c r="DX66" i="15"/>
  <c r="BH65" i="19"/>
  <c r="BP67" i="15"/>
  <c r="BH66" i="19"/>
  <c r="BP68" i="15"/>
  <c r="CB67" i="19"/>
  <c r="CJ69" i="15"/>
  <c r="BH68" i="19"/>
  <c r="BP70" i="15"/>
  <c r="BK71" i="19"/>
  <c r="BK72"/>
  <c r="C73"/>
  <c r="T73"/>
  <c r="AB75" i="15"/>
  <c r="CV73" i="19"/>
  <c r="DD75" i="15"/>
  <c r="AJ74" i="19"/>
  <c r="BG74"/>
  <c r="BI76" i="15"/>
  <c r="DL74" i="19"/>
  <c r="AN75"/>
  <c r="AV77" i="15"/>
  <c r="DP75" i="19"/>
  <c r="DX77" i="15"/>
  <c r="CB76" i="19"/>
  <c r="CJ78" i="15"/>
  <c r="DL77" i="19"/>
  <c r="DQ79" i="15"/>
  <c r="EM77" i="19"/>
  <c r="EQ79" i="15"/>
  <c r="ER79" s="1"/>
  <c r="ES79" s="1"/>
  <c r="GF79"/>
  <c r="EX77" i="19"/>
  <c r="T78"/>
  <c r="AB80" i="15"/>
  <c r="AG78" i="19"/>
  <c r="AO80" i="15"/>
  <c r="AT78" i="19"/>
  <c r="BH78"/>
  <c r="BP80" i="15"/>
  <c r="BU78" i="19"/>
  <c r="CC80" i="15"/>
  <c r="CH78" i="19"/>
  <c r="CV78"/>
  <c r="DD80" i="15"/>
  <c r="DI78" i="19"/>
  <c r="DQ80" i="15"/>
  <c r="DV78" i="19"/>
  <c r="P80"/>
  <c r="AM80"/>
  <c r="AO82" i="15"/>
  <c r="CR80" i="19"/>
  <c r="M84"/>
  <c r="U86" i="15"/>
  <c r="Z87" i="19"/>
  <c r="CR87"/>
  <c r="CW89" i="15"/>
  <c r="DP87" i="19"/>
  <c r="DX89" i="15"/>
  <c r="BX89" i="19"/>
  <c r="CC91" i="15"/>
  <c r="CV89" i="19"/>
  <c r="DD91" i="15"/>
  <c r="P91" i="19"/>
  <c r="U93" i="15"/>
  <c r="AN91" i="19"/>
  <c r="AV93" i="15"/>
  <c r="BN91" i="19"/>
  <c r="CY96"/>
  <c r="AQ102"/>
  <c r="EQ62" i="15"/>
  <c r="ER62" s="1"/>
  <c r="ES62" s="1"/>
  <c r="EN60" i="19" s="1"/>
  <c r="GE67" i="15"/>
  <c r="GH71"/>
  <c r="GI75"/>
  <c r="GE79"/>
  <c r="GE90"/>
  <c r="GM92"/>
  <c r="GI95"/>
  <c r="BU6" i="19"/>
  <c r="BD11"/>
  <c r="CH41"/>
  <c r="AT43"/>
  <c r="DO47"/>
  <c r="EF47"/>
  <c r="EM47"/>
  <c r="EX47"/>
  <c r="BN48"/>
  <c r="BU48"/>
  <c r="AM49"/>
  <c r="BG49"/>
  <c r="BU49"/>
  <c r="CC51" i="15"/>
  <c r="CO49" i="19"/>
  <c r="CW51" i="15"/>
  <c r="DV49" i="19"/>
  <c r="ET49"/>
  <c r="GJ51" i="15"/>
  <c r="GM51" s="1"/>
  <c r="EZ51"/>
  <c r="FA51" s="1"/>
  <c r="FB51" s="1"/>
  <c r="EU49" i="19" s="1"/>
  <c r="CH50"/>
  <c r="DO50"/>
  <c r="ET50"/>
  <c r="EZ52" i="15"/>
  <c r="FA52" s="1"/>
  <c r="FB52" s="1"/>
  <c r="BD51" i="19"/>
  <c r="BI53" i="15"/>
  <c r="CB51" i="19"/>
  <c r="CJ53" i="15"/>
  <c r="AG6" i="19"/>
  <c r="AQ6"/>
  <c r="BD6"/>
  <c r="BN6"/>
  <c r="CA6"/>
  <c r="DI6"/>
  <c r="DS6"/>
  <c r="GH105" i="15"/>
  <c r="EQ105"/>
  <c r="ER105" s="1"/>
  <c r="ES105" s="1"/>
  <c r="GH103"/>
  <c r="GI103" s="1"/>
  <c r="GH99"/>
  <c r="GH95"/>
  <c r="GH91"/>
  <c r="GH87"/>
  <c r="GI87" s="1"/>
  <c r="GH83"/>
  <c r="GH104"/>
  <c r="GH100"/>
  <c r="EQ99"/>
  <c r="ER99" s="1"/>
  <c r="ES99" s="1"/>
  <c r="EN97" i="19" s="1"/>
  <c r="GH96" i="15"/>
  <c r="EQ95"/>
  <c r="ER95" s="1"/>
  <c r="ES95" s="1"/>
  <c r="GH92"/>
  <c r="GH88"/>
  <c r="GH84"/>
  <c r="GH108"/>
  <c r="GH101"/>
  <c r="GH97"/>
  <c r="GH93"/>
  <c r="GI93" s="1"/>
  <c r="GH89"/>
  <c r="GH85"/>
  <c r="GH107"/>
  <c r="EQ107"/>
  <c r="ER107" s="1"/>
  <c r="ES107" s="1"/>
  <c r="GH106"/>
  <c r="GH102"/>
  <c r="GH90"/>
  <c r="EQ89"/>
  <c r="ER89" s="1"/>
  <c r="ES89" s="1"/>
  <c r="GH80"/>
  <c r="GH76"/>
  <c r="GI76" s="1"/>
  <c r="GH70"/>
  <c r="EQ101"/>
  <c r="ER101" s="1"/>
  <c r="ES101" s="1"/>
  <c r="GH86"/>
  <c r="EQ85"/>
  <c r="ER85" s="1"/>
  <c r="ES85" s="1"/>
  <c r="GH81"/>
  <c r="GH77"/>
  <c r="GH72"/>
  <c r="GH68"/>
  <c r="GH64"/>
  <c r="GH63"/>
  <c r="GH61"/>
  <c r="GH60"/>
  <c r="GI60" s="1"/>
  <c r="GH59"/>
  <c r="GH52"/>
  <c r="GH48"/>
  <c r="GH45"/>
  <c r="GH44"/>
  <c r="GI44" s="1"/>
  <c r="GH94"/>
  <c r="GH75"/>
  <c r="GH74"/>
  <c r="GH73"/>
  <c r="GH62"/>
  <c r="GI62" s="1"/>
  <c r="GH98"/>
  <c r="EQ97"/>
  <c r="ER97" s="1"/>
  <c r="ES97" s="1"/>
  <c r="EQ93"/>
  <c r="ER93" s="1"/>
  <c r="ES93" s="1"/>
  <c r="EN91" i="19" s="1"/>
  <c r="GH79" i="15"/>
  <c r="GH78"/>
  <c r="EQ71"/>
  <c r="ER71" s="1"/>
  <c r="ES71" s="1"/>
  <c r="GH67"/>
  <c r="EQ60"/>
  <c r="ER60" s="1"/>
  <c r="ES60" s="1"/>
  <c r="EN58" i="19" s="1"/>
  <c r="GH56" i="15"/>
  <c r="GH51"/>
  <c r="GH82"/>
  <c r="EQ77"/>
  <c r="ER77" s="1"/>
  <c r="ES77" s="1"/>
  <c r="GH69"/>
  <c r="EQ69"/>
  <c r="ER69" s="1"/>
  <c r="ES69" s="1"/>
  <c r="EQ66"/>
  <c r="ER66" s="1"/>
  <c r="ES66" s="1"/>
  <c r="EN64" i="19" s="1"/>
  <c r="EQ57" i="15"/>
  <c r="ER57" s="1"/>
  <c r="ES57" s="1"/>
  <c r="EN55" i="19" s="1"/>
  <c r="EQ55" i="15"/>
  <c r="ER55" s="1"/>
  <c r="ES55" s="1"/>
  <c r="EQ52"/>
  <c r="ER52" s="1"/>
  <c r="ES52" s="1"/>
  <c r="C7" i="19"/>
  <c r="Z7"/>
  <c r="BD7"/>
  <c r="BN7"/>
  <c r="CR7"/>
  <c r="DB7"/>
  <c r="S8"/>
  <c r="AJ8"/>
  <c r="AT8"/>
  <c r="BX8"/>
  <c r="CH8"/>
  <c r="DL8"/>
  <c r="DV8"/>
  <c r="M9"/>
  <c r="W9"/>
  <c r="AJ9"/>
  <c r="AT9"/>
  <c r="BX9"/>
  <c r="CH9"/>
  <c r="DL9"/>
  <c r="DV9"/>
  <c r="Z10"/>
  <c r="BD10"/>
  <c r="BN10"/>
  <c r="CR10"/>
  <c r="DB10"/>
  <c r="S11"/>
  <c r="AJ11"/>
  <c r="AT11"/>
  <c r="BX11"/>
  <c r="CH11"/>
  <c r="DL11"/>
  <c r="DV11"/>
  <c r="Z12"/>
  <c r="BD12"/>
  <c r="BN12"/>
  <c r="CR12"/>
  <c r="DB12"/>
  <c r="S13"/>
  <c r="AG13"/>
  <c r="AQ13"/>
  <c r="BG13"/>
  <c r="BU13"/>
  <c r="CE13"/>
  <c r="CU13"/>
  <c r="DI13"/>
  <c r="DS13"/>
  <c r="C14"/>
  <c r="W14"/>
  <c r="AJ14"/>
  <c r="AT14"/>
  <c r="BX14"/>
  <c r="CH14"/>
  <c r="DL14"/>
  <c r="DV14"/>
  <c r="EG14"/>
  <c r="EN14"/>
  <c r="P15"/>
  <c r="Z15"/>
  <c r="AM15"/>
  <c r="BA15"/>
  <c r="BK15"/>
  <c r="CA15"/>
  <c r="CO15"/>
  <c r="CY15"/>
  <c r="DO15"/>
  <c r="EF15"/>
  <c r="EM15"/>
  <c r="ET15"/>
  <c r="EX15"/>
  <c r="Z16"/>
  <c r="AM16"/>
  <c r="BA16"/>
  <c r="BK16"/>
  <c r="CA16"/>
  <c r="CO16"/>
  <c r="CY16"/>
  <c r="DO16"/>
  <c r="EF16"/>
  <c r="EM16"/>
  <c r="ET16"/>
  <c r="EX16"/>
  <c r="C17"/>
  <c r="BD17"/>
  <c r="BN17"/>
  <c r="CR17"/>
  <c r="DB17"/>
  <c r="C18"/>
  <c r="W18"/>
  <c r="AJ18"/>
  <c r="AT18"/>
  <c r="BX18"/>
  <c r="CH18"/>
  <c r="DL18"/>
  <c r="DV18"/>
  <c r="EG18"/>
  <c r="EU18"/>
  <c r="P19"/>
  <c r="BD19"/>
  <c r="BN19"/>
  <c r="CR19"/>
  <c r="DB19"/>
  <c r="W20"/>
  <c r="AJ20"/>
  <c r="AT20"/>
  <c r="BX20"/>
  <c r="CH20"/>
  <c r="DL20"/>
  <c r="DV20"/>
  <c r="EG20"/>
  <c r="EN20"/>
  <c r="EU20"/>
  <c r="P21"/>
  <c r="Z21"/>
  <c r="AM21"/>
  <c r="BA21"/>
  <c r="BK21"/>
  <c r="CA21"/>
  <c r="CO21"/>
  <c r="CY21"/>
  <c r="DO21"/>
  <c r="EF21"/>
  <c r="EM21"/>
  <c r="ET21"/>
  <c r="EX21"/>
  <c r="Z22"/>
  <c r="AM22"/>
  <c r="BA22"/>
  <c r="BK22"/>
  <c r="CA22"/>
  <c r="CO22"/>
  <c r="CY22"/>
  <c r="DO22"/>
  <c r="EF22"/>
  <c r="EM22"/>
  <c r="ET22"/>
  <c r="EX22"/>
  <c r="Z23"/>
  <c r="AM23"/>
  <c r="BA23"/>
  <c r="BK23"/>
  <c r="CA23"/>
  <c r="CO23"/>
  <c r="CY23"/>
  <c r="DO23"/>
  <c r="EF23"/>
  <c r="EM23"/>
  <c r="ET23"/>
  <c r="EX23"/>
  <c r="S24"/>
  <c r="AG24"/>
  <c r="AQ24"/>
  <c r="BG24"/>
  <c r="BU24"/>
  <c r="CE24"/>
  <c r="CU24"/>
  <c r="DI24"/>
  <c r="DS24"/>
  <c r="C25"/>
  <c r="AG25"/>
  <c r="AQ25"/>
  <c r="BG25"/>
  <c r="BU25"/>
  <c r="CE25"/>
  <c r="CU25"/>
  <c r="DI25"/>
  <c r="DS25"/>
  <c r="S26"/>
  <c r="AG26"/>
  <c r="AQ26"/>
  <c r="BG26"/>
  <c r="CE26"/>
  <c r="CU26"/>
  <c r="DI26"/>
  <c r="DS26"/>
  <c r="S27"/>
  <c r="AG27"/>
  <c r="AQ27"/>
  <c r="BG27"/>
  <c r="BU27"/>
  <c r="CE27"/>
  <c r="CU27"/>
  <c r="DI27"/>
  <c r="DS27"/>
  <c r="P28"/>
  <c r="BD28"/>
  <c r="BN28"/>
  <c r="CR28"/>
  <c r="DB28"/>
  <c r="P29"/>
  <c r="Z29"/>
  <c r="AM29"/>
  <c r="BK29"/>
  <c r="CA29"/>
  <c r="CO29"/>
  <c r="CY29"/>
  <c r="DO29"/>
  <c r="EF29"/>
  <c r="EM29"/>
  <c r="ET29"/>
  <c r="EX29"/>
  <c r="P30"/>
  <c r="BD30"/>
  <c r="BN30"/>
  <c r="CR30"/>
  <c r="DB30"/>
  <c r="C31"/>
  <c r="AG31"/>
  <c r="AQ31"/>
  <c r="BG31"/>
  <c r="BU31"/>
  <c r="CE31"/>
  <c r="CU31"/>
  <c r="DI31"/>
  <c r="DS31"/>
  <c r="S32"/>
  <c r="AG32"/>
  <c r="AQ32"/>
  <c r="BG32"/>
  <c r="BU32"/>
  <c r="CE32"/>
  <c r="CU32"/>
  <c r="DI32"/>
  <c r="DS32"/>
  <c r="P33"/>
  <c r="Z33"/>
  <c r="AJ33"/>
  <c r="AT33"/>
  <c r="BX33"/>
  <c r="CH33"/>
  <c r="DL33"/>
  <c r="DV33"/>
  <c r="EN33"/>
  <c r="EU33"/>
  <c r="S34"/>
  <c r="AG34"/>
  <c r="AQ34"/>
  <c r="BG34"/>
  <c r="BU34"/>
  <c r="CE34"/>
  <c r="CU34"/>
  <c r="DI34"/>
  <c r="DS34"/>
  <c r="P35"/>
  <c r="BD35"/>
  <c r="BN35"/>
  <c r="CR35"/>
  <c r="DB35"/>
  <c r="W36"/>
  <c r="AJ36"/>
  <c r="AT36"/>
  <c r="BX36"/>
  <c r="CH36"/>
  <c r="DL36"/>
  <c r="DV36"/>
  <c r="EG36"/>
  <c r="EU36"/>
  <c r="P37"/>
  <c r="Z37"/>
  <c r="AM37"/>
  <c r="BA37"/>
  <c r="BK37"/>
  <c r="CA37"/>
  <c r="CO37"/>
  <c r="CY37"/>
  <c r="DO37"/>
  <c r="EF37"/>
  <c r="ET37"/>
  <c r="EX37"/>
  <c r="M38"/>
  <c r="Z38"/>
  <c r="AM38"/>
  <c r="BA38"/>
  <c r="BK38"/>
  <c r="CA38"/>
  <c r="CO38"/>
  <c r="CY38"/>
  <c r="DO38"/>
  <c r="EF38"/>
  <c r="EM38"/>
  <c r="ET38"/>
  <c r="EX38"/>
  <c r="Z39"/>
  <c r="AM39"/>
  <c r="BA39"/>
  <c r="BK39"/>
  <c r="CA39"/>
  <c r="CO39"/>
  <c r="CY39"/>
  <c r="DO39"/>
  <c r="EF39"/>
  <c r="EM39"/>
  <c r="ET39"/>
  <c r="EX39"/>
  <c r="S40"/>
  <c r="AG40"/>
  <c r="AQ40"/>
  <c r="BG40"/>
  <c r="BU40"/>
  <c r="CE40"/>
  <c r="CU40"/>
  <c r="DI40"/>
  <c r="DS40"/>
  <c r="C41"/>
  <c r="BD41"/>
  <c r="BN41"/>
  <c r="CR41"/>
  <c r="DB41"/>
  <c r="P42"/>
  <c r="BD42"/>
  <c r="BN42"/>
  <c r="CR42"/>
  <c r="DB42"/>
  <c r="C43"/>
  <c r="W43"/>
  <c r="AJ43"/>
  <c r="CU43"/>
  <c r="DL43"/>
  <c r="DV43"/>
  <c r="C44"/>
  <c r="AG44"/>
  <c r="AO46" i="15"/>
  <c r="AT44" i="19"/>
  <c r="BA44"/>
  <c r="BK44"/>
  <c r="CA44"/>
  <c r="CU44"/>
  <c r="DI44"/>
  <c r="DQ46" i="15"/>
  <c r="DV44" i="19"/>
  <c r="EF44"/>
  <c r="EH46" i="15"/>
  <c r="EI46" s="1"/>
  <c r="EJ46" s="1"/>
  <c r="M45" i="19"/>
  <c r="W45"/>
  <c r="AJ45"/>
  <c r="AT45"/>
  <c r="CU45"/>
  <c r="DL45"/>
  <c r="DV45"/>
  <c r="C46"/>
  <c r="AJ46"/>
  <c r="CE46"/>
  <c r="DL46"/>
  <c r="EX46"/>
  <c r="BK47"/>
  <c r="CR47"/>
  <c r="C48"/>
  <c r="W48"/>
  <c r="AJ48"/>
  <c r="AT48"/>
  <c r="CU48"/>
  <c r="DL48"/>
  <c r="DV48"/>
  <c r="M49"/>
  <c r="U51" i="15"/>
  <c r="AB51" s="1"/>
  <c r="Z49" i="19"/>
  <c r="AJ49"/>
  <c r="CE49"/>
  <c r="CY49"/>
  <c r="DS49"/>
  <c r="EF49"/>
  <c r="EH51" i="15"/>
  <c r="EI51" s="1"/>
  <c r="EJ51" s="1"/>
  <c r="P50" i="19"/>
  <c r="EN50"/>
  <c r="BN51"/>
  <c r="CU51"/>
  <c r="DL51"/>
  <c r="P52"/>
  <c r="AN52"/>
  <c r="AV54" i="15"/>
  <c r="BH52" i="19"/>
  <c r="BP54" i="15"/>
  <c r="CA52" i="19"/>
  <c r="CY52"/>
  <c r="EG52"/>
  <c r="S53"/>
  <c r="EN53"/>
  <c r="BA54"/>
  <c r="BI56" i="15"/>
  <c r="BN54" i="19"/>
  <c r="CR54"/>
  <c r="EM54"/>
  <c r="GF56" i="15"/>
  <c r="GI56" s="1"/>
  <c r="EQ56"/>
  <c r="ER56" s="1"/>
  <c r="ES56" s="1"/>
  <c r="CH55" i="19"/>
  <c r="DO55"/>
  <c r="GJ57" i="15"/>
  <c r="EZ57"/>
  <c r="FA57" s="1"/>
  <c r="FB57" s="1"/>
  <c r="EU55" i="19" s="1"/>
  <c r="ET55"/>
  <c r="DI56"/>
  <c r="DQ58" i="15"/>
  <c r="DV56" i="19"/>
  <c r="BU57"/>
  <c r="CC59" i="15"/>
  <c r="CH57" i="19"/>
  <c r="DB58"/>
  <c r="BD59"/>
  <c r="BI61" i="15"/>
  <c r="CE59" i="19"/>
  <c r="BX60"/>
  <c r="CC62" i="15"/>
  <c r="CY60" i="19"/>
  <c r="P61"/>
  <c r="CY61"/>
  <c r="C62"/>
  <c r="W62"/>
  <c r="AJ62"/>
  <c r="AO64" i="15"/>
  <c r="BK62" i="19"/>
  <c r="DL62"/>
  <c r="DQ64" i="15"/>
  <c r="AN63" i="19"/>
  <c r="AV65" i="15"/>
  <c r="S65" i="19"/>
  <c r="CA66"/>
  <c r="CU67"/>
  <c r="CA68"/>
  <c r="C69"/>
  <c r="AG69"/>
  <c r="AO71" i="15"/>
  <c r="BU69" i="19"/>
  <c r="CC71" i="15"/>
  <c r="DI69" i="19"/>
  <c r="DQ71" i="15"/>
  <c r="BD70" i="19"/>
  <c r="BI72" i="15"/>
  <c r="W72" i="19"/>
  <c r="AM73"/>
  <c r="DO73"/>
  <c r="BG75"/>
  <c r="ET76"/>
  <c r="GJ78" i="15"/>
  <c r="GM78" s="1"/>
  <c r="EZ78"/>
  <c r="FA78" s="1"/>
  <c r="FB78" s="1"/>
  <c r="EU76" i="19" s="1"/>
  <c r="P79"/>
  <c r="U81" i="15"/>
  <c r="Z83" i="19"/>
  <c r="CO88"/>
  <c r="CW90" i="15"/>
  <c r="DV97" i="19"/>
  <c r="DL103"/>
  <c r="DQ105" i="15"/>
  <c r="GF49"/>
  <c r="GJ52"/>
  <c r="GM52" s="1"/>
  <c r="GH10"/>
  <c r="GH11"/>
  <c r="GH13"/>
  <c r="GI13" s="1"/>
  <c r="GF15"/>
  <c r="GI15" s="1"/>
  <c r="GF18"/>
  <c r="GI18" s="1"/>
  <c r="GH21"/>
  <c r="GI21" s="1"/>
  <c r="GF23"/>
  <c r="GI23" s="1"/>
  <c r="GB24"/>
  <c r="GE24" s="1"/>
  <c r="GH24"/>
  <c r="GJ25"/>
  <c r="GM25" s="1"/>
  <c r="GF26"/>
  <c r="GI26" s="1"/>
  <c r="GJ27"/>
  <c r="GM27" s="1"/>
  <c r="GJ28"/>
  <c r="GM28" s="1"/>
  <c r="GJ29"/>
  <c r="GF31"/>
  <c r="GI31" s="1"/>
  <c r="GF33"/>
  <c r="GI33" s="1"/>
  <c r="GH37"/>
  <c r="GF39"/>
  <c r="GI39" s="1"/>
  <c r="GB40"/>
  <c r="GE40" s="1"/>
  <c r="GH40"/>
  <c r="GI40" s="1"/>
  <c r="GJ41"/>
  <c r="GM41" s="1"/>
  <c r="GF42"/>
  <c r="GI42" s="1"/>
  <c r="GB46"/>
  <c r="GJ46"/>
  <c r="CC50"/>
  <c r="GB51"/>
  <c r="GE51" s="1"/>
  <c r="DD53"/>
  <c r="GF54"/>
  <c r="GI54" s="1"/>
  <c r="AO55"/>
  <c r="GH55"/>
  <c r="DX57"/>
  <c r="EQ59"/>
  <c r="ER59" s="1"/>
  <c r="ES59" s="1"/>
  <c r="EN57" i="19" s="1"/>
  <c r="EQ64" i="15"/>
  <c r="ER64" s="1"/>
  <c r="ES64" s="1"/>
  <c r="EQ65"/>
  <c r="ER65" s="1"/>
  <c r="ES65" s="1"/>
  <c r="GH66"/>
  <c r="GM72"/>
  <c r="EH73"/>
  <c r="EI73" s="1"/>
  <c r="EJ73" s="1"/>
  <c r="EH74"/>
  <c r="EI74" s="1"/>
  <c r="EJ74" s="1"/>
  <c r="GE75"/>
  <c r="EQ81"/>
  <c r="ER81" s="1"/>
  <c r="ES81" s="1"/>
  <c r="GM93"/>
  <c r="GE94"/>
  <c r="EM6" i="19"/>
  <c r="BU26"/>
  <c r="BK56"/>
  <c r="AJ50"/>
  <c r="AT50"/>
  <c r="BA50"/>
  <c r="BK50"/>
  <c r="DL50"/>
  <c r="DV50"/>
  <c r="EF50"/>
  <c r="GB52" i="15"/>
  <c r="GE52" s="1"/>
  <c r="S51" i="19"/>
  <c r="AG51"/>
  <c r="AQ51"/>
  <c r="CR51"/>
  <c r="DI51"/>
  <c r="DS51"/>
  <c r="EG51"/>
  <c r="EU51"/>
  <c r="Z52"/>
  <c r="AM52"/>
  <c r="BD52"/>
  <c r="BN52"/>
  <c r="DO52"/>
  <c r="EN52"/>
  <c r="EX52"/>
  <c r="BD53"/>
  <c r="BU53"/>
  <c r="S54"/>
  <c r="AG54"/>
  <c r="AQ54"/>
  <c r="BG54"/>
  <c r="CA54"/>
  <c r="CO54"/>
  <c r="CW56" i="15"/>
  <c r="DB54" i="19"/>
  <c r="DI54"/>
  <c r="DS54"/>
  <c r="W55"/>
  <c r="AJ55"/>
  <c r="AT55"/>
  <c r="BA55"/>
  <c r="BK55"/>
  <c r="DL55"/>
  <c r="DV55"/>
  <c r="EF55"/>
  <c r="BX56"/>
  <c r="EM56"/>
  <c r="EQ58" i="15"/>
  <c r="ER58" s="1"/>
  <c r="ES58" s="1"/>
  <c r="EN56" i="19" s="1"/>
  <c r="AJ57"/>
  <c r="AT57"/>
  <c r="CU57"/>
  <c r="DL57"/>
  <c r="DV57"/>
  <c r="P58"/>
  <c r="BG58"/>
  <c r="BX58"/>
  <c r="CH58"/>
  <c r="C59"/>
  <c r="W59"/>
  <c r="AJ59"/>
  <c r="AT59"/>
  <c r="CU59"/>
  <c r="DL59"/>
  <c r="DV59"/>
  <c r="Z60"/>
  <c r="AM60"/>
  <c r="BD60"/>
  <c r="BN60"/>
  <c r="DO60"/>
  <c r="EX60"/>
  <c r="M61"/>
  <c r="W61"/>
  <c r="AJ61"/>
  <c r="CE61"/>
  <c r="DL61"/>
  <c r="EX61"/>
  <c r="CA62"/>
  <c r="CR62"/>
  <c r="DB62"/>
  <c r="EM62"/>
  <c r="P63"/>
  <c r="AM63"/>
  <c r="BA63"/>
  <c r="BI65" i="15"/>
  <c r="BN63" i="19"/>
  <c r="BU63"/>
  <c r="CE63"/>
  <c r="CU63"/>
  <c r="DO63"/>
  <c r="EF63"/>
  <c r="EM63"/>
  <c r="GJ65" i="15"/>
  <c r="GM65" s="1"/>
  <c r="EX63" i="19"/>
  <c r="BD64"/>
  <c r="BN64"/>
  <c r="BU64"/>
  <c r="CE64"/>
  <c r="P65"/>
  <c r="AM65"/>
  <c r="BG65"/>
  <c r="BU65"/>
  <c r="CC67" i="15"/>
  <c r="CH65" i="19"/>
  <c r="CO65"/>
  <c r="CY65"/>
  <c r="DO65"/>
  <c r="ET65"/>
  <c r="GJ67" i="15"/>
  <c r="GM67" s="1"/>
  <c r="EZ67"/>
  <c r="FA67" s="1"/>
  <c r="FB67" s="1"/>
  <c r="C66" i="19"/>
  <c r="W66"/>
  <c r="AJ66"/>
  <c r="AO68" i="15"/>
  <c r="BX66" i="19"/>
  <c r="CC68" i="15"/>
  <c r="DL66" i="19"/>
  <c r="DQ68" i="15"/>
  <c r="EM66" i="19"/>
  <c r="GF68" i="15"/>
  <c r="GI68" s="1"/>
  <c r="EQ68"/>
  <c r="ER68" s="1"/>
  <c r="ES68" s="1"/>
  <c r="EX66" i="19"/>
  <c r="BD67"/>
  <c r="BI69" i="15"/>
  <c r="CR67" i="19"/>
  <c r="CW69" i="15"/>
  <c r="W68" i="19"/>
  <c r="AJ68"/>
  <c r="AO70" i="15"/>
  <c r="BX68" i="19"/>
  <c r="CC70" i="15"/>
  <c r="DL68" i="19"/>
  <c r="DQ70" i="15"/>
  <c r="EM68" i="19"/>
  <c r="EQ70" i="15"/>
  <c r="ER70" s="1"/>
  <c r="ES70" s="1"/>
  <c r="EX68" i="19"/>
  <c r="S69"/>
  <c r="BG69"/>
  <c r="CU69"/>
  <c r="BN70"/>
  <c r="DB70"/>
  <c r="P71"/>
  <c r="U73" i="15"/>
  <c r="AB73" s="1"/>
  <c r="AN71" i="19"/>
  <c r="CB71"/>
  <c r="DP71"/>
  <c r="ET71"/>
  <c r="GJ73" i="15"/>
  <c r="GM73" s="1"/>
  <c r="AN72" i="19"/>
  <c r="CB72"/>
  <c r="DP72"/>
  <c r="ET72"/>
  <c r="GJ74" i="15"/>
  <c r="GM74" s="1"/>
  <c r="AJ73" i="19"/>
  <c r="AO75" i="15"/>
  <c r="BX73" i="19"/>
  <c r="CC75" i="15"/>
  <c r="DL73" i="19"/>
  <c r="DQ75" i="15"/>
  <c r="EM73" i="19"/>
  <c r="EQ75" i="15"/>
  <c r="ER75" s="1"/>
  <c r="ES75" s="1"/>
  <c r="EN73" i="19" s="1"/>
  <c r="EX73"/>
  <c r="AG74"/>
  <c r="AO76" i="15"/>
  <c r="AT74" i="19"/>
  <c r="BU74"/>
  <c r="CC76" i="15"/>
  <c r="CH74" i="19"/>
  <c r="DI74"/>
  <c r="DQ76" i="15"/>
  <c r="DV74" i="19"/>
  <c r="P75"/>
  <c r="U77" i="15"/>
  <c r="BD75" i="19"/>
  <c r="BI77" i="15"/>
  <c r="CR75" i="19"/>
  <c r="CW77" i="15"/>
  <c r="P76" i="19"/>
  <c r="AM76"/>
  <c r="BD76"/>
  <c r="CA76"/>
  <c r="CR76"/>
  <c r="DO76"/>
  <c r="EX76"/>
  <c r="AT77"/>
  <c r="CH77"/>
  <c r="DV77"/>
  <c r="AQ78"/>
  <c r="CE78"/>
  <c r="DS78"/>
  <c r="Z79"/>
  <c r="BN79"/>
  <c r="DB79"/>
  <c r="M80"/>
  <c r="U82" i="15"/>
  <c r="Z80" i="19"/>
  <c r="BA80"/>
  <c r="BI82" i="15"/>
  <c r="CO80" i="19"/>
  <c r="CW82" i="15"/>
  <c r="DB80" i="19"/>
  <c r="C81"/>
  <c r="T81"/>
  <c r="AB83" i="15"/>
  <c r="AM81" i="19"/>
  <c r="BH81"/>
  <c r="BP83" i="15"/>
  <c r="DS82" i="19"/>
  <c r="BD83"/>
  <c r="BI85" i="15"/>
  <c r="CB83" i="19"/>
  <c r="CJ85" i="15"/>
  <c r="DB83" i="19"/>
  <c r="W84"/>
  <c r="BG86"/>
  <c r="CE86"/>
  <c r="DB87"/>
  <c r="AM88"/>
  <c r="BK88"/>
  <c r="CH89"/>
  <c r="CR91"/>
  <c r="CW93" i="15"/>
  <c r="DP91" i="19"/>
  <c r="DX93" i="15"/>
  <c r="DO92" i="19"/>
  <c r="EF92"/>
  <c r="EH94" i="15"/>
  <c r="EI94" s="1"/>
  <c r="EJ94" s="1"/>
  <c r="EG92" i="19" s="1"/>
  <c r="ET92"/>
  <c r="EZ94" i="15"/>
  <c r="FA94" s="1"/>
  <c r="FB94" s="1"/>
  <c r="GJ94"/>
  <c r="GM94" s="1"/>
  <c r="S94" i="19"/>
  <c r="AQ94"/>
  <c r="BN95"/>
  <c r="BA96"/>
  <c r="BI98" i="15"/>
  <c r="CU98" i="19"/>
  <c r="DI98"/>
  <c r="DQ100" i="15"/>
  <c r="Z99" i="19"/>
  <c r="M100"/>
  <c r="U102" i="15"/>
  <c r="C101" i="19"/>
  <c r="T101"/>
  <c r="AB103" i="15"/>
  <c r="AT101" i="19"/>
  <c r="BG104"/>
  <c r="DV105"/>
  <c r="AJ106"/>
  <c r="BH106"/>
  <c r="BP108" i="15"/>
  <c r="U54"/>
  <c r="AB54" s="1"/>
  <c r="AA52" i="19" s="1"/>
  <c r="U62" i="15"/>
  <c r="GF65"/>
  <c r="GI65" s="1"/>
  <c r="GI71"/>
  <c r="GB73"/>
  <c r="GE73" s="1"/>
  <c r="GB74"/>
  <c r="GE74" s="1"/>
  <c r="EH80"/>
  <c r="EI80" s="1"/>
  <c r="EJ80" s="1"/>
  <c r="EZ82"/>
  <c r="FA82" s="1"/>
  <c r="FB82" s="1"/>
  <c r="GI83"/>
  <c r="EH91"/>
  <c r="EI91" s="1"/>
  <c r="EJ91" s="1"/>
  <c r="EG89" i="19" s="1"/>
  <c r="GE102" i="15"/>
  <c r="EQ104"/>
  <c r="ER104" s="1"/>
  <c r="ES104" s="1"/>
  <c r="EQ106"/>
  <c r="ER106" s="1"/>
  <c r="ES106" s="1"/>
  <c r="GE106"/>
  <c r="GM108"/>
  <c r="DB51" i="19"/>
  <c r="DS56"/>
  <c r="BN80"/>
  <c r="DL49"/>
  <c r="EN49"/>
  <c r="EX49"/>
  <c r="CA50"/>
  <c r="CR50"/>
  <c r="DB50"/>
  <c r="EM50"/>
  <c r="P51"/>
  <c r="BG51"/>
  <c r="BX51"/>
  <c r="CH51"/>
  <c r="W52"/>
  <c r="AJ52"/>
  <c r="AT52"/>
  <c r="BA52"/>
  <c r="BK52"/>
  <c r="DL52"/>
  <c r="DV52"/>
  <c r="EF52"/>
  <c r="EU52"/>
  <c r="M53"/>
  <c r="W53"/>
  <c r="AJ53"/>
  <c r="AT53"/>
  <c r="CU53"/>
  <c r="DL53"/>
  <c r="DV53"/>
  <c r="P54"/>
  <c r="BD54"/>
  <c r="CY54"/>
  <c r="S55"/>
  <c r="CA55"/>
  <c r="CR55"/>
  <c r="DB55"/>
  <c r="EM55"/>
  <c r="Z56"/>
  <c r="BG56"/>
  <c r="BU56"/>
  <c r="CC58" i="15"/>
  <c r="CH56" i="19"/>
  <c r="CO56"/>
  <c r="CY56"/>
  <c r="ET56"/>
  <c r="GJ58" i="15"/>
  <c r="GM58" s="1"/>
  <c r="EZ58"/>
  <c r="FA58" s="1"/>
  <c r="FB58" s="1"/>
  <c r="C57" i="19"/>
  <c r="AG57"/>
  <c r="AQ57"/>
  <c r="CR57"/>
  <c r="DB57"/>
  <c r="DI57"/>
  <c r="DS57"/>
  <c r="EG57"/>
  <c r="BD58"/>
  <c r="BN58"/>
  <c r="BU58"/>
  <c r="CE58"/>
  <c r="S59"/>
  <c r="AG59"/>
  <c r="AQ59"/>
  <c r="CR59"/>
  <c r="DI59"/>
  <c r="DS59"/>
  <c r="EN59"/>
  <c r="EU59"/>
  <c r="W60"/>
  <c r="AJ60"/>
  <c r="AT60"/>
  <c r="BA60"/>
  <c r="BK60"/>
  <c r="DL60"/>
  <c r="DV60"/>
  <c r="EF60"/>
  <c r="EU60"/>
  <c r="C61"/>
  <c r="AG61"/>
  <c r="AO63" i="15"/>
  <c r="AT61" i="19"/>
  <c r="BA61"/>
  <c r="BK61"/>
  <c r="CA61"/>
  <c r="CU61"/>
  <c r="DI61"/>
  <c r="DQ63" i="15"/>
  <c r="DV61" i="19"/>
  <c r="EF61"/>
  <c r="GB63" i="15"/>
  <c r="GE63" s="1"/>
  <c r="EH63"/>
  <c r="EI63" s="1"/>
  <c r="EJ63" s="1"/>
  <c r="EU61" i="19"/>
  <c r="P62"/>
  <c r="BX62"/>
  <c r="CH62"/>
  <c r="CO62"/>
  <c r="CY62"/>
  <c r="EG62"/>
  <c r="ET62"/>
  <c r="BK63"/>
  <c r="CR63"/>
  <c r="C64"/>
  <c r="W64"/>
  <c r="AT64"/>
  <c r="CU64"/>
  <c r="DV64"/>
  <c r="M65"/>
  <c r="U67" i="15"/>
  <c r="AB67" s="1"/>
  <c r="Z65" i="19"/>
  <c r="AJ65"/>
  <c r="CE65"/>
  <c r="DL65"/>
  <c r="EN65"/>
  <c r="EX65"/>
  <c r="CH66"/>
  <c r="BN67"/>
  <c r="DB67"/>
  <c r="AT68"/>
  <c r="CH68"/>
  <c r="DV68"/>
  <c r="BD69"/>
  <c r="BI71" i="15"/>
  <c r="CR69" i="19"/>
  <c r="CW71" i="15"/>
  <c r="S70" i="19"/>
  <c r="AG70"/>
  <c r="AQ70"/>
  <c r="CE70"/>
  <c r="DI70"/>
  <c r="DS70"/>
  <c r="Z71"/>
  <c r="AM71"/>
  <c r="BD71"/>
  <c r="CA71"/>
  <c r="CR71"/>
  <c r="DO71"/>
  <c r="EX71"/>
  <c r="P72"/>
  <c r="AM72"/>
  <c r="BD72"/>
  <c r="CA72"/>
  <c r="CR72"/>
  <c r="DO72"/>
  <c r="EX72"/>
  <c r="AT73"/>
  <c r="CH73"/>
  <c r="DV73"/>
  <c r="AQ74"/>
  <c r="CE74"/>
  <c r="DS74"/>
  <c r="EU74"/>
  <c r="Z75"/>
  <c r="BN75"/>
  <c r="DB75"/>
  <c r="M76"/>
  <c r="U78" i="15"/>
  <c r="Z76" i="19"/>
  <c r="BA76"/>
  <c r="BI78" i="15"/>
  <c r="CO76" i="19"/>
  <c r="CW78" i="15"/>
  <c r="DB76" i="19"/>
  <c r="EF76"/>
  <c r="M77"/>
  <c r="W77"/>
  <c r="BA77"/>
  <c r="BK77"/>
  <c r="CO77"/>
  <c r="CY77"/>
  <c r="EF77"/>
  <c r="EH79" i="15"/>
  <c r="EI79" s="1"/>
  <c r="EJ79" s="1"/>
  <c r="EG77" i="19" s="1"/>
  <c r="ET77"/>
  <c r="EZ79" i="15"/>
  <c r="FA79" s="1"/>
  <c r="FB79" s="1"/>
  <c r="GJ79"/>
  <c r="GM79" s="1"/>
  <c r="C78" i="19"/>
  <c r="AG79"/>
  <c r="AQ79"/>
  <c r="BU79"/>
  <c r="CE79"/>
  <c r="DI79"/>
  <c r="DS79"/>
  <c r="W80"/>
  <c r="BK80"/>
  <c r="DI80"/>
  <c r="DQ82" i="15"/>
  <c r="AJ81" i="19"/>
  <c r="AO83" i="15"/>
  <c r="DL81" i="19"/>
  <c r="DQ83" i="15"/>
  <c r="S82" i="19"/>
  <c r="AG82"/>
  <c r="AO84" i="15"/>
  <c r="CA84" i="19"/>
  <c r="CO84"/>
  <c r="CW86" i="15"/>
  <c r="AJ85" i="19"/>
  <c r="AO87" i="15"/>
  <c r="BH85" i="19"/>
  <c r="BP87" i="15"/>
  <c r="CH85" i="19"/>
  <c r="AG86"/>
  <c r="AO88" i="15"/>
  <c r="M88" i="19"/>
  <c r="U90" i="15"/>
  <c r="BG90" i="19"/>
  <c r="BU90"/>
  <c r="CC92" i="15"/>
  <c r="C93" i="19"/>
  <c r="T93"/>
  <c r="AB95" i="15"/>
  <c r="AT93" i="19"/>
  <c r="W96"/>
  <c r="AJ97"/>
  <c r="AO99" i="15"/>
  <c r="BH97" i="19"/>
  <c r="BP99" i="15"/>
  <c r="DS98" i="19"/>
  <c r="BD99"/>
  <c r="BI101" i="15"/>
  <c r="CB99" i="19"/>
  <c r="CJ101" i="15"/>
  <c r="DB99" i="19"/>
  <c r="W100"/>
  <c r="BX101"/>
  <c r="CC103" i="15"/>
  <c r="CV101" i="19"/>
  <c r="DD103" i="15"/>
  <c r="DV101" i="19"/>
  <c r="CW104" i="15"/>
  <c r="DS102" i="19"/>
  <c r="AJ103"/>
  <c r="AO105" i="15"/>
  <c r="DS104" i="19"/>
  <c r="BI52" i="15"/>
  <c r="AO53"/>
  <c r="DQ53"/>
  <c r="GB54"/>
  <c r="GE54" s="1"/>
  <c r="CC55"/>
  <c r="GE55"/>
  <c r="AO56"/>
  <c r="DQ56"/>
  <c r="BI57"/>
  <c r="GB57"/>
  <c r="GE57" s="1"/>
  <c r="U59"/>
  <c r="AB59" s="1"/>
  <c r="GM59"/>
  <c r="GM61"/>
  <c r="GB62"/>
  <c r="GE62" s="1"/>
  <c r="U63"/>
  <c r="GJ64"/>
  <c r="GM64" s="1"/>
  <c r="CC65"/>
  <c r="CC66"/>
  <c r="CW67"/>
  <c r="GF70"/>
  <c r="AV73"/>
  <c r="CJ73"/>
  <c r="DX73"/>
  <c r="AV74"/>
  <c r="CJ74"/>
  <c r="DX74"/>
  <c r="EH76"/>
  <c r="EI76" s="1"/>
  <c r="EJ76" s="1"/>
  <c r="EQ80"/>
  <c r="ER80" s="1"/>
  <c r="ES80" s="1"/>
  <c r="EN78" i="19" s="1"/>
  <c r="GM80" i="15"/>
  <c r="GM81"/>
  <c r="GE82"/>
  <c r="EH87"/>
  <c r="EI87" s="1"/>
  <c r="EJ87" s="1"/>
  <c r="EZ87"/>
  <c r="FA87" s="1"/>
  <c r="FB87" s="1"/>
  <c r="EZ92"/>
  <c r="FA92" s="1"/>
  <c r="FB92" s="1"/>
  <c r="EQ96"/>
  <c r="ER96" s="1"/>
  <c r="ES96" s="1"/>
  <c r="GM97"/>
  <c r="GI99"/>
  <c r="EQ103"/>
  <c r="ER103" s="1"/>
  <c r="ES103" s="1"/>
  <c r="CE53" i="19"/>
  <c r="AM56"/>
  <c r="W57"/>
  <c r="AJ64"/>
  <c r="BN76"/>
  <c r="AJ58"/>
  <c r="AT58"/>
  <c r="CB58"/>
  <c r="CJ60" i="15"/>
  <c r="DL58" i="19"/>
  <c r="DV58"/>
  <c r="P59"/>
  <c r="AN59"/>
  <c r="AV61" i="15"/>
  <c r="BG59" i="19"/>
  <c r="BX59"/>
  <c r="CH59"/>
  <c r="DP59"/>
  <c r="DX61" i="15"/>
  <c r="S60" i="19"/>
  <c r="BH60"/>
  <c r="BP62" i="15"/>
  <c r="CA60" i="19"/>
  <c r="CR60"/>
  <c r="DB60"/>
  <c r="EM60"/>
  <c r="AQ61"/>
  <c r="BX61"/>
  <c r="DS61"/>
  <c r="EM61"/>
  <c r="EQ63" i="15"/>
  <c r="ER63" s="1"/>
  <c r="ES63" s="1"/>
  <c r="EN61" i="19" s="1"/>
  <c r="Z62"/>
  <c r="AM62"/>
  <c r="BD62"/>
  <c r="BN62"/>
  <c r="CV62"/>
  <c r="DD64" i="15"/>
  <c r="DO62" i="19"/>
  <c r="EN62"/>
  <c r="EX62"/>
  <c r="C63"/>
  <c r="AG63"/>
  <c r="AQ63"/>
  <c r="BG63"/>
  <c r="CA63"/>
  <c r="CO63"/>
  <c r="CW65" i="15"/>
  <c r="DB63" i="19"/>
  <c r="DI63"/>
  <c r="DS63"/>
  <c r="S64"/>
  <c r="AG64"/>
  <c r="AQ64"/>
  <c r="CR64"/>
  <c r="DB64"/>
  <c r="DI64"/>
  <c r="DS64"/>
  <c r="EG64"/>
  <c r="EU64"/>
  <c r="W65"/>
  <c r="AG65"/>
  <c r="AO67" i="15"/>
  <c r="AT65" i="19"/>
  <c r="BA65"/>
  <c r="BK65"/>
  <c r="CA65"/>
  <c r="CU65"/>
  <c r="DI65"/>
  <c r="DQ67" i="15"/>
  <c r="DV65" i="19"/>
  <c r="EF65"/>
  <c r="EH67" i="15"/>
  <c r="EI67" s="1"/>
  <c r="EJ67" s="1"/>
  <c r="BA66" i="19"/>
  <c r="BK66"/>
  <c r="CO66"/>
  <c r="CY66"/>
  <c r="EF66"/>
  <c r="EH68" i="15"/>
  <c r="EI68" s="1"/>
  <c r="EJ68" s="1"/>
  <c r="EG66" i="19" s="1"/>
  <c r="GB68" i="15"/>
  <c r="GE68" s="1"/>
  <c r="ET66" i="19"/>
  <c r="EZ68" i="15"/>
  <c r="FA68" s="1"/>
  <c r="FB68" s="1"/>
  <c r="S67" i="19"/>
  <c r="AG67"/>
  <c r="AQ67"/>
  <c r="BU67"/>
  <c r="CE67"/>
  <c r="DI67"/>
  <c r="DS67"/>
  <c r="P68"/>
  <c r="BA68"/>
  <c r="CO68"/>
  <c r="CY68"/>
  <c r="EF68"/>
  <c r="GB70" i="15"/>
  <c r="GE70" s="1"/>
  <c r="EH70"/>
  <c r="EI70" s="1"/>
  <c r="EJ70" s="1"/>
  <c r="ET68" i="19"/>
  <c r="EZ70" i="15"/>
  <c r="FA70" s="1"/>
  <c r="FB70" s="1"/>
  <c r="EU68" i="19" s="1"/>
  <c r="BN69"/>
  <c r="DB69"/>
  <c r="P70"/>
  <c r="AN70"/>
  <c r="AV72" i="15"/>
  <c r="BG70" i="19"/>
  <c r="CB70"/>
  <c r="CJ72" i="15"/>
  <c r="CU70" i="19"/>
  <c r="DP70"/>
  <c r="DX72" i="15"/>
  <c r="BA71" i="19"/>
  <c r="BI73" i="15"/>
  <c r="BN71" i="19"/>
  <c r="CO71"/>
  <c r="CW73" i="15"/>
  <c r="DB71" i="19"/>
  <c r="EF71"/>
  <c r="M72"/>
  <c r="U74" i="15"/>
  <c r="Z72" i="19"/>
  <c r="BA72"/>
  <c r="BI74" i="15"/>
  <c r="CO72" i="19"/>
  <c r="CW74" i="15"/>
  <c r="DB72" i="19"/>
  <c r="EF72"/>
  <c r="M73"/>
  <c r="W73"/>
  <c r="BA73"/>
  <c r="BK73"/>
  <c r="CO73"/>
  <c r="CY73"/>
  <c r="EF73"/>
  <c r="EH75" i="15"/>
  <c r="EI75" s="1"/>
  <c r="EJ75" s="1"/>
  <c r="ET73" i="19"/>
  <c r="EZ75" i="15"/>
  <c r="FA75" s="1"/>
  <c r="FB75" s="1"/>
  <c r="EU73" i="19" s="1"/>
  <c r="GJ75" i="15"/>
  <c r="GM75" s="1"/>
  <c r="C74" i="19"/>
  <c r="AG75"/>
  <c r="AQ75"/>
  <c r="BU75"/>
  <c r="CE75"/>
  <c r="DI75"/>
  <c r="DS75"/>
  <c r="W76"/>
  <c r="BK76"/>
  <c r="CY76"/>
  <c r="EM76"/>
  <c r="GF78" i="15"/>
  <c r="GI78" s="1"/>
  <c r="C77" i="19"/>
  <c r="T77"/>
  <c r="AB79" i="15"/>
  <c r="AM77" i="19"/>
  <c r="BH77"/>
  <c r="BP79" i="15"/>
  <c r="CA77" i="19"/>
  <c r="CV77"/>
  <c r="DD79" i="15"/>
  <c r="DO77" i="19"/>
  <c r="EN77"/>
  <c r="S78"/>
  <c r="BG78"/>
  <c r="BX78"/>
  <c r="CU78"/>
  <c r="DL78"/>
  <c r="EG78"/>
  <c r="S79"/>
  <c r="AN79"/>
  <c r="AV81" i="15"/>
  <c r="BG79" i="19"/>
  <c r="CB79"/>
  <c r="CJ81" i="15"/>
  <c r="CU79" i="19"/>
  <c r="DP79"/>
  <c r="DX81" i="15"/>
  <c r="DS80" i="19"/>
  <c r="DV81"/>
  <c r="AQ82"/>
  <c r="CY84"/>
  <c r="EM84"/>
  <c r="EQ86" i="15"/>
  <c r="ER86" s="1"/>
  <c r="ES86" s="1"/>
  <c r="EN84" i="19" s="1"/>
  <c r="GF86" i="15"/>
  <c r="GI86" s="1"/>
  <c r="EX84" i="19"/>
  <c r="DL85"/>
  <c r="DQ87" i="15"/>
  <c r="P87" i="19"/>
  <c r="U89" i="15"/>
  <c r="AN87" i="19"/>
  <c r="AV89" i="15"/>
  <c r="DO88" i="19"/>
  <c r="C89"/>
  <c r="T89"/>
  <c r="AB91" i="15"/>
  <c r="CE90" i="19"/>
  <c r="AM92"/>
  <c r="BA92"/>
  <c r="BI94" i="15"/>
  <c r="BX93" i="19"/>
  <c r="CC95" i="15"/>
  <c r="CV93" i="19"/>
  <c r="DD95" i="15"/>
  <c r="DV93" i="19"/>
  <c r="CU94"/>
  <c r="DS94"/>
  <c r="EF96"/>
  <c r="EH98" i="15"/>
  <c r="EI98" s="1"/>
  <c r="EJ98" s="1"/>
  <c r="GB98"/>
  <c r="GE98" s="1"/>
  <c r="ET96" i="19"/>
  <c r="EZ98" i="15"/>
  <c r="FA98" s="1"/>
  <c r="FB98" s="1"/>
  <c r="EU96" i="19" s="1"/>
  <c r="GJ98" i="15"/>
  <c r="GM98" s="1"/>
  <c r="AT97" i="19"/>
  <c r="DL97"/>
  <c r="DQ99" i="15"/>
  <c r="S98" i="19"/>
  <c r="AO100" i="15"/>
  <c r="AG98" i="19"/>
  <c r="CA100"/>
  <c r="CO100"/>
  <c r="CW102" i="15"/>
  <c r="BU102" i="19"/>
  <c r="CC104" i="15"/>
  <c r="AT103" i="19"/>
  <c r="CW106" i="15"/>
  <c r="CO104" i="19"/>
  <c r="DB104"/>
  <c r="AT105"/>
  <c r="EX106"/>
  <c r="GF63" i="15"/>
  <c r="GI63" s="1"/>
  <c r="GE65"/>
  <c r="GJ68"/>
  <c r="GM68" s="1"/>
  <c r="GE69"/>
  <c r="EQ76"/>
  <c r="ER76" s="1"/>
  <c r="ES76" s="1"/>
  <c r="GM76"/>
  <c r="GM77"/>
  <c r="EZ80"/>
  <c r="FA80" s="1"/>
  <c r="FB80" s="1"/>
  <c r="GI80"/>
  <c r="EH82"/>
  <c r="EI82" s="1"/>
  <c r="EJ82" s="1"/>
  <c r="EQ83"/>
  <c r="ER83" s="1"/>
  <c r="ES83" s="1"/>
  <c r="GM88"/>
  <c r="EH100"/>
  <c r="EI100" s="1"/>
  <c r="EJ100" s="1"/>
  <c r="EH104"/>
  <c r="EI104" s="1"/>
  <c r="EJ104" s="1"/>
  <c r="EH106"/>
  <c r="EI106" s="1"/>
  <c r="EJ106" s="1"/>
  <c r="EZ107"/>
  <c r="FA107" s="1"/>
  <c r="FB107" s="1"/>
  <c r="EU105" i="19" s="1"/>
  <c r="BN53"/>
  <c r="AQ56"/>
  <c r="ET63"/>
  <c r="AT66"/>
  <c r="BN72"/>
  <c r="EF42"/>
  <c r="ET42"/>
  <c r="EX42"/>
  <c r="AM43"/>
  <c r="BA43"/>
  <c r="BK43"/>
  <c r="CA43"/>
  <c r="CO43"/>
  <c r="CY43"/>
  <c r="DO43"/>
  <c r="EF43"/>
  <c r="EM43"/>
  <c r="ET43"/>
  <c r="EX43"/>
  <c r="S44"/>
  <c r="BN44"/>
  <c r="DB44"/>
  <c r="P45"/>
  <c r="Z45"/>
  <c r="AM45"/>
  <c r="BA45"/>
  <c r="BK45"/>
  <c r="CA45"/>
  <c r="CO45"/>
  <c r="CY45"/>
  <c r="DO45"/>
  <c r="EF45"/>
  <c r="ET45"/>
  <c r="EX45"/>
  <c r="P46"/>
  <c r="BD46"/>
  <c r="BN46"/>
  <c r="CR46"/>
  <c r="DB46"/>
  <c r="W47"/>
  <c r="AJ47"/>
  <c r="AT47"/>
  <c r="BX47"/>
  <c r="CH47"/>
  <c r="DL47"/>
  <c r="DV47"/>
  <c r="EG47"/>
  <c r="EN47"/>
  <c r="EU47"/>
  <c r="Z48"/>
  <c r="AM48"/>
  <c r="BK48"/>
  <c r="CA48"/>
  <c r="CO48"/>
  <c r="CY48"/>
  <c r="DO48"/>
  <c r="EF48"/>
  <c r="EM48"/>
  <c r="ET48"/>
  <c r="EX48"/>
  <c r="C49"/>
  <c r="BD49"/>
  <c r="BN49"/>
  <c r="CR49"/>
  <c r="DB49"/>
  <c r="S50"/>
  <c r="AG50"/>
  <c r="AQ50"/>
  <c r="BG50"/>
  <c r="BU50"/>
  <c r="DI50"/>
  <c r="DS50"/>
  <c r="Z51"/>
  <c r="AM51"/>
  <c r="BA51"/>
  <c r="BK51"/>
  <c r="CA51"/>
  <c r="CO51"/>
  <c r="CY51"/>
  <c r="DO51"/>
  <c r="EF51"/>
  <c r="EM51"/>
  <c r="ET51"/>
  <c r="C52"/>
  <c r="AG52"/>
  <c r="AQ52"/>
  <c r="BG52"/>
  <c r="BU52"/>
  <c r="CE52"/>
  <c r="CU52"/>
  <c r="DI52"/>
  <c r="DS52"/>
  <c r="P53"/>
  <c r="AM53"/>
  <c r="BA53"/>
  <c r="BK53"/>
  <c r="CA53"/>
  <c r="CO53"/>
  <c r="CY53"/>
  <c r="DO53"/>
  <c r="EF53"/>
  <c r="EM53"/>
  <c r="C54"/>
  <c r="W54"/>
  <c r="AJ54"/>
  <c r="AT54"/>
  <c r="BX54"/>
  <c r="CH54"/>
  <c r="DL54"/>
  <c r="DV54"/>
  <c r="EG54"/>
  <c r="EN54"/>
  <c r="EU54"/>
  <c r="C55"/>
  <c r="AQ55"/>
  <c r="BG55"/>
  <c r="CE55"/>
  <c r="CU55"/>
  <c r="DS55"/>
  <c r="P56"/>
  <c r="BD56"/>
  <c r="BN56"/>
  <c r="CR56"/>
  <c r="DB56"/>
  <c r="S57"/>
  <c r="AM57"/>
  <c r="BA57"/>
  <c r="CO57"/>
  <c r="CY57"/>
  <c r="DO57"/>
  <c r="EF57"/>
  <c r="EM57"/>
  <c r="ET57"/>
  <c r="EX57"/>
  <c r="AM58"/>
  <c r="BA58"/>
  <c r="BK58"/>
  <c r="CA58"/>
  <c r="CO58"/>
  <c r="CY58"/>
  <c r="DO58"/>
  <c r="EF58"/>
  <c r="EM58"/>
  <c r="Z59"/>
  <c r="AM59"/>
  <c r="BA59"/>
  <c r="BK59"/>
  <c r="CA59"/>
  <c r="CO59"/>
  <c r="CY59"/>
  <c r="DO59"/>
  <c r="EF59"/>
  <c r="EM59"/>
  <c r="ET59"/>
  <c r="C60"/>
  <c r="AG60"/>
  <c r="AQ60"/>
  <c r="BG60"/>
  <c r="BU60"/>
  <c r="CE60"/>
  <c r="CU60"/>
  <c r="DI60"/>
  <c r="DS60"/>
  <c r="S61"/>
  <c r="BD61"/>
  <c r="BN61"/>
  <c r="CR61"/>
  <c r="DB61"/>
  <c r="S62"/>
  <c r="AG62"/>
  <c r="AQ62"/>
  <c r="BG62"/>
  <c r="BU62"/>
  <c r="CE62"/>
  <c r="CU62"/>
  <c r="DI62"/>
  <c r="DS62"/>
  <c r="W63"/>
  <c r="AJ63"/>
  <c r="AT63"/>
  <c r="BX63"/>
  <c r="CH63"/>
  <c r="DL63"/>
  <c r="DV63"/>
  <c r="EN63"/>
  <c r="EU63"/>
  <c r="Z64"/>
  <c r="AM64"/>
  <c r="BA64"/>
  <c r="BK64"/>
  <c r="CA64"/>
  <c r="CO64"/>
  <c r="CY64"/>
  <c r="DO64"/>
  <c r="EF64"/>
  <c r="EM64"/>
  <c r="ET64"/>
  <c r="EX64"/>
  <c r="C65"/>
  <c r="BD65"/>
  <c r="BN65"/>
  <c r="CR65"/>
  <c r="DB65"/>
  <c r="S66"/>
  <c r="AG66"/>
  <c r="AQ66"/>
  <c r="BG66"/>
  <c r="BU66"/>
  <c r="CE66"/>
  <c r="CU66"/>
  <c r="DI66"/>
  <c r="DS66"/>
  <c r="Z67"/>
  <c r="AM67"/>
  <c r="BA67"/>
  <c r="BK67"/>
  <c r="CA67"/>
  <c r="CO67"/>
  <c r="CY67"/>
  <c r="DO67"/>
  <c r="EF67"/>
  <c r="EM67"/>
  <c r="ET67"/>
  <c r="EX67"/>
  <c r="C68"/>
  <c r="AG68"/>
  <c r="AQ68"/>
  <c r="BG68"/>
  <c r="BU68"/>
  <c r="CE68"/>
  <c r="CU68"/>
  <c r="DI68"/>
  <c r="DS68"/>
  <c r="P69"/>
  <c r="Z69"/>
  <c r="AM69"/>
  <c r="BA69"/>
  <c r="BK69"/>
  <c r="CA69"/>
  <c r="CO69"/>
  <c r="CY69"/>
  <c r="DO69"/>
  <c r="EF69"/>
  <c r="EM69"/>
  <c r="ET69"/>
  <c r="EX69"/>
  <c r="Z70"/>
  <c r="AM70"/>
  <c r="BK70"/>
  <c r="CA70"/>
  <c r="CY70"/>
  <c r="DO70"/>
  <c r="EF70"/>
  <c r="EM70"/>
  <c r="ET70"/>
  <c r="EX70"/>
  <c r="W71"/>
  <c r="AJ71"/>
  <c r="AT71"/>
  <c r="BX71"/>
  <c r="CH71"/>
  <c r="DL71"/>
  <c r="DV71"/>
  <c r="EG71"/>
  <c r="EN71"/>
  <c r="C72"/>
  <c r="AJ72"/>
  <c r="BX72"/>
  <c r="DL72"/>
  <c r="EG72"/>
  <c r="EN72"/>
  <c r="EU72"/>
  <c r="S73"/>
  <c r="AG73"/>
  <c r="AQ73"/>
  <c r="BG73"/>
  <c r="BU73"/>
  <c r="CE73"/>
  <c r="CU73"/>
  <c r="DI73"/>
  <c r="DS73"/>
  <c r="P74"/>
  <c r="Z74"/>
  <c r="BD74"/>
  <c r="BN74"/>
  <c r="CR74"/>
  <c r="DB74"/>
  <c r="M75"/>
  <c r="AM75"/>
  <c r="BA75"/>
  <c r="BK75"/>
  <c r="CO75"/>
  <c r="DO75"/>
  <c r="EF75"/>
  <c r="EM75"/>
  <c r="ET75"/>
  <c r="EX75"/>
  <c r="C76"/>
  <c r="AJ76"/>
  <c r="BX76"/>
  <c r="DL76"/>
  <c r="EG76"/>
  <c r="EN76"/>
  <c r="S77"/>
  <c r="AG77"/>
  <c r="AQ77"/>
  <c r="BG77"/>
  <c r="BU77"/>
  <c r="CE77"/>
  <c r="CU77"/>
  <c r="DI77"/>
  <c r="DS77"/>
  <c r="P78"/>
  <c r="Z78"/>
  <c r="BD78"/>
  <c r="BN78"/>
  <c r="CR78"/>
  <c r="DB78"/>
  <c r="M79"/>
  <c r="AM79"/>
  <c r="BA79"/>
  <c r="BK79"/>
  <c r="CO79"/>
  <c r="DO79"/>
  <c r="EF79"/>
  <c r="EM79"/>
  <c r="ET79"/>
  <c r="EX79"/>
  <c r="C80"/>
  <c r="AJ80"/>
  <c r="BX80"/>
  <c r="CY80"/>
  <c r="P81"/>
  <c r="Z81"/>
  <c r="AT81"/>
  <c r="BX81"/>
  <c r="CC83" i="15"/>
  <c r="CV81" i="19"/>
  <c r="DD83" i="15"/>
  <c r="BU82" i="19"/>
  <c r="CC84" i="15"/>
  <c r="BN83" i="19"/>
  <c r="BA84"/>
  <c r="BI86" i="15"/>
  <c r="EF84" i="19"/>
  <c r="EH86" i="15"/>
  <c r="EI86" s="1"/>
  <c r="EJ86" s="1"/>
  <c r="EG84" i="19" s="1"/>
  <c r="ET84"/>
  <c r="EZ86" i="15"/>
  <c r="FA86" s="1"/>
  <c r="FB86" s="1"/>
  <c r="GJ86"/>
  <c r="GM86" s="1"/>
  <c r="AT85" i="19"/>
  <c r="DV85"/>
  <c r="S86"/>
  <c r="AQ86"/>
  <c r="CU86"/>
  <c r="DS86"/>
  <c r="BD87"/>
  <c r="BI89" i="15"/>
  <c r="CB87" i="19"/>
  <c r="CJ89" i="15"/>
  <c r="W88" i="19"/>
  <c r="CA88"/>
  <c r="CY88"/>
  <c r="AJ89"/>
  <c r="AO91" i="15"/>
  <c r="BH89" i="19"/>
  <c r="BP91" i="15"/>
  <c r="DL89" i="19"/>
  <c r="DQ91" i="15"/>
  <c r="AG90" i="19"/>
  <c r="AO92" i="15"/>
  <c r="DI90" i="19"/>
  <c r="DQ92" i="15"/>
  <c r="Z91" i="19"/>
  <c r="DB91"/>
  <c r="M92"/>
  <c r="U94" i="15"/>
  <c r="CO92" i="19"/>
  <c r="CW94" i="15"/>
  <c r="EM92" i="19"/>
  <c r="EQ94" i="15"/>
  <c r="ER94" s="1"/>
  <c r="ES94" s="1"/>
  <c r="GF94"/>
  <c r="GI94" s="1"/>
  <c r="CH93" i="19"/>
  <c r="BG94"/>
  <c r="CE94"/>
  <c r="P95"/>
  <c r="U97" i="15"/>
  <c r="AN95" i="19"/>
  <c r="AV97" i="15"/>
  <c r="CW97"/>
  <c r="DP95" i="19"/>
  <c r="DX97" i="15"/>
  <c r="BK96" i="19"/>
  <c r="C97"/>
  <c r="T97"/>
  <c r="AB99" i="15"/>
  <c r="BX97" i="19"/>
  <c r="CC99" i="15"/>
  <c r="CV97" i="19"/>
  <c r="DD99" i="15"/>
  <c r="BU98" i="19"/>
  <c r="CC100" i="15"/>
  <c r="BN99" i="19"/>
  <c r="BA100"/>
  <c r="BI102" i="15"/>
  <c r="EF100" i="19"/>
  <c r="EH102" i="15"/>
  <c r="EI102" s="1"/>
  <c r="EJ102" s="1"/>
  <c r="ET100" i="19"/>
  <c r="EZ102" i="15"/>
  <c r="FA102" s="1"/>
  <c r="FB102" s="1"/>
  <c r="GJ102"/>
  <c r="GM102" s="1"/>
  <c r="CH101" i="19"/>
  <c r="BG102"/>
  <c r="BI104" i="15"/>
  <c r="CE102" i="19"/>
  <c r="S103"/>
  <c r="U105" i="15"/>
  <c r="BH103" i="19"/>
  <c r="BP105" i="15"/>
  <c r="CB103" i="19"/>
  <c r="CJ105" i="15"/>
  <c r="DV103" i="19"/>
  <c r="AG104"/>
  <c r="AO106" i="15"/>
  <c r="CC106"/>
  <c r="CA104" i="19"/>
  <c r="BA105"/>
  <c r="BI107" i="15"/>
  <c r="GB107"/>
  <c r="GE107" s="1"/>
  <c r="EH107"/>
  <c r="EI107" s="1"/>
  <c r="EJ107" s="1"/>
  <c r="EF105" i="19"/>
  <c r="CE106"/>
  <c r="DL106"/>
  <c r="GB44" i="15"/>
  <c r="GE44" s="1"/>
  <c r="GB45"/>
  <c r="GE45" s="1"/>
  <c r="GF47"/>
  <c r="GI47" s="1"/>
  <c r="GF50"/>
  <c r="GI50" s="1"/>
  <c r="GF53"/>
  <c r="GI53" s="1"/>
  <c r="GJ55"/>
  <c r="GM55" s="1"/>
  <c r="GB59"/>
  <c r="GB60"/>
  <c r="GE60" s="1"/>
  <c r="GB61"/>
  <c r="GE61" s="1"/>
  <c r="GF66"/>
  <c r="GI66" s="1"/>
  <c r="GF69"/>
  <c r="GI69" s="1"/>
  <c r="GJ71"/>
  <c r="GM71" s="1"/>
  <c r="GB72"/>
  <c r="GB77"/>
  <c r="GE77" s="1"/>
  <c r="GB81"/>
  <c r="GE81" s="1"/>
  <c r="EQ84"/>
  <c r="ER84" s="1"/>
  <c r="ES84" s="1"/>
  <c r="EQ87"/>
  <c r="ER87" s="1"/>
  <c r="ES87" s="1"/>
  <c r="GM95"/>
  <c r="EQ100"/>
  <c r="ER100" s="1"/>
  <c r="ES100" s="1"/>
  <c r="GM101"/>
  <c r="EZ103"/>
  <c r="FA103" s="1"/>
  <c r="FB103" s="1"/>
  <c r="EU101" i="19" s="1"/>
  <c r="GM104" i="15"/>
  <c r="EZ106"/>
  <c r="FA106" s="1"/>
  <c r="FB106" s="1"/>
  <c r="GE108"/>
  <c r="O112" i="19"/>
  <c r="N6" i="21" s="1"/>
  <c r="BA48" i="19"/>
  <c r="Z53"/>
  <c r="BU55"/>
  <c r="BK57"/>
  <c r="EX58"/>
  <c r="BN66"/>
  <c r="CO70"/>
  <c r="CH72"/>
  <c r="CH76"/>
  <c r="CH80"/>
  <c r="EX80"/>
  <c r="EX92"/>
  <c r="P66"/>
  <c r="BD66"/>
  <c r="CR66"/>
  <c r="C67"/>
  <c r="W67"/>
  <c r="AJ67"/>
  <c r="AT67"/>
  <c r="BX67"/>
  <c r="CH67"/>
  <c r="DL67"/>
  <c r="DV67"/>
  <c r="EG67"/>
  <c r="EN67"/>
  <c r="EU67"/>
  <c r="S68"/>
  <c r="BD68"/>
  <c r="BN68"/>
  <c r="CR68"/>
  <c r="DB68"/>
  <c r="W69"/>
  <c r="AJ69"/>
  <c r="AT69"/>
  <c r="BX69"/>
  <c r="CH69"/>
  <c r="DL69"/>
  <c r="DV69"/>
  <c r="EN69"/>
  <c r="EU69"/>
  <c r="C70"/>
  <c r="W70"/>
  <c r="AJ70"/>
  <c r="AT70"/>
  <c r="BX70"/>
  <c r="CH70"/>
  <c r="DL70"/>
  <c r="DV70"/>
  <c r="EG70"/>
  <c r="EN70"/>
  <c r="EU70"/>
  <c r="C71"/>
  <c r="AG71"/>
  <c r="AQ71"/>
  <c r="BG71"/>
  <c r="BU71"/>
  <c r="CE71"/>
  <c r="CU71"/>
  <c r="DI71"/>
  <c r="DS71"/>
  <c r="S72"/>
  <c r="AG72"/>
  <c r="AQ72"/>
  <c r="BG72"/>
  <c r="BU72"/>
  <c r="CE72"/>
  <c r="CU72"/>
  <c r="DI72"/>
  <c r="DS72"/>
  <c r="P73"/>
  <c r="Z73"/>
  <c r="BD73"/>
  <c r="BN73"/>
  <c r="CR73"/>
  <c r="DB73"/>
  <c r="M74"/>
  <c r="W74"/>
  <c r="AM74"/>
  <c r="BA74"/>
  <c r="BK74"/>
  <c r="CA74"/>
  <c r="CO74"/>
  <c r="CY74"/>
  <c r="DO74"/>
  <c r="EF74"/>
  <c r="EM74"/>
  <c r="ET74"/>
  <c r="EX74"/>
  <c r="C75"/>
  <c r="AJ75"/>
  <c r="AT75"/>
  <c r="BX75"/>
  <c r="CH75"/>
  <c r="DL75"/>
  <c r="DV75"/>
  <c r="EG75"/>
  <c r="EN75"/>
  <c r="EU75"/>
  <c r="S76"/>
  <c r="AG76"/>
  <c r="AQ76"/>
  <c r="BG76"/>
  <c r="BU76"/>
  <c r="CE76"/>
  <c r="CU76"/>
  <c r="DI76"/>
  <c r="DS76"/>
  <c r="P77"/>
  <c r="Z77"/>
  <c r="BD77"/>
  <c r="BN77"/>
  <c r="CR77"/>
  <c r="DB77"/>
  <c r="M78"/>
  <c r="W78"/>
  <c r="AM78"/>
  <c r="BA78"/>
  <c r="BK78"/>
  <c r="CA78"/>
  <c r="CO78"/>
  <c r="CY78"/>
  <c r="DO78"/>
  <c r="EF78"/>
  <c r="EM78"/>
  <c r="ET78"/>
  <c r="EX78"/>
  <c r="C79"/>
  <c r="AJ79"/>
  <c r="AT79"/>
  <c r="BX79"/>
  <c r="CH79"/>
  <c r="DL79"/>
  <c r="DV79"/>
  <c r="EG79"/>
  <c r="EN79"/>
  <c r="EU79"/>
  <c r="S80"/>
  <c r="AG80"/>
  <c r="AQ80"/>
  <c r="BG80"/>
  <c r="BU80"/>
  <c r="CE80"/>
  <c r="CU80"/>
  <c r="DO80"/>
  <c r="EF80"/>
  <c r="EM80"/>
  <c r="GF82" i="15"/>
  <c r="ET80" i="19"/>
  <c r="M81"/>
  <c r="W81"/>
  <c r="BA81"/>
  <c r="CH81"/>
  <c r="BG82"/>
  <c r="CE82"/>
  <c r="P83"/>
  <c r="U85" i="15"/>
  <c r="AN83" i="19"/>
  <c r="AV85" i="15"/>
  <c r="CR83" i="19"/>
  <c r="CW85" i="15"/>
  <c r="DP83" i="19"/>
  <c r="DX85" i="15"/>
  <c r="AM84" i="19"/>
  <c r="BK84"/>
  <c r="DO84"/>
  <c r="C85"/>
  <c r="T85"/>
  <c r="AB87" i="15"/>
  <c r="BX85" i="19"/>
  <c r="CC87" i="15"/>
  <c r="CV85" i="19"/>
  <c r="DD87" i="15"/>
  <c r="EU85" i="19"/>
  <c r="BU86"/>
  <c r="CC88" i="15"/>
  <c r="BN87" i="19"/>
  <c r="BA88"/>
  <c r="BI90" i="15"/>
  <c r="EF88" i="19"/>
  <c r="EH90" i="15"/>
  <c r="EI90" s="1"/>
  <c r="EJ90" s="1"/>
  <c r="EG88" i="19" s="1"/>
  <c r="ET88"/>
  <c r="EZ90" i="15"/>
  <c r="FA90" s="1"/>
  <c r="FB90" s="1"/>
  <c r="GJ90"/>
  <c r="AT89" i="19"/>
  <c r="DV89"/>
  <c r="S90"/>
  <c r="AQ90"/>
  <c r="CU90"/>
  <c r="DS90"/>
  <c r="BD91"/>
  <c r="BI93" i="15"/>
  <c r="CB91" i="19"/>
  <c r="CJ93" i="15"/>
  <c r="W92" i="19"/>
  <c r="CA92"/>
  <c r="CY92"/>
  <c r="AJ93"/>
  <c r="AO95" i="15"/>
  <c r="BH93" i="19"/>
  <c r="BP95" i="15"/>
  <c r="DL93" i="19"/>
  <c r="DQ95" i="15"/>
  <c r="EN93" i="19"/>
  <c r="AG94"/>
  <c r="AO96" i="15"/>
  <c r="DI94" i="19"/>
  <c r="DQ96" i="15"/>
  <c r="DB95" i="19"/>
  <c r="M96"/>
  <c r="U98" i="15"/>
  <c r="CO96" i="19"/>
  <c r="CW98" i="15"/>
  <c r="EM96" i="19"/>
  <c r="EQ98" i="15"/>
  <c r="ER98" s="1"/>
  <c r="ES98" s="1"/>
  <c r="GF98"/>
  <c r="GI98" s="1"/>
  <c r="EX96" i="19"/>
  <c r="CH97"/>
  <c r="BG98"/>
  <c r="CE98"/>
  <c r="P99"/>
  <c r="U101" i="15"/>
  <c r="AV101"/>
  <c r="CR99" i="19"/>
  <c r="CW101" i="15"/>
  <c r="DP99" i="19"/>
  <c r="DX101" i="15"/>
  <c r="AM100" i="19"/>
  <c r="BK100"/>
  <c r="DO100"/>
  <c r="AJ101"/>
  <c r="AO103" i="15"/>
  <c r="BH101" i="19"/>
  <c r="BP103" i="15"/>
  <c r="DL101" i="19"/>
  <c r="DQ103" i="15"/>
  <c r="EN101" i="19"/>
  <c r="AG102"/>
  <c r="AO104" i="15"/>
  <c r="DQ104"/>
  <c r="CU103" i="19"/>
  <c r="CW105" i="15"/>
  <c r="AQ104" i="19"/>
  <c r="DI104"/>
  <c r="DQ106" i="15"/>
  <c r="AJ105" i="19"/>
  <c r="AO107" i="15"/>
  <c r="BK105" i="19"/>
  <c r="DL105"/>
  <c r="DQ107" i="15"/>
  <c r="C106" i="19"/>
  <c r="T106"/>
  <c r="AB108" i="15"/>
  <c r="GB76"/>
  <c r="GB80"/>
  <c r="GE80" s="1"/>
  <c r="GJ82"/>
  <c r="GM82" s="1"/>
  <c r="EH83"/>
  <c r="EI83" s="1"/>
  <c r="EJ83" s="1"/>
  <c r="EZ83"/>
  <c r="FA83" s="1"/>
  <c r="FB83" s="1"/>
  <c r="EU81" i="19" s="1"/>
  <c r="EZ84" i="15"/>
  <c r="FA84" s="1"/>
  <c r="FB84" s="1"/>
  <c r="EU82" i="19" s="1"/>
  <c r="GM84" i="15"/>
  <c r="GE86"/>
  <c r="EQ88"/>
  <c r="ER88" s="1"/>
  <c r="ES88" s="1"/>
  <c r="EN86" i="19" s="1"/>
  <c r="GM89" i="15"/>
  <c r="EQ91"/>
  <c r="ER91" s="1"/>
  <c r="ES91" s="1"/>
  <c r="EN89" i="19" s="1"/>
  <c r="GI91" i="15"/>
  <c r="GM100"/>
  <c r="GI105"/>
  <c r="Z43" i="19"/>
  <c r="CE50"/>
  <c r="ET53"/>
  <c r="EX59"/>
  <c r="W75"/>
  <c r="W79"/>
  <c r="Z95"/>
  <c r="CR95"/>
  <c r="DO96"/>
  <c r="DL80"/>
  <c r="EG80"/>
  <c r="EN80"/>
  <c r="EU80"/>
  <c r="S81"/>
  <c r="AQ81"/>
  <c r="BG81"/>
  <c r="CE81"/>
  <c r="CU81"/>
  <c r="DS81"/>
  <c r="Z82"/>
  <c r="BN82"/>
  <c r="DB82"/>
  <c r="M83"/>
  <c r="BA83"/>
  <c r="CO83"/>
  <c r="EF83"/>
  <c r="ET83"/>
  <c r="EX83"/>
  <c r="C84"/>
  <c r="AJ84"/>
  <c r="BX84"/>
  <c r="DL84"/>
  <c r="EU84"/>
  <c r="S85"/>
  <c r="AQ85"/>
  <c r="BG85"/>
  <c r="CE85"/>
  <c r="CU85"/>
  <c r="DS85"/>
  <c r="Z86"/>
  <c r="BN86"/>
  <c r="DB86"/>
  <c r="M87"/>
  <c r="BA87"/>
  <c r="CO87"/>
  <c r="EF87"/>
  <c r="ET87"/>
  <c r="EX87"/>
  <c r="C88"/>
  <c r="AJ88"/>
  <c r="BX88"/>
  <c r="DL88"/>
  <c r="EN88"/>
  <c r="EU88"/>
  <c r="S89"/>
  <c r="AQ89"/>
  <c r="BG89"/>
  <c r="CE89"/>
  <c r="CU89"/>
  <c r="DS89"/>
  <c r="Z90"/>
  <c r="BN90"/>
  <c r="DB90"/>
  <c r="M91"/>
  <c r="BA91"/>
  <c r="CO91"/>
  <c r="EF91"/>
  <c r="ET91"/>
  <c r="EX91"/>
  <c r="C92"/>
  <c r="AJ92"/>
  <c r="BX92"/>
  <c r="DL92"/>
  <c r="EU92"/>
  <c r="S93"/>
  <c r="AQ93"/>
  <c r="BG93"/>
  <c r="CE93"/>
  <c r="CU93"/>
  <c r="DS93"/>
  <c r="Z94"/>
  <c r="BN94"/>
  <c r="DB94"/>
  <c r="M95"/>
  <c r="W95"/>
  <c r="AM95"/>
  <c r="BA95"/>
  <c r="BK95"/>
  <c r="CA95"/>
  <c r="CO95"/>
  <c r="CY95"/>
  <c r="DO95"/>
  <c r="EF95"/>
  <c r="EM95"/>
  <c r="ET95"/>
  <c r="EX95"/>
  <c r="C96"/>
  <c r="AJ96"/>
  <c r="AT96"/>
  <c r="BX96"/>
  <c r="CH96"/>
  <c r="DL96"/>
  <c r="DV96"/>
  <c r="EN96"/>
  <c r="S97"/>
  <c r="AG97"/>
  <c r="BG97"/>
  <c r="BU97"/>
  <c r="CU97"/>
  <c r="DI97"/>
  <c r="P98"/>
  <c r="Z98"/>
  <c r="BD98"/>
  <c r="CR98"/>
  <c r="DB98"/>
  <c r="M99"/>
  <c r="W99"/>
  <c r="AM99"/>
  <c r="BA99"/>
  <c r="BK99"/>
  <c r="CA99"/>
  <c r="CO99"/>
  <c r="CY99"/>
  <c r="DO99"/>
  <c r="EF99"/>
  <c r="EM99"/>
  <c r="ET99"/>
  <c r="EX99"/>
  <c r="C100"/>
  <c r="AJ100"/>
  <c r="AT100"/>
  <c r="BX100"/>
  <c r="CH100"/>
  <c r="DL100"/>
  <c r="DV100"/>
  <c r="EU100"/>
  <c r="S101"/>
  <c r="AG101"/>
  <c r="BG101"/>
  <c r="BU101"/>
  <c r="CU101"/>
  <c r="DI101"/>
  <c r="P102"/>
  <c r="Z102"/>
  <c r="BD102"/>
  <c r="CR102"/>
  <c r="DB102"/>
  <c r="AG103"/>
  <c r="AQ103"/>
  <c r="DI103"/>
  <c r="DS103"/>
  <c r="EG103"/>
  <c r="EN103"/>
  <c r="EU103"/>
  <c r="W104"/>
  <c r="BD104"/>
  <c r="CY104"/>
  <c r="P105"/>
  <c r="Z105"/>
  <c r="CR105"/>
  <c r="DB105"/>
  <c r="EM105"/>
  <c r="AO108" i="15"/>
  <c r="AT106" i="19"/>
  <c r="BA106"/>
  <c r="BK106"/>
  <c r="CA106"/>
  <c r="DQ108" i="15"/>
  <c r="DV106" i="19"/>
  <c r="EF106"/>
  <c r="EH108" i="15"/>
  <c r="EI108" s="1"/>
  <c r="EJ108" s="1"/>
  <c r="GJ83"/>
  <c r="EH84"/>
  <c r="EI84" s="1"/>
  <c r="EJ84" s="1"/>
  <c r="EG82" i="19" s="1"/>
  <c r="GB85" i="15"/>
  <c r="GE85" s="1"/>
  <c r="GJ87"/>
  <c r="EH88"/>
  <c r="EI88" s="1"/>
  <c r="EJ88" s="1"/>
  <c r="GB89"/>
  <c r="GE89" s="1"/>
  <c r="EH92"/>
  <c r="EI92" s="1"/>
  <c r="EJ92" s="1"/>
  <c r="GB93"/>
  <c r="GE93" s="1"/>
  <c r="EZ96"/>
  <c r="FA96" s="1"/>
  <c r="FB96" s="1"/>
  <c r="EU94" i="19" s="1"/>
  <c r="GB97" i="15"/>
  <c r="GE97" s="1"/>
  <c r="EZ100"/>
  <c r="FA100" s="1"/>
  <c r="FB100" s="1"/>
  <c r="EU98" i="19" s="1"/>
  <c r="GB101" i="15"/>
  <c r="GE101" s="1"/>
  <c r="GJ103"/>
  <c r="GM103" s="1"/>
  <c r="EZ104"/>
  <c r="FA104" s="1"/>
  <c r="FB104" s="1"/>
  <c r="EU102" i="19" s="1"/>
  <c r="GF107" i="15"/>
  <c r="P82" i="19"/>
  <c r="CR82"/>
  <c r="C83"/>
  <c r="EM83"/>
  <c r="P86"/>
  <c r="CR86"/>
  <c r="C87"/>
  <c r="BG87"/>
  <c r="CE87"/>
  <c r="EM87"/>
  <c r="P90"/>
  <c r="CR90"/>
  <c r="C91"/>
  <c r="BG91"/>
  <c r="CE91"/>
  <c r="EM91"/>
  <c r="P94"/>
  <c r="CR94"/>
  <c r="CE96"/>
  <c r="DS96"/>
  <c r="AQ97"/>
  <c r="CE97"/>
  <c r="DS97"/>
  <c r="EG98"/>
  <c r="BU99"/>
  <c r="ET102"/>
  <c r="P103"/>
  <c r="BD81"/>
  <c r="BN81"/>
  <c r="CR81"/>
  <c r="DB81"/>
  <c r="M82"/>
  <c r="W82"/>
  <c r="AM82"/>
  <c r="BA82"/>
  <c r="BK82"/>
  <c r="CA82"/>
  <c r="CO82"/>
  <c r="CY82"/>
  <c r="DO82"/>
  <c r="EM82"/>
  <c r="ET82"/>
  <c r="EX82"/>
  <c r="AJ83"/>
  <c r="AT83"/>
  <c r="BX83"/>
  <c r="CH83"/>
  <c r="DL83"/>
  <c r="DV83"/>
  <c r="EG83"/>
  <c r="EN83"/>
  <c r="S84"/>
  <c r="AG84"/>
  <c r="AQ84"/>
  <c r="BG84"/>
  <c r="BU84"/>
  <c r="CE84"/>
  <c r="CU84"/>
  <c r="DI84"/>
  <c r="DS84"/>
  <c r="P85"/>
  <c r="Z85"/>
  <c r="BD85"/>
  <c r="BN85"/>
  <c r="CR85"/>
  <c r="DB85"/>
  <c r="M86"/>
  <c r="W86"/>
  <c r="AM86"/>
  <c r="BA86"/>
  <c r="BK86"/>
  <c r="CA86"/>
  <c r="CO86"/>
  <c r="CY86"/>
  <c r="DO86"/>
  <c r="EM86"/>
  <c r="ET86"/>
  <c r="EX86"/>
  <c r="AJ87"/>
  <c r="AT87"/>
  <c r="BX87"/>
  <c r="CH87"/>
  <c r="DL87"/>
  <c r="DV87"/>
  <c r="EG87"/>
  <c r="EN87"/>
  <c r="S88"/>
  <c r="AG88"/>
  <c r="AQ88"/>
  <c r="BG88"/>
  <c r="BU88"/>
  <c r="CE88"/>
  <c r="CU88"/>
  <c r="DI88"/>
  <c r="DS88"/>
  <c r="P89"/>
  <c r="Z89"/>
  <c r="BD89"/>
  <c r="BN89"/>
  <c r="CR89"/>
  <c r="DB89"/>
  <c r="M90"/>
  <c r="W90"/>
  <c r="AM90"/>
  <c r="BA90"/>
  <c r="BK90"/>
  <c r="CA90"/>
  <c r="CO90"/>
  <c r="CY90"/>
  <c r="DO90"/>
  <c r="EM90"/>
  <c r="ET90"/>
  <c r="EX90"/>
  <c r="AJ91"/>
  <c r="AT91"/>
  <c r="BX91"/>
  <c r="CH91"/>
  <c r="DL91"/>
  <c r="DV91"/>
  <c r="S92"/>
  <c r="AG92"/>
  <c r="AQ92"/>
  <c r="BG92"/>
  <c r="BU92"/>
  <c r="CE92"/>
  <c r="CU92"/>
  <c r="DI92"/>
  <c r="DS92"/>
  <c r="P93"/>
  <c r="Z93"/>
  <c r="BD93"/>
  <c r="BN93"/>
  <c r="CR93"/>
  <c r="DB93"/>
  <c r="M94"/>
  <c r="W94"/>
  <c r="AM94"/>
  <c r="BA94"/>
  <c r="BK94"/>
  <c r="CA94"/>
  <c r="CO94"/>
  <c r="CY94"/>
  <c r="DO94"/>
  <c r="EF94"/>
  <c r="EM94"/>
  <c r="C95"/>
  <c r="AJ95"/>
  <c r="AT95"/>
  <c r="BX95"/>
  <c r="CH95"/>
  <c r="DL95"/>
  <c r="DV95"/>
  <c r="EG95"/>
  <c r="EN95"/>
  <c r="EU95"/>
  <c r="S96"/>
  <c r="AG96"/>
  <c r="BG96"/>
  <c r="BU96"/>
  <c r="CU96"/>
  <c r="DI96"/>
  <c r="P97"/>
  <c r="Z97"/>
  <c r="BD97"/>
  <c r="BN97"/>
  <c r="CR97"/>
  <c r="DB97"/>
  <c r="M98"/>
  <c r="W98"/>
  <c r="AM98"/>
  <c r="BA98"/>
  <c r="BK98"/>
  <c r="CA98"/>
  <c r="CO98"/>
  <c r="CY98"/>
  <c r="DO98"/>
  <c r="EF98"/>
  <c r="EM98"/>
  <c r="C99"/>
  <c r="AJ99"/>
  <c r="AT99"/>
  <c r="BX99"/>
  <c r="CH99"/>
  <c r="DL99"/>
  <c r="DV99"/>
  <c r="EG99"/>
  <c r="EN99"/>
  <c r="EU99"/>
  <c r="S100"/>
  <c r="AG100"/>
  <c r="BG100"/>
  <c r="BU100"/>
  <c r="CU100"/>
  <c r="DI100"/>
  <c r="P101"/>
  <c r="Z101"/>
  <c r="BD101"/>
  <c r="BN101"/>
  <c r="CR101"/>
  <c r="DB101"/>
  <c r="M102"/>
  <c r="W102"/>
  <c r="AM102"/>
  <c r="BA102"/>
  <c r="BK102"/>
  <c r="CA102"/>
  <c r="CO102"/>
  <c r="CY102"/>
  <c r="DO102"/>
  <c r="EF102"/>
  <c r="EM102"/>
  <c r="BG103"/>
  <c r="BX103"/>
  <c r="CH103"/>
  <c r="S104"/>
  <c r="BI106" i="15"/>
  <c r="BN104" i="19"/>
  <c r="BU104"/>
  <c r="CU104"/>
  <c r="EF104"/>
  <c r="EM104"/>
  <c r="GF106" i="15"/>
  <c r="GI106" s="1"/>
  <c r="ET104" i="19"/>
  <c r="EX104"/>
  <c r="M105"/>
  <c r="W105"/>
  <c r="BX105"/>
  <c r="CH105"/>
  <c r="CO105"/>
  <c r="CY105"/>
  <c r="EG105"/>
  <c r="ET105"/>
  <c r="GJ107" i="15"/>
  <c r="GM107" s="1"/>
  <c r="BX106" i="19"/>
  <c r="EM106"/>
  <c r="EQ108" i="15"/>
  <c r="ER108" s="1"/>
  <c r="ES108" s="1"/>
  <c r="GB84"/>
  <c r="GE84" s="1"/>
  <c r="GB88"/>
  <c r="GE88" s="1"/>
  <c r="GB92"/>
  <c r="GB96"/>
  <c r="GE96" s="1"/>
  <c r="EH99"/>
  <c r="EI99" s="1"/>
  <c r="EJ99" s="1"/>
  <c r="EG97" i="19" s="1"/>
  <c r="GB100" i="15"/>
  <c r="GE100" s="1"/>
  <c r="EH103"/>
  <c r="EI103" s="1"/>
  <c r="EJ103" s="1"/>
  <c r="GB104"/>
  <c r="GE104" s="1"/>
  <c r="GJ106"/>
  <c r="GM106" s="1"/>
  <c r="GF108"/>
  <c r="GI108" s="1"/>
  <c r="BX82" i="19"/>
  <c r="EF82"/>
  <c r="AM83"/>
  <c r="BK83"/>
  <c r="DO83"/>
  <c r="EF86"/>
  <c r="AM87"/>
  <c r="BK87"/>
  <c r="DO87"/>
  <c r="BX90"/>
  <c r="EF90"/>
  <c r="AM91"/>
  <c r="BK91"/>
  <c r="DO91"/>
  <c r="BX94"/>
  <c r="EG94"/>
  <c r="BU95"/>
  <c r="ET98"/>
  <c r="BN102"/>
  <c r="EX102"/>
  <c r="Z103"/>
  <c r="CR103"/>
  <c r="AM104"/>
  <c r="DO104"/>
  <c r="CA105"/>
  <c r="S106"/>
  <c r="AG106"/>
  <c r="BK81"/>
  <c r="CA81"/>
  <c r="CY81"/>
  <c r="DO81"/>
  <c r="EF81"/>
  <c r="EM81"/>
  <c r="ET81"/>
  <c r="EX81"/>
  <c r="C82"/>
  <c r="AT82"/>
  <c r="CH82"/>
  <c r="DV82"/>
  <c r="AG83"/>
  <c r="BU83"/>
  <c r="DI83"/>
  <c r="P84"/>
  <c r="BD84"/>
  <c r="CR84"/>
  <c r="W85"/>
  <c r="AM85"/>
  <c r="BK85"/>
  <c r="CA85"/>
  <c r="CY85"/>
  <c r="DO85"/>
  <c r="EF85"/>
  <c r="EM85"/>
  <c r="ET85"/>
  <c r="EX85"/>
  <c r="C86"/>
  <c r="AT86"/>
  <c r="CH86"/>
  <c r="DV86"/>
  <c r="EG86"/>
  <c r="EU86"/>
  <c r="AG87"/>
  <c r="BU87"/>
  <c r="DI87"/>
  <c r="P88"/>
  <c r="BD88"/>
  <c r="CR88"/>
  <c r="W89"/>
  <c r="AM89"/>
  <c r="BK89"/>
  <c r="CA89"/>
  <c r="CY89"/>
  <c r="DO89"/>
  <c r="EF89"/>
  <c r="EM89"/>
  <c r="ET89"/>
  <c r="EX89"/>
  <c r="C90"/>
  <c r="AT90"/>
  <c r="CH90"/>
  <c r="DV90"/>
  <c r="EG90"/>
  <c r="EU90"/>
  <c r="AG91"/>
  <c r="BU91"/>
  <c r="DI91"/>
  <c r="P92"/>
  <c r="BD92"/>
  <c r="CR92"/>
  <c r="W93"/>
  <c r="AM93"/>
  <c r="BK93"/>
  <c r="CA93"/>
  <c r="CY93"/>
  <c r="DO93"/>
  <c r="EF93"/>
  <c r="EM93"/>
  <c r="ET93"/>
  <c r="EX93"/>
  <c r="C94"/>
  <c r="AT94"/>
  <c r="CH94"/>
  <c r="DV94"/>
  <c r="EN94"/>
  <c r="S95"/>
  <c r="AG95"/>
  <c r="AQ95"/>
  <c r="BG95"/>
  <c r="CE95"/>
  <c r="CU95"/>
  <c r="DI95"/>
  <c r="DS95"/>
  <c r="P96"/>
  <c r="Z96"/>
  <c r="BD96"/>
  <c r="BN96"/>
  <c r="CR96"/>
  <c r="DB96"/>
  <c r="M97"/>
  <c r="W97"/>
  <c r="BA97"/>
  <c r="BK97"/>
  <c r="CO97"/>
  <c r="CY97"/>
  <c r="EM97"/>
  <c r="ET97"/>
  <c r="EX97"/>
  <c r="C98"/>
  <c r="AJ98"/>
  <c r="AT98"/>
  <c r="BX98"/>
  <c r="CH98"/>
  <c r="DL98"/>
  <c r="DV98"/>
  <c r="EN98"/>
  <c r="S99"/>
  <c r="AG99"/>
  <c r="AQ99"/>
  <c r="BG99"/>
  <c r="CE99"/>
  <c r="CU99"/>
  <c r="DI99"/>
  <c r="DS99"/>
  <c r="P100"/>
  <c r="Z100"/>
  <c r="BD100"/>
  <c r="BN100"/>
  <c r="CR100"/>
  <c r="DB100"/>
  <c r="M101"/>
  <c r="W101"/>
  <c r="BA101"/>
  <c r="BK101"/>
  <c r="CO101"/>
  <c r="CY101"/>
  <c r="EM101"/>
  <c r="ET101"/>
  <c r="EX101"/>
  <c r="C102"/>
  <c r="AJ102"/>
  <c r="AT102"/>
  <c r="BX102"/>
  <c r="CH102"/>
  <c r="DL102"/>
  <c r="DV102"/>
  <c r="EN102"/>
  <c r="C103"/>
  <c r="BD103"/>
  <c r="BN103"/>
  <c r="CE103"/>
  <c r="P104"/>
  <c r="BK104"/>
  <c r="CR104"/>
  <c r="C105"/>
  <c r="T105"/>
  <c r="AB107" i="15"/>
  <c r="BD105" i="19"/>
  <c r="BN105"/>
  <c r="CV105"/>
  <c r="DD107" i="15"/>
  <c r="EN105" i="19"/>
  <c r="EX105"/>
  <c r="M106"/>
  <c r="W106"/>
  <c r="AM106"/>
  <c r="BG106"/>
  <c r="BU106"/>
  <c r="CC108" i="15"/>
  <c r="CH106" i="19"/>
  <c r="CO106"/>
  <c r="CY106"/>
  <c r="DO106"/>
  <c r="EZ108" i="15"/>
  <c r="FA108" s="1"/>
  <c r="FB108" s="1"/>
  <c r="EU106" i="19" s="1"/>
  <c r="GB83" i="15"/>
  <c r="U84"/>
  <c r="BI84"/>
  <c r="CW84"/>
  <c r="GF84"/>
  <c r="GI84" s="1"/>
  <c r="AO86"/>
  <c r="CC86"/>
  <c r="DQ86"/>
  <c r="GB87"/>
  <c r="GE87" s="1"/>
  <c r="U88"/>
  <c r="BI88"/>
  <c r="CW88"/>
  <c r="GF88"/>
  <c r="AO90"/>
  <c r="CC90"/>
  <c r="DQ90"/>
  <c r="GB91"/>
  <c r="GE91" s="1"/>
  <c r="U92"/>
  <c r="BI92"/>
  <c r="CW92"/>
  <c r="GF92"/>
  <c r="GI92" s="1"/>
  <c r="AO94"/>
  <c r="CC94"/>
  <c r="DQ94"/>
  <c r="GB95"/>
  <c r="U96"/>
  <c r="BI96"/>
  <c r="CW96"/>
  <c r="GF96"/>
  <c r="GI96" s="1"/>
  <c r="AO98"/>
  <c r="CC98"/>
  <c r="DQ98"/>
  <c r="GB99"/>
  <c r="GE99" s="1"/>
  <c r="U100"/>
  <c r="BI100"/>
  <c r="CW100"/>
  <c r="GF100"/>
  <c r="GI100" s="1"/>
  <c r="AO102"/>
  <c r="CC102"/>
  <c r="DQ102"/>
  <c r="GB103"/>
  <c r="GE103" s="1"/>
  <c r="GF104"/>
  <c r="GI104" s="1"/>
  <c r="AG81" i="19"/>
  <c r="BU81"/>
  <c r="CO81"/>
  <c r="DI81"/>
  <c r="BD82"/>
  <c r="S83"/>
  <c r="AQ83"/>
  <c r="CU83"/>
  <c r="DS83"/>
  <c r="M85"/>
  <c r="AG85"/>
  <c r="BA85"/>
  <c r="BU85"/>
  <c r="CO85"/>
  <c r="DI85"/>
  <c r="BD86"/>
  <c r="S87"/>
  <c r="AQ87"/>
  <c r="CU87"/>
  <c r="DS87"/>
  <c r="EU87"/>
  <c r="M89"/>
  <c r="AG89"/>
  <c r="BA89"/>
  <c r="BU89"/>
  <c r="CO89"/>
  <c r="DI89"/>
  <c r="BD90"/>
  <c r="S91"/>
  <c r="AQ91"/>
  <c r="CU91"/>
  <c r="DS91"/>
  <c r="M93"/>
  <c r="AG93"/>
  <c r="BA93"/>
  <c r="BU93"/>
  <c r="CO93"/>
  <c r="DI93"/>
  <c r="BD94"/>
  <c r="ET94"/>
  <c r="BN98"/>
  <c r="EX98"/>
  <c r="AM101"/>
  <c r="CA101"/>
  <c r="DO101"/>
  <c r="EF101"/>
  <c r="DB103"/>
  <c r="CE104"/>
  <c r="AQ106"/>
  <c r="CU106"/>
  <c r="DI106"/>
  <c r="EG106"/>
  <c r="W103"/>
  <c r="AM103"/>
  <c r="BK103"/>
  <c r="CA103"/>
  <c r="CY103"/>
  <c r="DO103"/>
  <c r="EM103"/>
  <c r="AT104"/>
  <c r="CH104"/>
  <c r="DV104"/>
  <c r="AG105"/>
  <c r="BU105"/>
  <c r="DI105"/>
  <c r="P106"/>
  <c r="BD106"/>
  <c r="CR106"/>
  <c r="GB105" i="15"/>
  <c r="GE105" s="1"/>
  <c r="BA103" i="19"/>
  <c r="ET103"/>
  <c r="EF103"/>
  <c r="EX103"/>
  <c r="C104"/>
  <c r="S105"/>
  <c r="BG105"/>
  <c r="CU105"/>
  <c r="Z106"/>
  <c r="DB106"/>
  <c r="M103"/>
  <c r="CO103"/>
  <c r="AJ104"/>
  <c r="BX104"/>
  <c r="DL104"/>
  <c r="EU104"/>
  <c r="U9" i="15"/>
  <c r="T7" i="19" s="1"/>
  <c r="AA20"/>
  <c r="AB37" i="15"/>
  <c r="T35" i="19"/>
  <c r="AA36"/>
  <c r="AA68"/>
  <c r="AB13" i="15"/>
  <c r="T11" i="19"/>
  <c r="U28" i="15"/>
  <c r="AB33"/>
  <c r="T37" i="19"/>
  <c r="M40"/>
  <c r="U44" i="15"/>
  <c r="AA49" i="19"/>
  <c r="T53"/>
  <c r="M56"/>
  <c r="U60" i="15"/>
  <c r="AB65"/>
  <c r="AA65" i="19"/>
  <c r="M67"/>
  <c r="T69"/>
  <c r="U16" i="15"/>
  <c r="M23" i="19"/>
  <c r="U32" i="15"/>
  <c r="M39" i="19"/>
  <c r="M44"/>
  <c r="U48" i="15"/>
  <c r="M55" i="19"/>
  <c r="T57"/>
  <c r="M60"/>
  <c r="U64" i="15"/>
  <c r="M71" i="19"/>
  <c r="EX109"/>
  <c r="DK112"/>
  <c r="AP10" i="21" s="1"/>
  <c r="CQ112" i="19"/>
  <c r="AB10" i="21" s="1"/>
  <c r="BW112" i="19"/>
  <c r="G10" i="21" s="1"/>
  <c r="BC112" i="19"/>
  <c r="AP6" i="21" s="1"/>
  <c r="AI112" i="19"/>
  <c r="AB6" i="21" s="1"/>
  <c r="U21" i="15"/>
  <c r="AB23"/>
  <c r="U26"/>
  <c r="AB39"/>
  <c r="U42"/>
  <c r="U53"/>
  <c r="AB55"/>
  <c r="U58"/>
  <c r="U69"/>
  <c r="AB71"/>
  <c r="B8" i="19"/>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M16"/>
  <c r="T17"/>
  <c r="M46"/>
  <c r="M54"/>
  <c r="M62"/>
  <c r="AB17" i="15"/>
  <c r="M19" i="19"/>
  <c r="AA33"/>
  <c r="M35"/>
  <c r="U12" i="15"/>
  <c r="U20"/>
  <c r="M32" i="19"/>
  <c r="T44"/>
  <c r="T45"/>
  <c r="U52" i="15"/>
  <c r="M59" i="19"/>
  <c r="T60"/>
  <c r="T61"/>
  <c r="U68" i="15"/>
  <c r="M12" i="19"/>
  <c r="T15"/>
  <c r="T31"/>
  <c r="U14" i="15"/>
  <c r="U10"/>
  <c r="AB27"/>
  <c r="U30"/>
  <c r="U41"/>
  <c r="M8" i="19"/>
  <c r="T9"/>
  <c r="M20"/>
  <c r="T21"/>
  <c r="AA9"/>
  <c r="M11"/>
  <c r="T20"/>
  <c r="T36"/>
  <c r="AB49" i="15"/>
  <c r="M51" i="19"/>
  <c r="T68"/>
  <c r="M27"/>
  <c r="U36" i="15"/>
  <c r="AA41" i="19"/>
  <c r="M43"/>
  <c r="M48"/>
  <c r="AB57" i="15"/>
  <c r="AA57" i="19"/>
  <c r="M64"/>
  <c r="M15"/>
  <c r="U24" i="15"/>
  <c r="M31" i="19"/>
  <c r="T33"/>
  <c r="M36"/>
  <c r="U40" i="15"/>
  <c r="M47" i="19"/>
  <c r="T49"/>
  <c r="M52"/>
  <c r="U56" i="15"/>
  <c r="M63" i="19"/>
  <c r="T65"/>
  <c r="M68"/>
  <c r="U72" i="15"/>
  <c r="U25"/>
  <c r="U18"/>
  <c r="U29"/>
  <c r="AB31"/>
  <c r="U34"/>
  <c r="U45"/>
  <c r="AB46"/>
  <c r="AB47"/>
  <c r="U50"/>
  <c r="U61"/>
  <c r="AB62"/>
  <c r="AB63"/>
  <c r="U66"/>
  <c r="M10" i="19"/>
  <c r="M24"/>
  <c r="T25"/>
  <c r="M26"/>
  <c r="M34"/>
  <c r="M42"/>
  <c r="T47"/>
  <c r="M50"/>
  <c r="T55"/>
  <c r="M58"/>
  <c r="T63"/>
  <c r="M66"/>
  <c r="T71"/>
  <c r="M7"/>
  <c r="AB9" i="15"/>
  <c r="W7" i="19"/>
  <c r="EI112" l="1"/>
  <c r="EN92"/>
  <c r="EN104"/>
  <c r="EJ112" s="1"/>
  <c r="EG100"/>
  <c r="EU91"/>
  <c r="EU83"/>
  <c r="EV109"/>
  <c r="EY109" s="1"/>
  <c r="AY112"/>
  <c r="AF6" i="21" s="1"/>
  <c r="K14" i="29"/>
  <c r="N14"/>
  <c r="EU65" i="19"/>
  <c r="EU50"/>
  <c r="EG74"/>
  <c r="EN35"/>
  <c r="EH112" s="1"/>
  <c r="EG68"/>
  <c r="EU78"/>
  <c r="EN82"/>
  <c r="EN74"/>
  <c r="EG65"/>
  <c r="EU77"/>
  <c r="EG61"/>
  <c r="EU56"/>
  <c r="EN66"/>
  <c r="EG49"/>
  <c r="EG44"/>
  <c r="EG101"/>
  <c r="EN85"/>
  <c r="EG73"/>
  <c r="EN68"/>
  <c r="EN106"/>
  <c r="EN81"/>
  <c r="EG81"/>
  <c r="EG102"/>
  <c r="EG96"/>
  <c r="EU66"/>
  <c r="EG104"/>
  <c r="EG85"/>
  <c r="EG48"/>
  <c r="EG43"/>
  <c r="EG32"/>
  <c r="EG46"/>
  <c r="EG39"/>
  <c r="EG16"/>
  <c r="EU43"/>
  <c r="EO112" s="1"/>
  <c r="N18" i="29"/>
  <c r="K18"/>
  <c r="N16"/>
  <c r="K16"/>
  <c r="N20"/>
  <c r="K20"/>
  <c r="K15"/>
  <c r="N15"/>
  <c r="K19"/>
  <c r="N19"/>
  <c r="K17"/>
  <c r="N17"/>
  <c r="CB100" i="19"/>
  <c r="CJ102" i="15"/>
  <c r="T98" i="19"/>
  <c r="AB100" i="15"/>
  <c r="CB96" i="19"/>
  <c r="CJ98" i="15"/>
  <c r="T94" i="19"/>
  <c r="AB96" i="15"/>
  <c r="CV90" i="19"/>
  <c r="DD92" i="15"/>
  <c r="CV86" i="19"/>
  <c r="DD88" i="15"/>
  <c r="DP84" i="19"/>
  <c r="DX86" i="15"/>
  <c r="BH82" i="19"/>
  <c r="BP84" i="15"/>
  <c r="AN106" i="19"/>
  <c r="AV108" i="15"/>
  <c r="AA106" i="19"/>
  <c r="DP101"/>
  <c r="DX103" i="15"/>
  <c r="BH91" i="19"/>
  <c r="BP93" i="15"/>
  <c r="CB86" i="19"/>
  <c r="CJ88" i="15"/>
  <c r="CV83" i="19"/>
  <c r="DD85" i="15"/>
  <c r="T83" i="19"/>
  <c r="AB85" i="15"/>
  <c r="AN104" i="19"/>
  <c r="AV106" i="15"/>
  <c r="CB98" i="19"/>
  <c r="CJ100" i="15"/>
  <c r="DW95" i="19"/>
  <c r="CV92"/>
  <c r="DD94" i="15"/>
  <c r="T92" i="19"/>
  <c r="AB94" i="15"/>
  <c r="DX92"/>
  <c r="DP90" i="19"/>
  <c r="AV92" i="15"/>
  <c r="AN90" i="19"/>
  <c r="BO89"/>
  <c r="AN89"/>
  <c r="AV91" i="15"/>
  <c r="CI87" i="19"/>
  <c r="CK89" i="15"/>
  <c r="BH87" i="19"/>
  <c r="BP89" i="15"/>
  <c r="DC81" i="19"/>
  <c r="CB102"/>
  <c r="CJ104" i="15"/>
  <c r="CV100" i="19"/>
  <c r="DD102" i="15"/>
  <c r="AN98" i="19"/>
  <c r="AV100" i="15"/>
  <c r="CB93" i="19"/>
  <c r="CJ95" i="15"/>
  <c r="AU87" i="19"/>
  <c r="AU79"/>
  <c r="DC62"/>
  <c r="BO60"/>
  <c r="AU59"/>
  <c r="CI58"/>
  <c r="CK60" i="15"/>
  <c r="DW72" i="19"/>
  <c r="DW71"/>
  <c r="CB63"/>
  <c r="CJ65" i="15"/>
  <c r="DP54" i="19"/>
  <c r="DX56" i="15"/>
  <c r="DP51" i="19"/>
  <c r="DX53" i="15"/>
  <c r="AV105"/>
  <c r="AN103" i="19"/>
  <c r="DC101"/>
  <c r="CB101"/>
  <c r="CJ103" i="15"/>
  <c r="CV84" i="19"/>
  <c r="DD86" i="15"/>
  <c r="CV76" i="19"/>
  <c r="DD78" i="15"/>
  <c r="DP61" i="19"/>
  <c r="DX63" i="15"/>
  <c r="T100" i="19"/>
  <c r="AB102" i="15"/>
  <c r="BH75" i="19"/>
  <c r="BP77" i="15"/>
  <c r="AN74" i="19"/>
  <c r="AV76" i="15"/>
  <c r="CB73" i="19"/>
  <c r="CJ75" i="15"/>
  <c r="DP68" i="19"/>
  <c r="DX70" i="15"/>
  <c r="AN66" i="19"/>
  <c r="AV68" i="15"/>
  <c r="CB65" i="19"/>
  <c r="CJ67" i="15"/>
  <c r="BH63" i="19"/>
  <c r="BP65" i="15"/>
  <c r="AN69" i="19"/>
  <c r="AV71" i="15"/>
  <c r="BH59" i="19"/>
  <c r="BP61" i="15"/>
  <c r="AU52" i="19"/>
  <c r="DP44"/>
  <c r="DX46" i="15"/>
  <c r="GI59"/>
  <c r="GI81"/>
  <c r="GI97"/>
  <c r="CI51" i="19"/>
  <c r="CK53" i="15"/>
  <c r="DW87" i="19"/>
  <c r="CB78"/>
  <c r="CJ80" i="15"/>
  <c r="AA78" i="19"/>
  <c r="AU75"/>
  <c r="BO68"/>
  <c r="BH64"/>
  <c r="BP66" i="15"/>
  <c r="BH62" i="19"/>
  <c r="BP64" i="15"/>
  <c r="DC57" i="19"/>
  <c r="CB55"/>
  <c r="CJ57" i="15"/>
  <c r="CI105" i="19"/>
  <c r="CK107" i="15"/>
  <c r="CI95" i="19"/>
  <c r="CK97" i="15"/>
  <c r="BH95" i="19"/>
  <c r="BP97" i="15"/>
  <c r="CI62" i="19"/>
  <c r="CK64" i="15"/>
  <c r="DW60" i="19"/>
  <c r="DW52"/>
  <c r="BH38"/>
  <c r="BP40" i="15"/>
  <c r="CB22" i="19"/>
  <c r="CJ24" i="15"/>
  <c r="T13" i="19"/>
  <c r="DX84" i="15"/>
  <c r="DP82" i="19"/>
  <c r="CI75"/>
  <c r="CK77" i="15"/>
  <c r="DW63" i="19"/>
  <c r="DP45"/>
  <c r="DX47" i="15"/>
  <c r="CV42" i="19"/>
  <c r="DD44" i="15"/>
  <c r="CB7" i="19"/>
  <c r="CJ9" i="15"/>
  <c r="CB11" i="19"/>
  <c r="CJ13" i="15"/>
  <c r="DP8" i="19"/>
  <c r="DX10" i="15"/>
  <c r="AN8" i="19"/>
  <c r="AV10" i="15"/>
  <c r="AN7" i="19"/>
  <c r="AV9" i="15"/>
  <c r="CI23" i="19"/>
  <c r="CK25" i="15"/>
  <c r="DP17" i="19"/>
  <c r="DX19" i="15"/>
  <c r="AN12" i="19"/>
  <c r="AV14" i="15"/>
  <c r="CV8" i="19"/>
  <c r="DD10" i="15"/>
  <c r="AN27" i="19"/>
  <c r="AV29" i="15"/>
  <c r="CB25" i="19"/>
  <c r="CJ27" i="15"/>
  <c r="CB15" i="19"/>
  <c r="CJ17" i="15"/>
  <c r="BH79" i="19"/>
  <c r="BP81" i="15"/>
  <c r="AU76" i="19"/>
  <c r="AU57"/>
  <c r="BH53"/>
  <c r="BP55" i="15"/>
  <c r="BH49" i="19"/>
  <c r="BP51" i="15"/>
  <c r="BH47" i="19"/>
  <c r="BP49" i="15"/>
  <c r="CB43" i="19"/>
  <c r="CJ45" i="15"/>
  <c r="DP36" i="19"/>
  <c r="DX38" i="15"/>
  <c r="CV36" i="19"/>
  <c r="DD38" i="15"/>
  <c r="CB36" i="19"/>
  <c r="CJ38" i="15"/>
  <c r="BH36" i="19"/>
  <c r="BP38" i="15"/>
  <c r="CV35" i="19"/>
  <c r="DD37" i="15"/>
  <c r="BH20" i="19"/>
  <c r="BP22" i="15"/>
  <c r="DP19" i="19"/>
  <c r="DX21" i="15"/>
  <c r="AN19" i="19"/>
  <c r="AV21" i="15"/>
  <c r="DP10" i="19"/>
  <c r="DX12" i="15"/>
  <c r="BH8" i="19"/>
  <c r="BP10" i="15"/>
  <c r="DW13" i="19"/>
  <c r="GM34" i="15"/>
  <c r="GM26"/>
  <c r="T6" i="19"/>
  <c r="AB7" i="15"/>
  <c r="BO44" i="19"/>
  <c r="DW26"/>
  <c r="BO23"/>
  <c r="EU11"/>
  <c r="BH11"/>
  <c r="BP13" i="15"/>
  <c r="EN8" i="19"/>
  <c r="CV70"/>
  <c r="DD72" i="15"/>
  <c r="DP47" i="19"/>
  <c r="DX49" i="15"/>
  <c r="CV46" i="19"/>
  <c r="DD48" i="15"/>
  <c r="AN43" i="19"/>
  <c r="AV45" i="15"/>
  <c r="DW37" i="19"/>
  <c r="CI37"/>
  <c r="CK39" i="15"/>
  <c r="BO37" i="19"/>
  <c r="DW34"/>
  <c r="DW32"/>
  <c r="CI32"/>
  <c r="CK34" i="15"/>
  <c r="AU32" i="19"/>
  <c r="DP30"/>
  <c r="DX32" i="15"/>
  <c r="CV28" i="19"/>
  <c r="DD30" i="15"/>
  <c r="DC24" i="19"/>
  <c r="DC21"/>
  <c r="BO21"/>
  <c r="CB18"/>
  <c r="CJ20" i="15"/>
  <c r="BH18" i="19"/>
  <c r="BP20" i="15"/>
  <c r="AN18" i="19"/>
  <c r="AV20" i="15"/>
  <c r="CV41" i="19"/>
  <c r="DD43" i="15"/>
  <c r="BH41" i="19"/>
  <c r="BP43" i="15"/>
  <c r="CI26" i="19"/>
  <c r="CK28" i="15"/>
  <c r="DC16" i="19"/>
  <c r="DP12"/>
  <c r="DX14" i="15"/>
  <c r="CB10" i="19"/>
  <c r="CJ12" i="15"/>
  <c r="CI6" i="19"/>
  <c r="GI73" i="15"/>
  <c r="AC43"/>
  <c r="GI67"/>
  <c r="GM48"/>
  <c r="GE39"/>
  <c r="GE22"/>
  <c r="DP100" i="19"/>
  <c r="DX102" i="15"/>
  <c r="BH98" i="19"/>
  <c r="BP100" i="15"/>
  <c r="DP96" i="19"/>
  <c r="DX98" i="15"/>
  <c r="BH94" i="19"/>
  <c r="BP96" i="15"/>
  <c r="AN92" i="19"/>
  <c r="AV94" i="15"/>
  <c r="AN88" i="19"/>
  <c r="AV90" i="15"/>
  <c r="CV82" i="19"/>
  <c r="DD84" i="15"/>
  <c r="DP106" i="19"/>
  <c r="DX108" i="15"/>
  <c r="AN105" i="19"/>
  <c r="AV107" i="15"/>
  <c r="AN102" i="19"/>
  <c r="AV104" i="15"/>
  <c r="BO101" i="19"/>
  <c r="DX96" i="15"/>
  <c r="DP94" i="19"/>
  <c r="DP93"/>
  <c r="DX95" i="15"/>
  <c r="DW83" i="19"/>
  <c r="AU83"/>
  <c r="CI103"/>
  <c r="CK105" i="15"/>
  <c r="BH102" i="19"/>
  <c r="BP104" i="15"/>
  <c r="DC97" i="19"/>
  <c r="CB82"/>
  <c r="CJ84" i="15"/>
  <c r="CB81" i="19"/>
  <c r="CJ83" i="15"/>
  <c r="BH92" i="19"/>
  <c r="BP94" i="15"/>
  <c r="DP85" i="19"/>
  <c r="DX87" i="15"/>
  <c r="DW79" i="19"/>
  <c r="CI79"/>
  <c r="CK81" i="15"/>
  <c r="DC77" i="19"/>
  <c r="AU70"/>
  <c r="DP65"/>
  <c r="DX67" i="15"/>
  <c r="AN65" i="19"/>
  <c r="AV67" i="15"/>
  <c r="DW59" i="19"/>
  <c r="AU72"/>
  <c r="CB64"/>
  <c r="CJ66" i="15"/>
  <c r="BH50" i="19"/>
  <c r="BP52" i="15"/>
  <c r="T88" i="19"/>
  <c r="AB90" i="15"/>
  <c r="DP81" i="19"/>
  <c r="DX83" i="15"/>
  <c r="BH76" i="19"/>
  <c r="BP78" i="15"/>
  <c r="CV69" i="19"/>
  <c r="DD71" i="15"/>
  <c r="AA101" i="19"/>
  <c r="AC103" i="15"/>
  <c r="BH96" i="19"/>
  <c r="BP98" i="15"/>
  <c r="DW91" i="19"/>
  <c r="CI83"/>
  <c r="CK85" i="15"/>
  <c r="BO81" i="19"/>
  <c r="T80"/>
  <c r="AB82" i="15"/>
  <c r="T75" i="19"/>
  <c r="AB77" i="15"/>
  <c r="AN73" i="19"/>
  <c r="AV75" i="15"/>
  <c r="CB68" i="19"/>
  <c r="CJ70" i="15"/>
  <c r="DC51" i="19"/>
  <c r="GI24" i="15"/>
  <c r="AU63" i="19"/>
  <c r="AN62"/>
  <c r="AV64" i="15"/>
  <c r="BH54" i="19"/>
  <c r="BP56" i="15"/>
  <c r="AN44" i="19"/>
  <c r="AV46" i="15"/>
  <c r="GI52"/>
  <c r="GI77"/>
  <c r="BH51" i="19"/>
  <c r="BP53" i="15"/>
  <c r="AU91" i="19"/>
  <c r="T91"/>
  <c r="AB93" i="15"/>
  <c r="CV87" i="19"/>
  <c r="DD89" i="15"/>
  <c r="AN80" i="19"/>
  <c r="AV82" i="15"/>
  <c r="DP78" i="19"/>
  <c r="DX80" i="15"/>
  <c r="BO78" i="19"/>
  <c r="CI67"/>
  <c r="CK69" i="15"/>
  <c r="BO66" i="19"/>
  <c r="DW64"/>
  <c r="CV61"/>
  <c r="DD63" i="15"/>
  <c r="CV60" i="19"/>
  <c r="DD62" i="15"/>
  <c r="CV58" i="19"/>
  <c r="DD60" i="15"/>
  <c r="T104" i="19"/>
  <c r="AB106" i="15"/>
  <c r="AU60" i="19"/>
  <c r="DC59"/>
  <c r="BH57"/>
  <c r="BP59" i="15"/>
  <c r="AN56" i="19"/>
  <c r="AV58" i="15"/>
  <c r="CB50" i="19"/>
  <c r="CJ52" i="15"/>
  <c r="BH45" i="19"/>
  <c r="BP47" i="15"/>
  <c r="BH43" i="19"/>
  <c r="BP45" i="15"/>
  <c r="CB38" i="19"/>
  <c r="CJ40" i="15"/>
  <c r="CV22" i="19"/>
  <c r="DD24" i="15"/>
  <c r="EG13" i="19"/>
  <c r="BO48"/>
  <c r="CV47"/>
  <c r="DD49" i="15"/>
  <c r="CB42" i="19"/>
  <c r="CJ44" i="15"/>
  <c r="AB19"/>
  <c r="EN12" i="19"/>
  <c r="EG10"/>
  <c r="BH10"/>
  <c r="BP12" i="15"/>
  <c r="CB8" i="19"/>
  <c r="CJ10" i="15"/>
  <c r="GE53"/>
  <c r="DC13" i="19"/>
  <c r="BH6"/>
  <c r="BP7" i="15"/>
  <c r="BQ91" s="1"/>
  <c r="AN50" i="19"/>
  <c r="AV52" i="15"/>
  <c r="BO26" i="19"/>
  <c r="BQ28" i="15"/>
  <c r="AU23" i="19"/>
  <c r="BH17"/>
  <c r="BP19" i="15"/>
  <c r="BH31" i="19"/>
  <c r="BP33" i="15"/>
  <c r="BH27" i="19"/>
  <c r="BP29" i="15"/>
  <c r="CV25" i="19"/>
  <c r="DD27" i="15"/>
  <c r="CV15" i="19"/>
  <c r="DD17" i="15"/>
  <c r="AN6" i="19"/>
  <c r="AV7" i="15"/>
  <c r="AW61" s="1"/>
  <c r="DW50" i="19"/>
  <c r="AN47"/>
  <c r="AV49" i="15"/>
  <c r="CB45" i="19"/>
  <c r="CJ47" i="15"/>
  <c r="AN36" i="19"/>
  <c r="AV38" i="15"/>
  <c r="CB35" i="19"/>
  <c r="CJ37" i="15"/>
  <c r="DP20" i="19"/>
  <c r="DX22" i="15"/>
  <c r="AN20" i="19"/>
  <c r="AV22" i="15"/>
  <c r="CV19" i="19"/>
  <c r="DD21" i="15"/>
  <c r="CB12" i="19"/>
  <c r="CJ14" i="15"/>
  <c r="EU8" i="19"/>
  <c r="EG8"/>
  <c r="EG7"/>
  <c r="GM33" i="15"/>
  <c r="AN48" i="19"/>
  <c r="AV50" i="15"/>
  <c r="DC26" i="19"/>
  <c r="CV17"/>
  <c r="DD19" i="15"/>
  <c r="AU16" i="19"/>
  <c r="AW18" i="15"/>
  <c r="EU13" i="19"/>
  <c r="BO73"/>
  <c r="AN45"/>
  <c r="AV47" i="15"/>
  <c r="BO40" i="19"/>
  <c r="AU40"/>
  <c r="AW42" i="15"/>
  <c r="DC37" i="19"/>
  <c r="BO34"/>
  <c r="BQ36" i="15"/>
  <c r="AU34" i="19"/>
  <c r="AW36" i="15"/>
  <c r="DP33" i="19"/>
  <c r="DX35" i="15"/>
  <c r="CV33" i="19"/>
  <c r="DD35" i="15"/>
  <c r="CB33" i="19"/>
  <c r="CJ35" i="15"/>
  <c r="CV30" i="19"/>
  <c r="DD32" i="15"/>
  <c r="CB30" i="19"/>
  <c r="CJ32" i="15"/>
  <c r="DC29" i="19"/>
  <c r="BO29"/>
  <c r="BQ31" i="15"/>
  <c r="CB28" i="19"/>
  <c r="CJ30" i="15"/>
  <c r="DW24" i="19"/>
  <c r="CI24"/>
  <c r="CK26" i="15"/>
  <c r="CB61" i="19"/>
  <c r="CJ63" i="15"/>
  <c r="AU26" i="19"/>
  <c r="AW28" i="15"/>
  <c r="CI16" i="19"/>
  <c r="CK18" i="15"/>
  <c r="EN9" i="19"/>
  <c r="CV7"/>
  <c r="DD9" i="15"/>
  <c r="BO25" i="19"/>
  <c r="BQ27" i="15"/>
  <c r="CI31" i="19"/>
  <c r="CK33" i="15"/>
  <c r="GI88"/>
  <c r="GI107"/>
  <c r="GM87"/>
  <c r="GE76"/>
  <c r="GM90"/>
  <c r="GM85"/>
  <c r="GE71"/>
  <c r="AC59"/>
  <c r="GE46"/>
  <c r="GM57"/>
  <c r="GI48"/>
  <c r="GI102"/>
  <c r="GI11"/>
  <c r="GM12"/>
  <c r="GE43"/>
  <c r="GE49"/>
  <c r="GE16"/>
  <c r="CV98" i="19"/>
  <c r="DD100" i="15"/>
  <c r="CV94" i="19"/>
  <c r="DD96" i="15"/>
  <c r="CB92" i="19"/>
  <c r="CJ94" i="15"/>
  <c r="T90" i="19"/>
  <c r="AB92" i="15"/>
  <c r="CB88" i="19"/>
  <c r="CJ90" i="15"/>
  <c r="T86" i="19"/>
  <c r="AB88" i="15"/>
  <c r="AN84" i="19"/>
  <c r="AV86" i="15"/>
  <c r="CB106" i="19"/>
  <c r="CJ108" i="15"/>
  <c r="DC105" i="19"/>
  <c r="BH104"/>
  <c r="BP106" i="15"/>
  <c r="DP104" i="19"/>
  <c r="DX106" i="15"/>
  <c r="CV103" i="19"/>
  <c r="DD105" i="15"/>
  <c r="AN101" i="19"/>
  <c r="AV103" i="15"/>
  <c r="CV99" i="19"/>
  <c r="DD101" i="15"/>
  <c r="CV96" i="19"/>
  <c r="DD98" i="15"/>
  <c r="AV96"/>
  <c r="AN94" i="19"/>
  <c r="BO93"/>
  <c r="BQ95" i="15"/>
  <c r="BH88" i="19"/>
  <c r="BP90" i="15"/>
  <c r="CB85" i="19"/>
  <c r="CJ87" i="15"/>
  <c r="BH105" i="19"/>
  <c r="BP107" i="15"/>
  <c r="CB104" i="19"/>
  <c r="CJ106" i="15"/>
  <c r="BH100" i="19"/>
  <c r="BP102" i="15"/>
  <c r="CB97" i="19"/>
  <c r="CJ99" i="15"/>
  <c r="CV95" i="19"/>
  <c r="DD97" i="15"/>
  <c r="T95" i="19"/>
  <c r="AB97" i="15"/>
  <c r="DP97" i="19"/>
  <c r="DX99" i="15"/>
  <c r="AA89" i="19"/>
  <c r="AC91" i="15"/>
  <c r="T87" i="19"/>
  <c r="AB89" i="15"/>
  <c r="BO77" i="19"/>
  <c r="BQ79" i="15"/>
  <c r="AA77" i="19"/>
  <c r="AC79" i="15"/>
  <c r="CV72" i="19"/>
  <c r="DD74" i="15"/>
  <c r="T72" i="19"/>
  <c r="AB74" i="15"/>
  <c r="BH71" i="19"/>
  <c r="BP73" i="15"/>
  <c r="CI70" i="19"/>
  <c r="CK72" i="15"/>
  <c r="AU71" i="19"/>
  <c r="AW73" i="15"/>
  <c r="BH55" i="19"/>
  <c r="BP57" i="15"/>
  <c r="BO97" i="19"/>
  <c r="BQ99" i="15"/>
  <c r="CB90" i="19"/>
  <c r="CJ92" i="15"/>
  <c r="AV88"/>
  <c r="AN86" i="19"/>
  <c r="BO85"/>
  <c r="BQ87" i="15"/>
  <c r="AV84"/>
  <c r="AN82" i="19"/>
  <c r="AN81"/>
  <c r="AV83" i="15"/>
  <c r="BH69" i="19"/>
  <c r="BP71" i="15"/>
  <c r="AN61" i="19"/>
  <c r="AV63" i="15"/>
  <c r="CB56" i="19"/>
  <c r="CJ58" i="15"/>
  <c r="DP98" i="19"/>
  <c r="DX100" i="15"/>
  <c r="BH83" i="19"/>
  <c r="BP85" i="15"/>
  <c r="CV80" i="19"/>
  <c r="DD82" i="15"/>
  <c r="CB74" i="19"/>
  <c r="CJ76" i="15"/>
  <c r="AN68" i="19"/>
  <c r="AV70" i="15"/>
  <c r="CV67" i="19"/>
  <c r="DD69" i="15"/>
  <c r="DP66" i="19"/>
  <c r="DX68" i="15"/>
  <c r="DX105"/>
  <c r="DP103" i="19"/>
  <c r="CV88"/>
  <c r="DD90" i="15"/>
  <c r="T79" i="19"/>
  <c r="AB81" i="15"/>
  <c r="DP62" i="19"/>
  <c r="DX64" i="15"/>
  <c r="CB60" i="19"/>
  <c r="CJ62" i="15"/>
  <c r="DP56" i="19"/>
  <c r="DX58" i="15"/>
  <c r="GI72"/>
  <c r="GI89"/>
  <c r="CV49" i="19"/>
  <c r="DD51" i="15"/>
  <c r="DC89" i="19"/>
  <c r="DC78"/>
  <c r="DP77"/>
  <c r="DX79" i="15"/>
  <c r="DC73" i="19"/>
  <c r="BO65"/>
  <c r="BQ67" i="15"/>
  <c r="CI54" i="19"/>
  <c r="CK56" i="15"/>
  <c r="CV52" i="19"/>
  <c r="DD54" i="15"/>
  <c r="DP49" i="19"/>
  <c r="DX51" i="15"/>
  <c r="GI25"/>
  <c r="T102" i="19"/>
  <c r="AB104" i="15"/>
  <c r="CV79" i="19"/>
  <c r="DD81" i="15"/>
  <c r="AU64" i="19"/>
  <c r="AW66" i="15"/>
  <c r="DP58" i="19"/>
  <c r="DX60" i="15"/>
  <c r="CB44" i="19"/>
  <c r="CJ46" i="15"/>
  <c r="CV38" i="19"/>
  <c r="DD40" i="15"/>
  <c r="DP22" i="19"/>
  <c r="DX24" i="15"/>
  <c r="AN22" i="19"/>
  <c r="AV24" i="15"/>
  <c r="CB47" i="19"/>
  <c r="CJ49" i="15"/>
  <c r="DP43" i="19"/>
  <c r="DX45" i="15"/>
  <c r="BH42" i="19"/>
  <c r="BP44" i="15"/>
  <c r="CV12" i="19"/>
  <c r="DD14" i="15"/>
  <c r="DP11" i="19"/>
  <c r="DX13" i="15"/>
  <c r="EU10" i="19"/>
  <c r="CB9"/>
  <c r="CJ11" i="15"/>
  <c r="BO13" i="19"/>
  <c r="BQ15" i="15"/>
  <c r="CV10" i="19"/>
  <c r="DD12" i="15"/>
  <c r="DC106" i="19"/>
  <c r="DP53"/>
  <c r="DX55" i="15"/>
  <c r="BH46" i="19"/>
  <c r="BP48" i="15"/>
  <c r="CI39" i="19"/>
  <c r="CK41" i="15"/>
  <c r="CB14" i="19"/>
  <c r="CJ16" i="15"/>
  <c r="EN7" i="19"/>
  <c r="CV31"/>
  <c r="DD33" i="15"/>
  <c r="CV27" i="19"/>
  <c r="DD29" i="15"/>
  <c r="DP25" i="19"/>
  <c r="DX27" i="15"/>
  <c r="DP15" i="19"/>
  <c r="DX17" i="15"/>
  <c r="DP6" i="19"/>
  <c r="DX7" i="15"/>
  <c r="DY74" s="1"/>
  <c r="AU55" i="19"/>
  <c r="AW57" i="15"/>
  <c r="CV50" i="19"/>
  <c r="DD52" i="15"/>
  <c r="BH35" i="19"/>
  <c r="BP37" i="15"/>
  <c r="CV20" i="19"/>
  <c r="DD22" i="15"/>
  <c r="CB19" i="19"/>
  <c r="CJ21" i="15"/>
  <c r="EN11" i="19"/>
  <c r="AN10"/>
  <c r="AV12" i="15"/>
  <c r="BH9" i="19"/>
  <c r="BP11" i="15"/>
  <c r="EU7" i="19"/>
  <c r="BH7"/>
  <c r="BP9" i="15"/>
  <c r="DX88"/>
  <c r="DP86" i="19"/>
  <c r="DW76"/>
  <c r="DY78" i="15"/>
  <c r="DP41" i="19"/>
  <c r="DX43" i="15"/>
  <c r="CB41" i="19"/>
  <c r="CJ43" i="15"/>
  <c r="AN41" i="19"/>
  <c r="AV43" i="15"/>
  <c r="BO39" i="19"/>
  <c r="BQ41" i="15"/>
  <c r="AN17" i="19"/>
  <c r="AV19" i="15"/>
  <c r="CV14" i="19"/>
  <c r="DD16" i="15"/>
  <c r="AN77" i="19"/>
  <c r="AV79" i="15"/>
  <c r="DW67" i="19"/>
  <c r="DY69" i="15"/>
  <c r="DC44" i="19"/>
  <c r="DC40"/>
  <c r="DC34"/>
  <c r="BH33"/>
  <c r="BP35" i="15"/>
  <c r="AN33" i="19"/>
  <c r="AV35" i="15"/>
  <c r="BH30" i="19"/>
  <c r="BP32" i="15"/>
  <c r="BH28" i="19"/>
  <c r="BP30" i="15"/>
  <c r="DP18" i="19"/>
  <c r="DX20" i="15"/>
  <c r="CI13" i="19"/>
  <c r="CK15" i="15"/>
  <c r="DC56" i="19"/>
  <c r="CB52"/>
  <c r="CJ54" i="15"/>
  <c r="DC45" i="19"/>
  <c r="DW39"/>
  <c r="DC23"/>
  <c r="CB17"/>
  <c r="CJ19" i="15"/>
  <c r="BO16" i="19"/>
  <c r="BQ18" i="15"/>
  <c r="DP14" i="19"/>
  <c r="DX16" i="15"/>
  <c r="CV9" i="19"/>
  <c r="DD11" i="15"/>
  <c r="AU31" i="19"/>
  <c r="AW33" i="15"/>
  <c r="AU15" i="19"/>
  <c r="AW17" i="15"/>
  <c r="T52" i="19"/>
  <c r="T41"/>
  <c r="AC54" i="15"/>
  <c r="GE83"/>
  <c r="GE92"/>
  <c r="GM83"/>
  <c r="GM46"/>
  <c r="GM60"/>
  <c r="GI79"/>
  <c r="GI74"/>
  <c r="GI64"/>
  <c r="GE19"/>
  <c r="GM24"/>
  <c r="GE58"/>
  <c r="GE37"/>
  <c r="GM11"/>
  <c r="GI90"/>
  <c r="GM22"/>
  <c r="GM44"/>
  <c r="GE13"/>
  <c r="GI12"/>
  <c r="GI29"/>
  <c r="GM19"/>
  <c r="AN100" i="19"/>
  <c r="AV102" i="15"/>
  <c r="AN96" i="19"/>
  <c r="AV98" i="15"/>
  <c r="DP92" i="19"/>
  <c r="DX94" i="15"/>
  <c r="BH90" i="19"/>
  <c r="BP92" i="15"/>
  <c r="DP88" i="19"/>
  <c r="DX90" i="15"/>
  <c r="BH86" i="19"/>
  <c r="BP88" i="15"/>
  <c r="CB84" i="19"/>
  <c r="CJ86" i="15"/>
  <c r="T82" i="19"/>
  <c r="AB84" i="15"/>
  <c r="AA105" i="19"/>
  <c r="AC107" i="15"/>
  <c r="DP105" i="19"/>
  <c r="DX107" i="15"/>
  <c r="DP102" i="19"/>
  <c r="DX104" i="15"/>
  <c r="DW99" i="19"/>
  <c r="DY101" i="15"/>
  <c r="AU99" i="19"/>
  <c r="AW101" i="15"/>
  <c r="T99" i="19"/>
  <c r="AB101" i="15"/>
  <c r="T96" i="19"/>
  <c r="AB98" i="15"/>
  <c r="AN93" i="19"/>
  <c r="AV95" i="15"/>
  <c r="CI91" i="19"/>
  <c r="CK93" i="15"/>
  <c r="DC85" i="19"/>
  <c r="AA85"/>
  <c r="AC87" i="15"/>
  <c r="BO103" i="19"/>
  <c r="BQ105" i="15"/>
  <c r="T103" i="19"/>
  <c r="AB105" i="15"/>
  <c r="AA97" i="19"/>
  <c r="AC99" i="15"/>
  <c r="AU95" i="19"/>
  <c r="AW97" i="15"/>
  <c r="DP89" i="19"/>
  <c r="DX91" i="15"/>
  <c r="BH84" i="19"/>
  <c r="BP86" i="15"/>
  <c r="CV104" i="19"/>
  <c r="DD106" i="15"/>
  <c r="DC93" i="19"/>
  <c r="BH72"/>
  <c r="BP74" i="15"/>
  <c r="CV71" i="19"/>
  <c r="DD73" i="15"/>
  <c r="DW70" i="19"/>
  <c r="DY72" i="15"/>
  <c r="CV63" i="19"/>
  <c r="DD65" i="15"/>
  <c r="CI72" i="19"/>
  <c r="CK74" i="15"/>
  <c r="CI71" i="19"/>
  <c r="CK73" i="15"/>
  <c r="CV65" i="19"/>
  <c r="DD67" i="15"/>
  <c r="AN54" i="19"/>
  <c r="AV56" i="15"/>
  <c r="CB53" i="19"/>
  <c r="CJ55" i="15"/>
  <c r="AN51" i="19"/>
  <c r="AV53" i="15"/>
  <c r="CV102" i="19"/>
  <c r="DD104" i="15"/>
  <c r="CI99" i="19"/>
  <c r="CK101" i="15"/>
  <c r="BH99" i="19"/>
  <c r="BP101" i="15"/>
  <c r="AN97" i="19"/>
  <c r="AV99" i="15"/>
  <c r="AA93" i="19"/>
  <c r="FG95" i="15"/>
  <c r="AC95"/>
  <c r="AN85" i="19"/>
  <c r="AV87" i="15"/>
  <c r="DP80" i="19"/>
  <c r="DX82" i="15"/>
  <c r="T76" i="19"/>
  <c r="AB78" i="15"/>
  <c r="BO106" i="19"/>
  <c r="BQ108" i="15"/>
  <c r="CV91" i="19"/>
  <c r="DD93" i="15"/>
  <c r="AA81" i="19"/>
  <c r="FG83" i="15"/>
  <c r="AC83"/>
  <c r="BH80" i="19"/>
  <c r="BP82" i="15"/>
  <c r="CV75" i="19"/>
  <c r="DD77" i="15"/>
  <c r="DP74" i="19"/>
  <c r="DX76" i="15"/>
  <c r="DP73" i="19"/>
  <c r="DX75" i="15"/>
  <c r="FG75" s="1"/>
  <c r="BH67" i="19"/>
  <c r="BP69" i="15"/>
  <c r="CB66" i="19"/>
  <c r="CJ68" i="15"/>
  <c r="CV54" i="19"/>
  <c r="DD56" i="15"/>
  <c r="DW55" i="19"/>
  <c r="DY57" i="15"/>
  <c r="AN53" i="19"/>
  <c r="AV55" i="15"/>
  <c r="CB48" i="19"/>
  <c r="CJ50" i="15"/>
  <c r="BH70" i="19"/>
  <c r="BP72" i="15"/>
  <c r="DP69" i="19"/>
  <c r="DX71" i="15"/>
  <c r="CB69" i="19"/>
  <c r="CJ71" i="15"/>
  <c r="CB57" i="19"/>
  <c r="CJ59" i="15"/>
  <c r="BO52" i="19"/>
  <c r="BQ54" i="15"/>
  <c r="GI85"/>
  <c r="GI101"/>
  <c r="CB49" i="19"/>
  <c r="CJ51" i="15"/>
  <c r="CB89" i="19"/>
  <c r="CJ91" i="15"/>
  <c r="T84" i="19"/>
  <c r="AB86" i="15"/>
  <c r="AN78" i="19"/>
  <c r="AV80" i="15"/>
  <c r="CI76" i="19"/>
  <c r="CK78" i="15"/>
  <c r="DW75" i="19"/>
  <c r="DY77" i="15"/>
  <c r="BH74" i="19"/>
  <c r="BP76" i="15"/>
  <c r="AA73" i="19"/>
  <c r="AC75" i="15"/>
  <c r="DC64" i="19"/>
  <c r="CB59"/>
  <c r="CJ61" i="15"/>
  <c r="DW57" i="19"/>
  <c r="DY59" i="15"/>
  <c r="BH56" i="19"/>
  <c r="BP58" i="15"/>
  <c r="DC55" i="19"/>
  <c r="CB77"/>
  <c r="CJ79" i="15"/>
  <c r="BH61" i="19"/>
  <c r="BP63" i="15"/>
  <c r="AN58" i="19"/>
  <c r="AV60" i="15"/>
  <c r="CV53" i="19"/>
  <c r="DD55" i="15"/>
  <c r="DP38" i="19"/>
  <c r="DX40" i="15"/>
  <c r="AN38" i="19"/>
  <c r="AV40" i="15"/>
  <c r="BH22" i="19"/>
  <c r="BP24" i="15"/>
  <c r="CV74" i="19"/>
  <c r="DD76" i="15"/>
  <c r="AU67" i="19"/>
  <c r="AW69" i="15"/>
  <c r="BO58" i="19"/>
  <c r="BQ60" i="15"/>
  <c r="AN46" i="19"/>
  <c r="AV48" i="15"/>
  <c r="DP42" i="19"/>
  <c r="DX44" i="15"/>
  <c r="AN42" i="19"/>
  <c r="AV44" i="15"/>
  <c r="AN11" i="19"/>
  <c r="AV13" i="15"/>
  <c r="AU13" i="19"/>
  <c r="AW15" i="15"/>
  <c r="EG12" i="19"/>
  <c r="CB94"/>
  <c r="CJ96" i="15"/>
  <c r="DW23" i="19"/>
  <c r="DY25" i="15"/>
  <c r="DP31" i="19"/>
  <c r="DX33" i="15"/>
  <c r="DP27" i="19"/>
  <c r="DX29" i="15"/>
  <c r="BH15" i="19"/>
  <c r="BP17" i="15"/>
  <c r="DC68" i="19"/>
  <c r="DE70" i="15"/>
  <c r="CV48" i="19"/>
  <c r="DD50" i="15"/>
  <c r="DP35" i="19"/>
  <c r="DX37" i="15"/>
  <c r="AN35" i="19"/>
  <c r="AV37" i="15"/>
  <c r="T29" i="19"/>
  <c r="CB20"/>
  <c r="CJ22" i="15"/>
  <c r="BH19" i="19"/>
  <c r="BP21" i="15"/>
  <c r="CV11" i="19"/>
  <c r="DD13" i="15"/>
  <c r="EU9" i="19"/>
  <c r="EG9"/>
  <c r="EU12"/>
  <c r="AN9"/>
  <c r="AV11" i="15"/>
  <c r="DP7" i="19"/>
  <c r="DX9" i="15"/>
  <c r="GM36"/>
  <c r="GM53"/>
  <c r="CV6" i="19"/>
  <c r="DD7" i="15"/>
  <c r="DE64" s="1"/>
  <c r="CB46" i="19"/>
  <c r="CJ48" i="15"/>
  <c r="BH14" i="19"/>
  <c r="BP16" i="15"/>
  <c r="CB80" i="19"/>
  <c r="CJ82" i="15"/>
  <c r="DC66" i="19"/>
  <c r="DE68" i="15"/>
  <c r="DP48" i="19"/>
  <c r="DX50" i="15"/>
  <c r="DP46" i="19"/>
  <c r="DX48" i="15"/>
  <c r="DW40" i="19"/>
  <c r="DY42" i="15"/>
  <c r="CI40" i="19"/>
  <c r="CK42" i="15"/>
  <c r="AU37" i="19"/>
  <c r="AW39" i="15"/>
  <c r="CI34" i="19"/>
  <c r="CK36" i="15"/>
  <c r="DC32" i="19"/>
  <c r="DE34" i="15"/>
  <c r="BO32" i="19"/>
  <c r="BQ34" i="15"/>
  <c r="AN30" i="19"/>
  <c r="AV32" i="15"/>
  <c r="DW29" i="19"/>
  <c r="DY31" i="15"/>
  <c r="CI29" i="19"/>
  <c r="CK31" i="15"/>
  <c r="AU29" i="19"/>
  <c r="AW31" i="15"/>
  <c r="DP28" i="19"/>
  <c r="DX30" i="15"/>
  <c r="AN28" i="19"/>
  <c r="AV30" i="15"/>
  <c r="BO24" i="19"/>
  <c r="BQ26" i="15"/>
  <c r="AU24" i="19"/>
  <c r="AW26" i="15"/>
  <c r="DW21" i="19"/>
  <c r="DY23" i="15"/>
  <c r="CI21" i="19"/>
  <c r="CK23" i="15"/>
  <c r="AU21" i="19"/>
  <c r="AW23" i="15"/>
  <c r="CV18" i="19"/>
  <c r="DD20" i="15"/>
  <c r="BH12" i="19"/>
  <c r="BP14" i="15"/>
  <c r="EN10" i="19"/>
  <c r="DP9"/>
  <c r="DX11" i="15"/>
  <c r="T74" i="19"/>
  <c r="AB76" i="15"/>
  <c r="AN49" i="19"/>
  <c r="AV51" i="15"/>
  <c r="DC43" i="19"/>
  <c r="DE45" i="15"/>
  <c r="DC39" i="19"/>
  <c r="DE41" i="15"/>
  <c r="AU39" i="19"/>
  <c r="AW41" i="15"/>
  <c r="DW16" i="19"/>
  <c r="DY18" i="15"/>
  <c r="AN14" i="19"/>
  <c r="AV16" i="15"/>
  <c r="EG11" i="19"/>
  <c r="CI27"/>
  <c r="CK29" i="15"/>
  <c r="AU25" i="19"/>
  <c r="AW27" i="15"/>
  <c r="GE95"/>
  <c r="GI82"/>
  <c r="GM105"/>
  <c r="GE72"/>
  <c r="GE59"/>
  <c r="GI70"/>
  <c r="GM29"/>
  <c r="GI49"/>
  <c r="GM49"/>
  <c r="GI51"/>
  <c r="GE27"/>
  <c r="GI45"/>
  <c r="GE20"/>
  <c r="GM62"/>
  <c r="GE48"/>
  <c r="GE21"/>
  <c r="GM13"/>
  <c r="GM56"/>
  <c r="FG35"/>
  <c r="GM17"/>
  <c r="GE38"/>
  <c r="GE17"/>
  <c r="GI37"/>
  <c r="AA69" i="19"/>
  <c r="FG71" i="15"/>
  <c r="AC71"/>
  <c r="AC13"/>
  <c r="AA11" i="19"/>
  <c r="AC37" i="15"/>
  <c r="AA35" i="19"/>
  <c r="AB61" i="15"/>
  <c r="T59" i="19"/>
  <c r="AB45" i="15"/>
  <c r="T43" i="19"/>
  <c r="T16"/>
  <c r="AB18" i="15"/>
  <c r="T34" i="19"/>
  <c r="AB36" i="15"/>
  <c r="H15" i="21"/>
  <c r="T56" i="19"/>
  <c r="AB58" i="15"/>
  <c r="AB53"/>
  <c r="T51" i="19"/>
  <c r="T40"/>
  <c r="AB42" i="15"/>
  <c r="T24" i="19"/>
  <c r="AB26" i="15"/>
  <c r="T62" i="19"/>
  <c r="AB64" i="15"/>
  <c r="AB48"/>
  <c r="T46" i="19"/>
  <c r="T30"/>
  <c r="AB32" i="15"/>
  <c r="AB44"/>
  <c r="T42" i="19"/>
  <c r="AE112"/>
  <c r="R6" i="21" s="1"/>
  <c r="DG112" i="19"/>
  <c r="AF10" i="21" s="1"/>
  <c r="FG62" i="15"/>
  <c r="AC62"/>
  <c r="AA60" i="19"/>
  <c r="T66"/>
  <c r="AB68" i="15"/>
  <c r="AA61" i="19"/>
  <c r="AC63" i="15"/>
  <c r="FG63"/>
  <c r="AA45" i="19"/>
  <c r="AC47" i="15"/>
  <c r="FG47"/>
  <c r="AA29" i="19"/>
  <c r="AC31" i="15"/>
  <c r="FG31"/>
  <c r="AB29"/>
  <c r="T27" i="19"/>
  <c r="AA13"/>
  <c r="AC15" i="15"/>
  <c r="FG15"/>
  <c r="AB25"/>
  <c r="T23" i="19"/>
  <c r="T70"/>
  <c r="AB72" i="15"/>
  <c r="T54" i="19"/>
  <c r="AB56" i="15"/>
  <c r="T22" i="19"/>
  <c r="AB24" i="15"/>
  <c r="FG57"/>
  <c r="AC57"/>
  <c r="AA55" i="19"/>
  <c r="AC49" i="15"/>
  <c r="AA47" i="19"/>
  <c r="AB41" i="15"/>
  <c r="T39" i="19"/>
  <c r="T28"/>
  <c r="AB30" i="15"/>
  <c r="FG73"/>
  <c r="AC73"/>
  <c r="AA71" i="19"/>
  <c r="AC17" i="15"/>
  <c r="AA15" i="19"/>
  <c r="AB21" i="15"/>
  <c r="T19" i="19"/>
  <c r="AB16" i="15"/>
  <c r="T14" i="19"/>
  <c r="FG65" i="15"/>
  <c r="AC65"/>
  <c r="AA63" i="19"/>
  <c r="AB60" i="15"/>
  <c r="T58" i="19"/>
  <c r="AB52"/>
  <c r="AE54" i="15"/>
  <c r="CM112" i="19"/>
  <c r="R10" i="21" s="1"/>
  <c r="FG46" i="15"/>
  <c r="AC46"/>
  <c r="AA44" i="19"/>
  <c r="T50"/>
  <c r="AB52" i="15"/>
  <c r="T18" i="19"/>
  <c r="AB20" i="15"/>
  <c r="T64" i="19"/>
  <c r="AB66" i="15"/>
  <c r="T48" i="19"/>
  <c r="AB50" i="15"/>
  <c r="T32" i="19"/>
  <c r="AB34" i="15"/>
  <c r="T38" i="19"/>
  <c r="AB40" i="15"/>
  <c r="AA25" i="19"/>
  <c r="FG27" i="15"/>
  <c r="AC27"/>
  <c r="T8" i="19"/>
  <c r="AB10" i="15"/>
  <c r="T12" i="19"/>
  <c r="AB14" i="15"/>
  <c r="AB12"/>
  <c r="T10" i="19"/>
  <c r="AB69" i="15"/>
  <c r="T67" i="19"/>
  <c r="AA53"/>
  <c r="FG55" i="15"/>
  <c r="AC55"/>
  <c r="AA37" i="19"/>
  <c r="FG39" i="15"/>
  <c r="AC39"/>
  <c r="AA21" i="19"/>
  <c r="FG23" i="15"/>
  <c r="AC23"/>
  <c r="FG33"/>
  <c r="AA31" i="19"/>
  <c r="AC33" i="15"/>
  <c r="AB28"/>
  <c r="T26" i="19"/>
  <c r="K112"/>
  <c r="D6" i="21" s="1"/>
  <c r="BS112" i="19"/>
  <c r="D10" i="21" s="1"/>
  <c r="AA7" i="19"/>
  <c r="AC9" i="15"/>
  <c r="FG9"/>
  <c r="ES112" i="19" l="1"/>
  <c r="EQ112"/>
  <c r="EK112"/>
  <c r="EP112"/>
  <c r="EL112"/>
  <c r="ED112"/>
  <c r="EE112"/>
  <c r="EB112"/>
  <c r="EA112"/>
  <c r="EC112"/>
  <c r="ER112"/>
  <c r="BQ42" i="15"/>
  <c r="AW65"/>
  <c r="DY61"/>
  <c r="BQ23"/>
  <c r="BQ46"/>
  <c r="DY15"/>
  <c r="DY89"/>
  <c r="DE83"/>
  <c r="DE87"/>
  <c r="DE36"/>
  <c r="DY26"/>
  <c r="DE79"/>
  <c r="AW85"/>
  <c r="AW78"/>
  <c r="BQ75"/>
  <c r="AW25"/>
  <c r="AW62"/>
  <c r="BQ83"/>
  <c r="DE28"/>
  <c r="DY66"/>
  <c r="BQ80"/>
  <c r="DY62"/>
  <c r="FF108"/>
  <c r="FF106"/>
  <c r="FF103"/>
  <c r="FF101"/>
  <c r="FF91"/>
  <c r="FF89"/>
  <c r="FF86"/>
  <c r="FF84"/>
  <c r="FF80"/>
  <c r="FF72"/>
  <c r="FF70"/>
  <c r="FF67"/>
  <c r="FF66"/>
  <c r="FF65"/>
  <c r="FF64"/>
  <c r="FF57"/>
  <c r="FF54"/>
  <c r="FF51"/>
  <c r="FF47"/>
  <c r="FF44"/>
  <c r="FF43"/>
  <c r="FF42"/>
  <c r="FF40"/>
  <c r="FF37"/>
  <c r="FF36"/>
  <c r="FF33"/>
  <c r="FF28"/>
  <c r="FF26"/>
  <c r="FF24"/>
  <c r="FF21"/>
  <c r="FF105"/>
  <c r="FF99"/>
  <c r="FF98"/>
  <c r="FF96"/>
  <c r="FF87"/>
  <c r="FF85"/>
  <c r="FF82"/>
  <c r="FF78"/>
  <c r="FF76"/>
  <c r="FF63"/>
  <c r="FF61"/>
  <c r="FF59"/>
  <c r="FF53"/>
  <c r="FF52"/>
  <c r="FF50"/>
  <c r="FF49"/>
  <c r="FF45"/>
  <c r="FF30"/>
  <c r="FF104"/>
  <c r="FF97"/>
  <c r="FF94"/>
  <c r="FF92"/>
  <c r="FF83"/>
  <c r="FF81"/>
  <c r="FF79"/>
  <c r="FF74"/>
  <c r="FF73"/>
  <c r="FF71"/>
  <c r="FF60"/>
  <c r="FF41"/>
  <c r="FF38"/>
  <c r="FF35"/>
  <c r="FF34"/>
  <c r="FF32"/>
  <c r="FF31"/>
  <c r="FF29"/>
  <c r="FF25"/>
  <c r="FF22"/>
  <c r="FF20"/>
  <c r="FF107"/>
  <c r="FF102"/>
  <c r="FF100"/>
  <c r="FF95"/>
  <c r="FF93"/>
  <c r="FF90"/>
  <c r="FF88"/>
  <c r="FF77"/>
  <c r="FF75"/>
  <c r="FF69"/>
  <c r="FF68"/>
  <c r="FF62"/>
  <c r="FF58"/>
  <c r="FF56"/>
  <c r="FF55"/>
  <c r="FF48"/>
  <c r="FF46"/>
  <c r="FF39"/>
  <c r="FF27"/>
  <c r="FF23"/>
  <c r="FF19"/>
  <c r="FF18"/>
  <c r="FF17"/>
  <c r="FF16"/>
  <c r="AD52" i="19"/>
  <c r="GO54" i="15"/>
  <c r="FO54"/>
  <c r="FG107"/>
  <c r="EZ105" i="19" s="1"/>
  <c r="FG108" i="15"/>
  <c r="FG13"/>
  <c r="DX72" i="19"/>
  <c r="DZ74" i="15"/>
  <c r="EA74" s="1"/>
  <c r="DD62" i="19"/>
  <c r="DF64" i="15"/>
  <c r="DG64" s="1"/>
  <c r="BP89" i="19"/>
  <c r="BR91" i="15"/>
  <c r="BS91" s="1"/>
  <c r="EZ73" i="19"/>
  <c r="EZ106"/>
  <c r="AV25"/>
  <c r="AX27" i="15"/>
  <c r="AY27" s="1"/>
  <c r="AU14" i="19"/>
  <c r="AW16" i="15"/>
  <c r="DD43" i="19"/>
  <c r="DF45" i="15"/>
  <c r="DG45" s="1"/>
  <c r="AV24" i="19"/>
  <c r="AX26" i="15"/>
  <c r="AY26" s="1"/>
  <c r="AV29" i="19"/>
  <c r="AX31" i="15"/>
  <c r="AY31" s="1"/>
  <c r="DW46" i="19"/>
  <c r="DY48" i="15"/>
  <c r="BO14" i="19"/>
  <c r="BQ16" i="15"/>
  <c r="DC48" i="19"/>
  <c r="DE50" i="15"/>
  <c r="DW31" i="19"/>
  <c r="DY33" i="15"/>
  <c r="DW42" i="19"/>
  <c r="DY44" i="15"/>
  <c r="DC74" i="19"/>
  <c r="DE76" i="15"/>
  <c r="DC53" i="19"/>
  <c r="DE55" i="15"/>
  <c r="AU78" i="19"/>
  <c r="AW80" i="15"/>
  <c r="CI89" i="19"/>
  <c r="CK91" i="15"/>
  <c r="DW69" i="19"/>
  <c r="DY71" i="15"/>
  <c r="AU53" i="19"/>
  <c r="AW55" i="15"/>
  <c r="BO67" i="19"/>
  <c r="BQ69" i="15"/>
  <c r="AB93" i="19"/>
  <c r="AE95" i="15"/>
  <c r="AU97" i="19"/>
  <c r="AW99" i="15"/>
  <c r="AU51" i="19"/>
  <c r="AW53" i="15"/>
  <c r="CJ71" i="19"/>
  <c r="CL73" i="15"/>
  <c r="CM73" s="1"/>
  <c r="DC71" i="19"/>
  <c r="DE73" i="15"/>
  <c r="BO84" i="19"/>
  <c r="BQ86" i="15"/>
  <c r="BP103" i="19"/>
  <c r="BR105" i="15"/>
  <c r="BS105" s="1"/>
  <c r="CJ91" i="19"/>
  <c r="CL93" i="15"/>
  <c r="CM93" s="1"/>
  <c r="AA96" i="19"/>
  <c r="FG98" i="15"/>
  <c r="AC98"/>
  <c r="AV99" i="19"/>
  <c r="AX101" i="15"/>
  <c r="AY101" s="1"/>
  <c r="DW88" i="19"/>
  <c r="DY90" i="15"/>
  <c r="AU100" i="19"/>
  <c r="AW102" i="15"/>
  <c r="DC9" i="19"/>
  <c r="DE11" i="15"/>
  <c r="BO30" i="19"/>
  <c r="BQ32" i="15"/>
  <c r="DC14" i="19"/>
  <c r="DE16" i="15"/>
  <c r="CI41" i="19"/>
  <c r="CK43" i="15"/>
  <c r="BO7" i="19"/>
  <c r="BQ9" i="15"/>
  <c r="AU10" i="19"/>
  <c r="AW12" i="15"/>
  <c r="DC20" i="19"/>
  <c r="DE22" i="15"/>
  <c r="DC50" i="19"/>
  <c r="DE52" i="15"/>
  <c r="DW25" i="19"/>
  <c r="DY27" i="15"/>
  <c r="DW53" i="19"/>
  <c r="DY55" i="15"/>
  <c r="DW11" i="19"/>
  <c r="DY13" i="15"/>
  <c r="CI47" i="19"/>
  <c r="CK49" i="15"/>
  <c r="CI44" i="19"/>
  <c r="CK46" i="15"/>
  <c r="AA102" i="19"/>
  <c r="AC104" i="15"/>
  <c r="FG104"/>
  <c r="DC52" i="19"/>
  <c r="DE54" i="15"/>
  <c r="DW66" i="19"/>
  <c r="DY68" i="15"/>
  <c r="DC80" i="19"/>
  <c r="DE82" i="15"/>
  <c r="BP85" i="19"/>
  <c r="BR87" i="15"/>
  <c r="BS87" s="1"/>
  <c r="CI90" i="19"/>
  <c r="CK92" i="15"/>
  <c r="BO71" i="19"/>
  <c r="BQ73" i="15"/>
  <c r="FG89"/>
  <c r="AC89"/>
  <c r="AA87" i="19"/>
  <c r="DC95"/>
  <c r="DE97" i="15"/>
  <c r="CI104" i="19"/>
  <c r="CK106" i="15"/>
  <c r="BO88" i="19"/>
  <c r="BQ90" i="15"/>
  <c r="AW103"/>
  <c r="AU101" i="19"/>
  <c r="BO104"/>
  <c r="BQ106" i="15"/>
  <c r="AU84" i="19"/>
  <c r="AW86" i="15"/>
  <c r="CI92" i="19"/>
  <c r="CK94" i="15"/>
  <c r="DC7" i="19"/>
  <c r="DE9" i="15"/>
  <c r="AV26" i="19"/>
  <c r="AX28" i="15"/>
  <c r="AY28" s="1"/>
  <c r="CK30"/>
  <c r="CI28" i="19"/>
  <c r="DC30"/>
  <c r="DE32" i="15"/>
  <c r="AV34" i="19"/>
  <c r="AX36" i="15"/>
  <c r="AY36" s="1"/>
  <c r="BP40" i="19"/>
  <c r="BR42" i="15"/>
  <c r="BS42" s="1"/>
  <c r="AU48" i="19"/>
  <c r="AW50" i="15"/>
  <c r="AU20" i="19"/>
  <c r="AW22" i="15"/>
  <c r="FG22"/>
  <c r="CI45" i="19"/>
  <c r="CK47" i="15"/>
  <c r="AU6" i="19"/>
  <c r="BO31"/>
  <c r="BQ33" i="15"/>
  <c r="AU50" i="19"/>
  <c r="AW52" i="15"/>
  <c r="CI8" i="19"/>
  <c r="CK10" i="15"/>
  <c r="CI42" i="19"/>
  <c r="CK44" i="15"/>
  <c r="CI38" i="19"/>
  <c r="CK40" i="15"/>
  <c r="AU56" i="19"/>
  <c r="AW58" i="15"/>
  <c r="DC58" i="19"/>
  <c r="DE60" i="15"/>
  <c r="DW78" i="19"/>
  <c r="DY80" i="15"/>
  <c r="BO51" i="19"/>
  <c r="BQ53" i="15"/>
  <c r="AU44" i="19"/>
  <c r="AW46" i="15"/>
  <c r="AU73" i="19"/>
  <c r="AW75" i="15"/>
  <c r="CJ83" i="19"/>
  <c r="CL85" i="15"/>
  <c r="CM85" s="1"/>
  <c r="DW81" i="19"/>
  <c r="DY83" i="15"/>
  <c r="BO50" i="19"/>
  <c r="BQ52" i="15"/>
  <c r="AU65" i="19"/>
  <c r="AW67" i="15"/>
  <c r="FG67"/>
  <c r="CJ79" i="19"/>
  <c r="CL81" i="15"/>
  <c r="CM81" s="1"/>
  <c r="CI81" i="19"/>
  <c r="CK83" i="15"/>
  <c r="BO102" i="19"/>
  <c r="BQ104" i="15"/>
  <c r="DW96" i="19"/>
  <c r="DY98" i="15"/>
  <c r="AE43"/>
  <c r="AB41" i="19"/>
  <c r="AU18"/>
  <c r="AW20" i="15"/>
  <c r="DC70" i="19"/>
  <c r="DE72" i="15"/>
  <c r="BO8" i="19"/>
  <c r="BQ10" i="15"/>
  <c r="BO20" i="19"/>
  <c r="BQ22" i="15"/>
  <c r="BO36" i="19"/>
  <c r="BQ38" i="15"/>
  <c r="BO49" i="19"/>
  <c r="BQ51" i="15"/>
  <c r="BO79" i="19"/>
  <c r="BQ81" i="15"/>
  <c r="DC8" i="19"/>
  <c r="DE10" i="15"/>
  <c r="AU7" i="19"/>
  <c r="AW9" i="15"/>
  <c r="DW45" i="19"/>
  <c r="DY47" i="15"/>
  <c r="CJ62" i="19"/>
  <c r="CL64" i="15"/>
  <c r="CM64" s="1"/>
  <c r="CI55" i="19"/>
  <c r="CK57" i="15"/>
  <c r="DW44" i="19"/>
  <c r="DY46" i="15"/>
  <c r="AU66" i="19"/>
  <c r="AW68" i="15"/>
  <c r="BO75" i="19"/>
  <c r="BQ77" i="15"/>
  <c r="AA100" i="19"/>
  <c r="FG102" i="15"/>
  <c r="AC102"/>
  <c r="CK103"/>
  <c r="CI101" i="19"/>
  <c r="DW54"/>
  <c r="DY56" i="15"/>
  <c r="DC100" i="19"/>
  <c r="DE102" i="15"/>
  <c r="AU90" i="19"/>
  <c r="AW92" i="15"/>
  <c r="AU104" i="19"/>
  <c r="AW106" i="15"/>
  <c r="CI86" i="19"/>
  <c r="CK88" i="15"/>
  <c r="CI96" i="19"/>
  <c r="CK98" i="15"/>
  <c r="DE57"/>
  <c r="DE66"/>
  <c r="DE25"/>
  <c r="DE58"/>
  <c r="DE42"/>
  <c r="DE75"/>
  <c r="DE91"/>
  <c r="BQ68"/>
  <c r="AW93"/>
  <c r="DE53"/>
  <c r="FG103"/>
  <c r="DY85"/>
  <c r="DE18"/>
  <c r="DE23"/>
  <c r="DY34"/>
  <c r="DY39"/>
  <c r="BQ70"/>
  <c r="DY73"/>
  <c r="BQ62"/>
  <c r="AW81"/>
  <c r="EZ33" i="19"/>
  <c r="DD39"/>
  <c r="DF41" i="15"/>
  <c r="DG41" s="1"/>
  <c r="DC18" i="19"/>
  <c r="DE20" i="15"/>
  <c r="DX21" i="19"/>
  <c r="DZ23" i="15"/>
  <c r="EA23" s="1"/>
  <c r="AU30" i="19"/>
  <c r="AW32" i="15"/>
  <c r="DW38" i="19"/>
  <c r="DY40" i="15"/>
  <c r="CI77" i="19"/>
  <c r="CK79" i="15"/>
  <c r="CI66" i="19"/>
  <c r="CK68" i="15"/>
  <c r="DC75" i="19"/>
  <c r="DE77" i="15"/>
  <c r="EZ93" i="19"/>
  <c r="DC102"/>
  <c r="DE104" i="15"/>
  <c r="DC65" i="19"/>
  <c r="DE67" i="15"/>
  <c r="DX70" i="19"/>
  <c r="DZ72" i="15"/>
  <c r="EA72" s="1"/>
  <c r="DC104" i="19"/>
  <c r="DE106" i="15"/>
  <c r="AB97" i="19"/>
  <c r="AE99" i="15"/>
  <c r="AB85" i="19"/>
  <c r="AE87" i="15"/>
  <c r="DY107"/>
  <c r="DW105" i="19"/>
  <c r="BO86"/>
  <c r="BQ88" i="15"/>
  <c r="AU96" i="19"/>
  <c r="AW98" i="15"/>
  <c r="AV31" i="19"/>
  <c r="AX33" i="15"/>
  <c r="AY33" s="1"/>
  <c r="AU77" i="19"/>
  <c r="AW79" i="15"/>
  <c r="AU41" i="19"/>
  <c r="AW43" i="15"/>
  <c r="FG43"/>
  <c r="BO9" i="19"/>
  <c r="BQ11" i="15"/>
  <c r="CI19" i="19"/>
  <c r="CK21" i="15"/>
  <c r="DW15" i="19"/>
  <c r="DY17" i="15"/>
  <c r="BO46" i="19"/>
  <c r="BQ48" i="15"/>
  <c r="BP13" i="19"/>
  <c r="BR15" i="15"/>
  <c r="DW43" i="19"/>
  <c r="DY45" i="15"/>
  <c r="DC38" i="19"/>
  <c r="DE40" i="15"/>
  <c r="DC79" i="19"/>
  <c r="DE81" i="15"/>
  <c r="AV71" i="19"/>
  <c r="AX73" i="15"/>
  <c r="AY73" s="1"/>
  <c r="CJ70" i="19"/>
  <c r="CL72" i="15"/>
  <c r="CM72" s="1"/>
  <c r="AB77" i="19"/>
  <c r="AE79" i="15"/>
  <c r="CI85" i="19"/>
  <c r="CK87" i="15"/>
  <c r="DC99" i="19"/>
  <c r="DE101" i="15"/>
  <c r="AA90" i="19"/>
  <c r="AC92" i="15"/>
  <c r="FG92"/>
  <c r="DC98" i="19"/>
  <c r="DE100" i="15"/>
  <c r="CJ16" i="19"/>
  <c r="CL18" i="15"/>
  <c r="CM18" s="1"/>
  <c r="CI30" i="19"/>
  <c r="CK32" i="15"/>
  <c r="DW33" i="19"/>
  <c r="DY35" i="15"/>
  <c r="DC19" i="19"/>
  <c r="DE21" i="15"/>
  <c r="AU36" i="19"/>
  <c r="AW38" i="15"/>
  <c r="FG38"/>
  <c r="DC22" i="19"/>
  <c r="DE24" i="15"/>
  <c r="CK52"/>
  <c r="CI50" i="19"/>
  <c r="AV60"/>
  <c r="AX62" i="15"/>
  <c r="AY62" s="1"/>
  <c r="FG93"/>
  <c r="AC93"/>
  <c r="AA91" i="19"/>
  <c r="BO96"/>
  <c r="BQ98" i="15"/>
  <c r="AA88" i="19"/>
  <c r="FG90" i="15"/>
  <c r="AC90"/>
  <c r="DW93" i="19"/>
  <c r="DY95" i="15"/>
  <c r="AW107"/>
  <c r="AU105" i="19"/>
  <c r="BP44"/>
  <c r="BR46" i="15"/>
  <c r="BS46" s="1"/>
  <c r="DX13" i="19"/>
  <c r="DZ15" i="15"/>
  <c r="DW19" i="19"/>
  <c r="DY21" i="15"/>
  <c r="DC35" i="19"/>
  <c r="DE37" i="15"/>
  <c r="DW36" i="19"/>
  <c r="DY38" i="15"/>
  <c r="BO47" i="19"/>
  <c r="BQ49" i="15"/>
  <c r="AV76" i="19"/>
  <c r="AX78" i="15"/>
  <c r="AY78" s="1"/>
  <c r="AU27" i="19"/>
  <c r="AW29" i="15"/>
  <c r="CJ23" i="19"/>
  <c r="CL25" i="15"/>
  <c r="CM25" s="1"/>
  <c r="CI11" i="19"/>
  <c r="CK13" i="15"/>
  <c r="DC42" i="19"/>
  <c r="DE44" i="15"/>
  <c r="BO38" i="19"/>
  <c r="BQ40" i="15"/>
  <c r="DX60" i="19"/>
  <c r="DZ62" i="15"/>
  <c r="EA62" s="1"/>
  <c r="CJ105" i="19"/>
  <c r="CL107" i="15"/>
  <c r="CM107" s="1"/>
  <c r="BO64" i="19"/>
  <c r="BQ66" i="15"/>
  <c r="DE85"/>
  <c r="DC83" i="19"/>
  <c r="DC86"/>
  <c r="DE88" i="15"/>
  <c r="CJ27" i="19"/>
  <c r="CL29" i="15"/>
  <c r="CM29" s="1"/>
  <c r="DX16" i="19"/>
  <c r="DZ18" i="15"/>
  <c r="EA18" s="1"/>
  <c r="AU49" i="19"/>
  <c r="AW51" i="15"/>
  <c r="FG51"/>
  <c r="AV21" i="19"/>
  <c r="AX23" i="15"/>
  <c r="AY23" s="1"/>
  <c r="BP24" i="19"/>
  <c r="BR26" i="15"/>
  <c r="BS26" s="1"/>
  <c r="CJ29" i="19"/>
  <c r="CL31" i="15"/>
  <c r="CM31" s="1"/>
  <c r="BP32" i="19"/>
  <c r="BR34" i="15"/>
  <c r="BS34" s="1"/>
  <c r="AV37" i="19"/>
  <c r="AX39" i="15"/>
  <c r="AY39" s="1"/>
  <c r="DW48" i="19"/>
  <c r="DY50" i="15"/>
  <c r="CI46" i="19"/>
  <c r="CK48" i="15"/>
  <c r="DW7" i="19"/>
  <c r="DY9" i="15"/>
  <c r="DC11" i="19"/>
  <c r="DE13" i="15"/>
  <c r="DD68" i="19"/>
  <c r="DF70" i="15"/>
  <c r="DG70" s="1"/>
  <c r="DX23" i="19"/>
  <c r="DZ25" i="15"/>
  <c r="EA25" s="1"/>
  <c r="AV13" i="19"/>
  <c r="AX15" i="15"/>
  <c r="AU46" i="19"/>
  <c r="AW48" i="15"/>
  <c r="BO22" i="19"/>
  <c r="BQ24" i="15"/>
  <c r="AU58" i="19"/>
  <c r="AW60" i="15"/>
  <c r="BO56" i="19"/>
  <c r="BQ58" i="15"/>
  <c r="AB73" i="19"/>
  <c r="AE75" i="15"/>
  <c r="BO74" i="19"/>
  <c r="BQ76" i="15"/>
  <c r="CI49" i="19"/>
  <c r="CK51" i="15"/>
  <c r="BP52" i="19"/>
  <c r="BR54" i="15"/>
  <c r="BS54" s="1"/>
  <c r="BO70" i="19"/>
  <c r="BQ72" i="15"/>
  <c r="DX55" i="19"/>
  <c r="DZ57" i="15"/>
  <c r="EA57" s="1"/>
  <c r="DW73" i="19"/>
  <c r="DY75" i="15"/>
  <c r="DE93"/>
  <c r="DC91" i="19"/>
  <c r="AA76"/>
  <c r="FG78" i="15"/>
  <c r="AC78"/>
  <c r="BO99" i="19"/>
  <c r="BQ101" i="15"/>
  <c r="CI53" i="19"/>
  <c r="CK55" i="15"/>
  <c r="CJ72" i="19"/>
  <c r="CL74" i="15"/>
  <c r="CM74" s="1"/>
  <c r="BO72" i="19"/>
  <c r="BQ74" i="15"/>
  <c r="DW89" i="19"/>
  <c r="DY91" i="15"/>
  <c r="AU93" i="19"/>
  <c r="AW95" i="15"/>
  <c r="DX99" i="19"/>
  <c r="DZ101" i="15"/>
  <c r="EA101" s="1"/>
  <c r="AB105" i="19"/>
  <c r="AE107" i="15"/>
  <c r="AA82" i="19"/>
  <c r="AC84" i="15"/>
  <c r="FG84"/>
  <c r="BO90" i="19"/>
  <c r="BQ92" i="15"/>
  <c r="DW14" i="19"/>
  <c r="DY16" i="15"/>
  <c r="CJ13" i="19"/>
  <c r="CL15" i="15"/>
  <c r="AU33" i="19"/>
  <c r="AW35" i="15"/>
  <c r="AU17" i="19"/>
  <c r="AW19" i="15"/>
  <c r="DW41" i="19"/>
  <c r="DY43" i="15"/>
  <c r="BO35" i="19"/>
  <c r="BQ37" i="15"/>
  <c r="AV55" i="19"/>
  <c r="AX57" i="15"/>
  <c r="AY57" s="1"/>
  <c r="DC27" i="19"/>
  <c r="DE29" i="15"/>
  <c r="CI14" i="19"/>
  <c r="CK16" i="15"/>
  <c r="DC12" i="19"/>
  <c r="DE14" i="15"/>
  <c r="AU22" i="19"/>
  <c r="AW24" i="15"/>
  <c r="DW58" i="19"/>
  <c r="DY60" i="15"/>
  <c r="CJ54" i="19"/>
  <c r="CL56" i="15"/>
  <c r="CM56" s="1"/>
  <c r="DW77" i="19"/>
  <c r="DY79" i="15"/>
  <c r="DW56" i="19"/>
  <c r="DY58" i="15"/>
  <c r="AA79" i="19"/>
  <c r="AC81" i="15"/>
  <c r="FG81"/>
  <c r="DC67" i="19"/>
  <c r="DE69" i="15"/>
  <c r="BO83" i="19"/>
  <c r="BQ85" i="15"/>
  <c r="DW98" i="19"/>
  <c r="DY100" i="15"/>
  <c r="CI56" i="19"/>
  <c r="CK58" i="15"/>
  <c r="BP97" i="19"/>
  <c r="BR99" i="15"/>
  <c r="BS99" s="1"/>
  <c r="AA72" i="19"/>
  <c r="FG74" i="15"/>
  <c r="AC74"/>
  <c r="CI97" i="19"/>
  <c r="CK99" i="15"/>
  <c r="BO105" i="19"/>
  <c r="BQ107" i="15"/>
  <c r="BP93" i="19"/>
  <c r="BR95" i="15"/>
  <c r="BS95" s="1"/>
  <c r="AU94" i="19"/>
  <c r="AW96" i="15"/>
  <c r="DC103" i="19"/>
  <c r="DE105" i="15"/>
  <c r="AA86" i="19"/>
  <c r="AC88" i="15"/>
  <c r="FG88"/>
  <c r="DC94" i="19"/>
  <c r="DE96" i="15"/>
  <c r="CI61" i="19"/>
  <c r="CK63" i="15"/>
  <c r="BP29" i="19"/>
  <c r="BR31" i="15"/>
  <c r="BS31" s="1"/>
  <c r="CI33" i="19"/>
  <c r="CK35" i="15"/>
  <c r="BP34" i="19"/>
  <c r="BR36" i="15"/>
  <c r="BS36" s="1"/>
  <c r="AU45" i="19"/>
  <c r="AW47" i="15"/>
  <c r="AV16" i="19"/>
  <c r="AX18" i="15"/>
  <c r="AY18" s="1"/>
  <c r="DW20" i="19"/>
  <c r="DY22" i="15"/>
  <c r="AU47" i="19"/>
  <c r="AW49" i="15"/>
  <c r="DC15" i="19"/>
  <c r="DE17" i="15"/>
  <c r="BO17" i="19"/>
  <c r="BQ19" i="15"/>
  <c r="BO6" i="19"/>
  <c r="BO10"/>
  <c r="BQ12" i="15"/>
  <c r="DC47" i="19"/>
  <c r="DE49" i="15"/>
  <c r="BO43" i="19"/>
  <c r="BQ45" i="15"/>
  <c r="BO57" i="19"/>
  <c r="BQ59" i="15"/>
  <c r="FG59"/>
  <c r="DE62"/>
  <c r="DC60" i="19"/>
  <c r="CJ67"/>
  <c r="CL69" i="15"/>
  <c r="CM69" s="1"/>
  <c r="AU80" i="19"/>
  <c r="AW82" i="15"/>
  <c r="BO54" i="19"/>
  <c r="BQ56" i="15"/>
  <c r="CI68" i="19"/>
  <c r="CK70" i="15"/>
  <c r="AA75" i="19"/>
  <c r="AC77" i="15"/>
  <c r="FG77"/>
  <c r="AB101" i="19"/>
  <c r="AE103" i="15"/>
  <c r="DC69" i="19"/>
  <c r="DE71" i="15"/>
  <c r="CI64" i="19"/>
  <c r="CK66" i="15"/>
  <c r="DW65" i="19"/>
  <c r="DY67" i="15"/>
  <c r="DW85" i="19"/>
  <c r="DY87" i="15"/>
  <c r="CI82" i="19"/>
  <c r="CK84" i="15"/>
  <c r="CJ103" i="19"/>
  <c r="CL105" i="15"/>
  <c r="CM105" s="1"/>
  <c r="AU88" i="19"/>
  <c r="AW90" i="15"/>
  <c r="BO98" i="19"/>
  <c r="BQ100" i="15"/>
  <c r="CJ26" i="19"/>
  <c r="CL28" i="15"/>
  <c r="CM28" s="1"/>
  <c r="BO18" i="19"/>
  <c r="BQ20" i="15"/>
  <c r="DW30" i="19"/>
  <c r="DY32" i="15"/>
  <c r="AU43" i="19"/>
  <c r="AW45" i="15"/>
  <c r="DW10" i="19"/>
  <c r="DY12" i="15"/>
  <c r="CI36" i="19"/>
  <c r="CK38" i="15"/>
  <c r="BO53" i="19"/>
  <c r="BQ55" i="15"/>
  <c r="CI15" i="19"/>
  <c r="CK17" i="15"/>
  <c r="AU12" i="19"/>
  <c r="AW14" i="15"/>
  <c r="AU8" i="19"/>
  <c r="AW10" i="15"/>
  <c r="BO95" i="19"/>
  <c r="BQ97" i="15"/>
  <c r="CJ51" i="19"/>
  <c r="CL53" i="15"/>
  <c r="CM53" s="1"/>
  <c r="DW68" i="19"/>
  <c r="DY70" i="15"/>
  <c r="DW61" i="19"/>
  <c r="DY63" i="15"/>
  <c r="AU103" i="19"/>
  <c r="AW105" i="15"/>
  <c r="CI63" i="19"/>
  <c r="CK65" i="15"/>
  <c r="CI102" i="19"/>
  <c r="CK104" i="15"/>
  <c r="BO87" i="19"/>
  <c r="BQ89" i="15"/>
  <c r="DW90" i="19"/>
  <c r="DY92" i="15"/>
  <c r="DY103"/>
  <c r="DW101" i="19"/>
  <c r="BO82"/>
  <c r="BQ84" i="15"/>
  <c r="DC90" i="19"/>
  <c r="DE92" i="15"/>
  <c r="AA98" i="19"/>
  <c r="AC100" i="15"/>
  <c r="FG100"/>
  <c r="FG17"/>
  <c r="FG37"/>
  <c r="DY41"/>
  <c r="DE46"/>
  <c r="DE108"/>
  <c r="DY93"/>
  <c r="DY81"/>
  <c r="DE99"/>
  <c r="BQ103"/>
  <c r="DE26"/>
  <c r="DY36"/>
  <c r="BQ25"/>
  <c r="DY65"/>
  <c r="DE59"/>
  <c r="AW77"/>
  <c r="FG80"/>
  <c r="AW54"/>
  <c r="DE103"/>
  <c r="AW89"/>
  <c r="DW9" i="19"/>
  <c r="DY11" i="15"/>
  <c r="DW28" i="19"/>
  <c r="DY30" i="15"/>
  <c r="CJ34" i="19"/>
  <c r="CL36" i="15"/>
  <c r="CM36" s="1"/>
  <c r="DX40" i="19"/>
  <c r="DZ42" i="15"/>
  <c r="EA42" s="1"/>
  <c r="CI80" i="19"/>
  <c r="CK82" i="15"/>
  <c r="CI20" i="19"/>
  <c r="CK22" i="15"/>
  <c r="DW35" i="19"/>
  <c r="DY37" i="15"/>
  <c r="DW27" i="19"/>
  <c r="DY29" i="15"/>
  <c r="AU42" i="19"/>
  <c r="AW44" i="15"/>
  <c r="AV67" i="19"/>
  <c r="AX69" i="15"/>
  <c r="AY69" s="1"/>
  <c r="CI59" i="19"/>
  <c r="CK61" i="15"/>
  <c r="CJ76" i="19"/>
  <c r="CL78" i="15"/>
  <c r="CM78" s="1"/>
  <c r="AA84" i="19"/>
  <c r="FG86" i="15"/>
  <c r="AC86"/>
  <c r="CI69" i="19"/>
  <c r="CK71" i="15"/>
  <c r="CI48" i="19"/>
  <c r="CK50" i="15"/>
  <c r="AB81" i="19"/>
  <c r="AE83" i="15"/>
  <c r="AU85" i="19"/>
  <c r="AW87" i="15"/>
  <c r="AA103" i="19"/>
  <c r="AC105" i="15"/>
  <c r="FG105"/>
  <c r="DD85" i="19"/>
  <c r="DF87" i="15"/>
  <c r="DG87" s="1"/>
  <c r="AA99" i="19"/>
  <c r="FG101" i="15"/>
  <c r="AC101"/>
  <c r="CI17" i="19"/>
  <c r="CK19" i="15"/>
  <c r="CI52" i="19"/>
  <c r="CK54" i="15"/>
  <c r="FG54"/>
  <c r="BO28" i="19"/>
  <c r="BQ30" i="15"/>
  <c r="DD34" i="19"/>
  <c r="DF36" i="15"/>
  <c r="DG36" s="1"/>
  <c r="DW49" i="19"/>
  <c r="DY51" i="15"/>
  <c r="BP65" i="19"/>
  <c r="BR67" i="15"/>
  <c r="BS67" s="1"/>
  <c r="DW62" i="19"/>
  <c r="DY64" i="15"/>
  <c r="CI74" i="19"/>
  <c r="CK76" i="15"/>
  <c r="BO69" i="19"/>
  <c r="BQ71" i="15"/>
  <c r="BP77" i="19"/>
  <c r="BR79" i="15"/>
  <c r="BS79" s="1"/>
  <c r="AB89" i="19"/>
  <c r="AE91" i="15"/>
  <c r="DW97" i="19"/>
  <c r="DY99" i="15"/>
  <c r="AA95" i="19"/>
  <c r="FG97" i="15"/>
  <c r="AC97"/>
  <c r="CI106" i="19"/>
  <c r="CK108" i="15"/>
  <c r="BP25" i="19"/>
  <c r="BR27" i="15"/>
  <c r="BS27" s="1"/>
  <c r="DX24" i="19"/>
  <c r="DZ26" i="15"/>
  <c r="EA26" s="1"/>
  <c r="AV40" i="19"/>
  <c r="AX42" i="15"/>
  <c r="AY42" s="1"/>
  <c r="DD26" i="19"/>
  <c r="DF28" i="15"/>
  <c r="DG28" s="1"/>
  <c r="BO27" i="19"/>
  <c r="BQ29" i="15"/>
  <c r="BP26" i="19"/>
  <c r="BR28" i="15"/>
  <c r="BS28" s="1"/>
  <c r="DX64" i="19"/>
  <c r="DZ66" i="15"/>
  <c r="EA66" s="1"/>
  <c r="BP78" i="19"/>
  <c r="BR80" i="15"/>
  <c r="BS80" s="1"/>
  <c r="AV63" i="19"/>
  <c r="AX65" i="15"/>
  <c r="AY65" s="1"/>
  <c r="BP81" i="19"/>
  <c r="BR83" i="15"/>
  <c r="BS83" s="1"/>
  <c r="DX59" i="19"/>
  <c r="DZ61" i="15"/>
  <c r="EA61" s="1"/>
  <c r="DD77" i="19"/>
  <c r="DF79" i="15"/>
  <c r="DG79" s="1"/>
  <c r="AV83" i="19"/>
  <c r="AX85" i="15"/>
  <c r="AY85" s="1"/>
  <c r="DW94" i="19"/>
  <c r="DY96" i="15"/>
  <c r="DY108"/>
  <c r="DW106" i="19"/>
  <c r="DC82"/>
  <c r="DE84" i="15"/>
  <c r="BO94" i="19"/>
  <c r="BQ96" i="15"/>
  <c r="DW12" i="19"/>
  <c r="DY14" i="15"/>
  <c r="DC41" i="19"/>
  <c r="DE43" i="15"/>
  <c r="BP21" i="19"/>
  <c r="BR23" i="15"/>
  <c r="BS23" s="1"/>
  <c r="CJ32" i="19"/>
  <c r="CL34" i="15"/>
  <c r="CM34" s="1"/>
  <c r="CJ37" i="19"/>
  <c r="CL39" i="15"/>
  <c r="CM39" s="1"/>
  <c r="DW47" i="19"/>
  <c r="DY49" i="15"/>
  <c r="BO11" i="19"/>
  <c r="BQ13" i="15"/>
  <c r="DX87" i="19"/>
  <c r="DZ89" i="15"/>
  <c r="EA89" s="1"/>
  <c r="AU69" i="19"/>
  <c r="AW71" i="15"/>
  <c r="CI65" i="19"/>
  <c r="CK67" i="15"/>
  <c r="AU74" i="19"/>
  <c r="AW76" i="15"/>
  <c r="DC84" i="19"/>
  <c r="DE86" i="15"/>
  <c r="DW51" i="19"/>
  <c r="DY53" i="15"/>
  <c r="AV59" i="19"/>
  <c r="AX61" i="15"/>
  <c r="AY61" s="1"/>
  <c r="AU98" i="19"/>
  <c r="AW100" i="15"/>
  <c r="DD81" i="19"/>
  <c r="DF83" i="15"/>
  <c r="DG83" s="1"/>
  <c r="AU89" i="19"/>
  <c r="AW91" i="15"/>
  <c r="DC92" i="19"/>
  <c r="DE94" i="15"/>
  <c r="CI98" i="19"/>
  <c r="CK100" i="15"/>
  <c r="AA94" i="19"/>
  <c r="AC96" i="15"/>
  <c r="FG96"/>
  <c r="AV39" i="19"/>
  <c r="AX41" i="15"/>
  <c r="AY41" s="1"/>
  <c r="AA74" i="19"/>
  <c r="FG76" i="15"/>
  <c r="AC76"/>
  <c r="BO12" i="19"/>
  <c r="BQ14" i="15"/>
  <c r="CJ21" i="19"/>
  <c r="CL23" i="15"/>
  <c r="CM23" s="1"/>
  <c r="AU28" i="19"/>
  <c r="AW30" i="15"/>
  <c r="DX29" i="19"/>
  <c r="DZ31" i="15"/>
  <c r="EA31" s="1"/>
  <c r="DD32" i="19"/>
  <c r="DF34" i="15"/>
  <c r="DG34" s="1"/>
  <c r="CJ40" i="19"/>
  <c r="CL42" i="15"/>
  <c r="CM42" s="1"/>
  <c r="DD66" i="19"/>
  <c r="DF68" i="15"/>
  <c r="DG68" s="1"/>
  <c r="DC6" i="19"/>
  <c r="AU9"/>
  <c r="AW11" i="15"/>
  <c r="FG11"/>
  <c r="BO19" i="19"/>
  <c r="BQ21" i="15"/>
  <c r="AU35" i="19"/>
  <c r="AW37" i="15"/>
  <c r="BO15" i="19"/>
  <c r="BQ17" i="15"/>
  <c r="CI94" i="19"/>
  <c r="CK96" i="15"/>
  <c r="AU11" i="19"/>
  <c r="AW13" i="15"/>
  <c r="BP58" i="19"/>
  <c r="BR60" i="15"/>
  <c r="BS60" s="1"/>
  <c r="AU38" i="19"/>
  <c r="AW40" i="15"/>
  <c r="BO61" i="19"/>
  <c r="BQ63" i="15"/>
  <c r="DX57" i="19"/>
  <c r="DZ59" i="15"/>
  <c r="EA59" s="1"/>
  <c r="DX75" i="19"/>
  <c r="DZ77" i="15"/>
  <c r="EA77" s="1"/>
  <c r="CI57" i="19"/>
  <c r="CK59" i="15"/>
  <c r="DC54" i="19"/>
  <c r="DE56" i="15"/>
  <c r="DW74" i="19"/>
  <c r="DY76" i="15"/>
  <c r="BO80" i="19"/>
  <c r="BQ82" i="15"/>
  <c r="EZ81" i="19"/>
  <c r="BP106"/>
  <c r="BR108" i="15"/>
  <c r="BS108" s="1"/>
  <c r="DW80" i="19"/>
  <c r="DY82" i="15"/>
  <c r="CJ99" i="19"/>
  <c r="CL101" i="15"/>
  <c r="CM101" s="1"/>
  <c r="AU54" i="19"/>
  <c r="AW56" i="15"/>
  <c r="DC63" i="19"/>
  <c r="DE65" i="15"/>
  <c r="AV95" i="19"/>
  <c r="AX97" i="15"/>
  <c r="AY97" s="1"/>
  <c r="DW102" i="19"/>
  <c r="DY104" i="15"/>
  <c r="CI84" i="19"/>
  <c r="CK86" i="15"/>
  <c r="DW92" i="19"/>
  <c r="DY94" i="15"/>
  <c r="AV15" i="19"/>
  <c r="AX17" i="15"/>
  <c r="AY17" s="1"/>
  <c r="BP16" i="19"/>
  <c r="BR18" i="15"/>
  <c r="BS18" s="1"/>
  <c r="DW18" i="19"/>
  <c r="DY20" i="15"/>
  <c r="BO33" i="19"/>
  <c r="BQ35" i="15"/>
  <c r="DX67" i="19"/>
  <c r="DZ69" i="15"/>
  <c r="EA69" s="1"/>
  <c r="BP39" i="19"/>
  <c r="BR41" i="15"/>
  <c r="BS41" s="1"/>
  <c r="DX76" i="19"/>
  <c r="DZ78" i="15"/>
  <c r="EA78" s="1"/>
  <c r="DW86" i="19"/>
  <c r="DY88" i="15"/>
  <c r="DW6" i="19"/>
  <c r="DC31"/>
  <c r="DE33" i="15"/>
  <c r="CJ39" i="19"/>
  <c r="CL41" i="15"/>
  <c r="CM41" s="1"/>
  <c r="DC10" i="19"/>
  <c r="DE12" i="15"/>
  <c r="CI9" i="19"/>
  <c r="CK11" i="15"/>
  <c r="BO42" i="19"/>
  <c r="BQ44" i="15"/>
  <c r="DW22" i="19"/>
  <c r="DY24" i="15"/>
  <c r="AV64" i="19"/>
  <c r="AX66" i="15"/>
  <c r="AY66" s="1"/>
  <c r="DC49" i="19"/>
  <c r="DE51" i="15"/>
  <c r="CI60" i="19"/>
  <c r="CK62" i="15"/>
  <c r="DC88" i="19"/>
  <c r="DE90" i="15"/>
  <c r="DW103" i="19"/>
  <c r="DY105" i="15"/>
  <c r="AU68" i="19"/>
  <c r="AW70" i="15"/>
  <c r="FG70"/>
  <c r="AU61" i="19"/>
  <c r="AW63" i="15"/>
  <c r="AU81" i="19"/>
  <c r="AW83" i="15"/>
  <c r="AU82" i="19"/>
  <c r="AW84" i="15"/>
  <c r="AU86" i="19"/>
  <c r="AW88" i="15"/>
  <c r="BO55" i="19"/>
  <c r="BQ57" i="15"/>
  <c r="DC72" i="19"/>
  <c r="DE74" i="15"/>
  <c r="BO100" i="19"/>
  <c r="BQ102" i="15"/>
  <c r="DC96" i="19"/>
  <c r="DE98" i="15"/>
  <c r="DW104" i="19"/>
  <c r="DY106" i="15"/>
  <c r="CI88" i="19"/>
  <c r="CK90" i="15"/>
  <c r="AB57" i="19"/>
  <c r="AE59" i="15"/>
  <c r="CJ31" i="19"/>
  <c r="CL33" i="15"/>
  <c r="CM33" s="1"/>
  <c r="CJ24" i="19"/>
  <c r="CL26" i="15"/>
  <c r="CM26" s="1"/>
  <c r="DC33" i="19"/>
  <c r="DE35" i="15"/>
  <c r="BP73" i="19"/>
  <c r="BR75" i="15"/>
  <c r="BS75" s="1"/>
  <c r="DC17" i="19"/>
  <c r="DE19" i="15"/>
  <c r="CI12" i="19"/>
  <c r="CK14" i="15"/>
  <c r="CI35" i="19"/>
  <c r="CK37" i="15"/>
  <c r="DC25" i="19"/>
  <c r="DE27" i="15"/>
  <c r="AV23" i="19"/>
  <c r="AX25" i="15"/>
  <c r="AY25" s="1"/>
  <c r="FG19"/>
  <c r="AA17" i="19"/>
  <c r="AC19" i="15"/>
  <c r="BO45" i="19"/>
  <c r="BQ47" i="15"/>
  <c r="AA104" i="19"/>
  <c r="AC106" i="15"/>
  <c r="FG106"/>
  <c r="DC61" i="19"/>
  <c r="DE63" i="15"/>
  <c r="DE89"/>
  <c r="DC87" i="19"/>
  <c r="AU62"/>
  <c r="AW64" i="15"/>
  <c r="AA80" i="19"/>
  <c r="AC82" i="15"/>
  <c r="FG82"/>
  <c r="BO76" i="19"/>
  <c r="BQ78" i="15"/>
  <c r="BO92" i="19"/>
  <c r="BQ94" i="15"/>
  <c r="AU102" i="19"/>
  <c r="AW104" i="15"/>
  <c r="AU92" i="19"/>
  <c r="AW94" i="15"/>
  <c r="DW100" i="19"/>
  <c r="DY102" i="15"/>
  <c r="CI10" i="19"/>
  <c r="CK12" i="15"/>
  <c r="BO41" i="19"/>
  <c r="BQ43" i="15"/>
  <c r="CI18" i="19"/>
  <c r="CK20" i="15"/>
  <c r="DC28" i="19"/>
  <c r="DE30" i="15"/>
  <c r="DC46" i="19"/>
  <c r="DE48" i="15"/>
  <c r="AA6" i="19"/>
  <c r="FF14" i="15"/>
  <c r="FF12"/>
  <c r="FF9"/>
  <c r="FF13"/>
  <c r="FF11"/>
  <c r="FF10"/>
  <c r="FF15"/>
  <c r="CK8"/>
  <c r="AC8"/>
  <c r="AC38"/>
  <c r="BQ8"/>
  <c r="AW8"/>
  <c r="DY8"/>
  <c r="DE8"/>
  <c r="AC22"/>
  <c r="AC70"/>
  <c r="AC11"/>
  <c r="AC35"/>
  <c r="AC51"/>
  <c r="AC67"/>
  <c r="AU19" i="19"/>
  <c r="AW21" i="15"/>
  <c r="DC36" i="19"/>
  <c r="DE38" i="15"/>
  <c r="CI43" i="19"/>
  <c r="CK45" i="15"/>
  <c r="CI25" i="19"/>
  <c r="CK27" i="15"/>
  <c r="DW17" i="19"/>
  <c r="DY19" i="15"/>
  <c r="DW8" i="19"/>
  <c r="DY10" i="15"/>
  <c r="CI7" i="19"/>
  <c r="CK9" i="15"/>
  <c r="CJ75" i="19"/>
  <c r="CL77" i="15"/>
  <c r="CM77" s="1"/>
  <c r="DW82" i="19"/>
  <c r="DY84" i="15"/>
  <c r="CI22" i="19"/>
  <c r="CK24" i="15"/>
  <c r="CJ95" i="19"/>
  <c r="CL97" i="15"/>
  <c r="CM97" s="1"/>
  <c r="BO62" i="19"/>
  <c r="BQ64" i="15"/>
  <c r="CI78" i="19"/>
  <c r="CK80" i="15"/>
  <c r="BO59" i="19"/>
  <c r="BQ61" i="15"/>
  <c r="BO63" i="19"/>
  <c r="BQ65" i="15"/>
  <c r="CI73" i="19"/>
  <c r="CK75" i="15"/>
  <c r="DC76" i="19"/>
  <c r="DE78" i="15"/>
  <c r="CJ58" i="19"/>
  <c r="CL60" i="15"/>
  <c r="CM60" s="1"/>
  <c r="CI93" i="19"/>
  <c r="CK95" i="15"/>
  <c r="CJ87" i="19"/>
  <c r="CL89" i="15"/>
  <c r="CM89" s="1"/>
  <c r="AA92" i="19"/>
  <c r="FG94" i="15"/>
  <c r="AC94"/>
  <c r="FG85"/>
  <c r="AC85"/>
  <c r="AA83" i="19"/>
  <c r="BO91"/>
  <c r="BQ93" i="15"/>
  <c r="AW108"/>
  <c r="AU106" i="19"/>
  <c r="DW84"/>
  <c r="DY86" i="15"/>
  <c r="CI100" i="19"/>
  <c r="CK102" i="15"/>
  <c r="FG49"/>
  <c r="DE95"/>
  <c r="FG99"/>
  <c r="FG87"/>
  <c r="DE47"/>
  <c r="DE80"/>
  <c r="FG79"/>
  <c r="FG91"/>
  <c r="DE107"/>
  <c r="DE31"/>
  <c r="DE39"/>
  <c r="DY52"/>
  <c r="DE15"/>
  <c r="BQ50"/>
  <c r="DE61"/>
  <c r="AW74"/>
  <c r="AW72"/>
  <c r="AW34"/>
  <c r="BQ39"/>
  <c r="DY28"/>
  <c r="AW59"/>
  <c r="DY54"/>
  <c r="AC80"/>
  <c r="DY97"/>
  <c r="AC108"/>
  <c r="EZ31" i="19"/>
  <c r="AC20" i="15"/>
  <c r="AA18" i="19"/>
  <c r="FG20" i="15"/>
  <c r="AC52" i="19"/>
  <c r="AB63"/>
  <c r="AE65" i="15"/>
  <c r="AC16"/>
  <c r="AA14" i="19"/>
  <c r="FG16" i="15"/>
  <c r="AB13" i="19"/>
  <c r="EZ61"/>
  <c r="EZ21"/>
  <c r="EZ37"/>
  <c r="AA48"/>
  <c r="AC50" i="15"/>
  <c r="FG50"/>
  <c r="AA64" i="19"/>
  <c r="AC66" i="15"/>
  <c r="FG66"/>
  <c r="AC52"/>
  <c r="AA50" i="19"/>
  <c r="FG52" i="15"/>
  <c r="FG21"/>
  <c r="AA19" i="19"/>
  <c r="AC21" i="15"/>
  <c r="EZ71" i="19"/>
  <c r="AA28"/>
  <c r="FG30" i="15"/>
  <c r="AC30"/>
  <c r="FG41"/>
  <c r="AC41"/>
  <c r="AA39" i="19"/>
  <c r="EZ55"/>
  <c r="FG25" i="15"/>
  <c r="AA23" i="19"/>
  <c r="AC25" i="15"/>
  <c r="EZ13" i="19"/>
  <c r="AE47" i="15"/>
  <c r="AB45" i="19"/>
  <c r="AC68" i="15"/>
  <c r="AA66" i="19"/>
  <c r="FG68" i="15"/>
  <c r="AA56" i="19"/>
  <c r="FG58" i="15"/>
  <c r="AC58"/>
  <c r="AC36"/>
  <c r="AA34" i="19"/>
  <c r="FG36" i="15"/>
  <c r="AE71"/>
  <c r="AB69" i="19"/>
  <c r="AC28" i="15"/>
  <c r="FG28"/>
  <c r="AA26" i="19"/>
  <c r="AE55" i="15"/>
  <c r="AB53" i="19"/>
  <c r="FG69" i="15"/>
  <c r="AA67" i="19"/>
  <c r="AC69" i="15"/>
  <c r="AB47" i="19"/>
  <c r="AE49" i="15"/>
  <c r="AC24"/>
  <c r="FG24"/>
  <c r="AA22" i="19"/>
  <c r="EZ69"/>
  <c r="AB31"/>
  <c r="AE33" i="15"/>
  <c r="AE23"/>
  <c r="AB21" i="19"/>
  <c r="AE39" i="15"/>
  <c r="AB37" i="19"/>
  <c r="AC12" i="15"/>
  <c r="FG12"/>
  <c r="AA10" i="19"/>
  <c r="AA12"/>
  <c r="FG14" i="15"/>
  <c r="AC14"/>
  <c r="AC40"/>
  <c r="AA38" i="19"/>
  <c r="FG40" i="15"/>
  <c r="AA32" i="19"/>
  <c r="AC34" i="15"/>
  <c r="FG34"/>
  <c r="EZ44" i="19"/>
  <c r="EZ15"/>
  <c r="AB71"/>
  <c r="AE73" i="15"/>
  <c r="AB55" i="19"/>
  <c r="AE57" i="15"/>
  <c r="AC56"/>
  <c r="AA54" i="19"/>
  <c r="FG56" i="15"/>
  <c r="FG29"/>
  <c r="AA27" i="19"/>
  <c r="AC29" i="15"/>
  <c r="EZ45" i="19"/>
  <c r="FG26" i="15"/>
  <c r="AA24" i="19"/>
  <c r="AC26" i="15"/>
  <c r="AC18"/>
  <c r="FG18"/>
  <c r="AA16" i="19"/>
  <c r="FG61" i="15"/>
  <c r="AC61"/>
  <c r="AA59" i="19"/>
  <c r="AB11"/>
  <c r="AE27" i="15"/>
  <c r="AB25" i="19"/>
  <c r="EZ29"/>
  <c r="AB60"/>
  <c r="AE62" i="15"/>
  <c r="AC44"/>
  <c r="AA42" i="19"/>
  <c r="FG44" i="15"/>
  <c r="AC32"/>
  <c r="AA30" i="19"/>
  <c r="FG32" i="15"/>
  <c r="FG45"/>
  <c r="AA43" i="19"/>
  <c r="AC45" i="15"/>
  <c r="EZ53" i="19"/>
  <c r="AC10" i="15"/>
  <c r="FG10"/>
  <c r="AA8" i="19"/>
  <c r="EZ25"/>
  <c r="AB44"/>
  <c r="AE46" i="15"/>
  <c r="AC60"/>
  <c r="AA58" i="19"/>
  <c r="FG60" i="15"/>
  <c r="EZ63" i="19"/>
  <c r="AB15"/>
  <c r="AE17" i="15"/>
  <c r="EZ47" i="19"/>
  <c r="AC72" i="15"/>
  <c r="AA70" i="19"/>
  <c r="FG72" i="15"/>
  <c r="AE31"/>
  <c r="AB29" i="19"/>
  <c r="AE63" i="15"/>
  <c r="AB61" i="19"/>
  <c r="EZ60"/>
  <c r="AC48" i="15"/>
  <c r="AA46" i="19"/>
  <c r="FG48" i="15"/>
  <c r="AC64"/>
  <c r="AA62" i="19"/>
  <c r="FG64" i="15"/>
  <c r="AA40" i="19"/>
  <c r="FG42" i="15"/>
  <c r="AC42"/>
  <c r="FG53"/>
  <c r="AA51" i="19"/>
  <c r="AC53" i="15"/>
  <c r="AB35" i="19"/>
  <c r="AE37" i="15"/>
  <c r="AB7" i="19"/>
  <c r="EZ7"/>
  <c r="EY78" l="1"/>
  <c r="EY17"/>
  <c r="EY44"/>
  <c r="EY56"/>
  <c r="EY73"/>
  <c r="EY91"/>
  <c r="EY105"/>
  <c r="EY27"/>
  <c r="EY33"/>
  <c r="EY69"/>
  <c r="EY79"/>
  <c r="EY95"/>
  <c r="EY47"/>
  <c r="EY57"/>
  <c r="EY76"/>
  <c r="EY94"/>
  <c r="EY19"/>
  <c r="EY31"/>
  <c r="EY40"/>
  <c r="EY49"/>
  <c r="EY63"/>
  <c r="EY70"/>
  <c r="EY87"/>
  <c r="EY104"/>
  <c r="EY21"/>
  <c r="EY60"/>
  <c r="EY18"/>
  <c r="EY36"/>
  <c r="EY71"/>
  <c r="EY102"/>
  <c r="EY80"/>
  <c r="EY22"/>
  <c r="EY34"/>
  <c r="EY52"/>
  <c r="EY89"/>
  <c r="EY16"/>
  <c r="EY37"/>
  <c r="EY54"/>
  <c r="EY67"/>
  <c r="EY88"/>
  <c r="EY100"/>
  <c r="EY23"/>
  <c r="EY32"/>
  <c r="EY58"/>
  <c r="EY77"/>
  <c r="EY92"/>
  <c r="EY43"/>
  <c r="EY51"/>
  <c r="EY74"/>
  <c r="EY85"/>
  <c r="EY103"/>
  <c r="EY26"/>
  <c r="EY38"/>
  <c r="EY45"/>
  <c r="EY62"/>
  <c r="EY68"/>
  <c r="EY84"/>
  <c r="EY101"/>
  <c r="EY14"/>
  <c r="EY46"/>
  <c r="EY75"/>
  <c r="EY93"/>
  <c r="EY29"/>
  <c r="EY81"/>
  <c r="EY48"/>
  <c r="EY59"/>
  <c r="EY96"/>
  <c r="EY41"/>
  <c r="EY64"/>
  <c r="EY106"/>
  <c r="EY15"/>
  <c r="EY25"/>
  <c r="EY53"/>
  <c r="EY66"/>
  <c r="EY86"/>
  <c r="EY98"/>
  <c r="EY20"/>
  <c r="EY30"/>
  <c r="EY39"/>
  <c r="EY72"/>
  <c r="EY90"/>
  <c r="EY28"/>
  <c r="EY50"/>
  <c r="EY61"/>
  <c r="EY83"/>
  <c r="EY97"/>
  <c r="EY24"/>
  <c r="EY35"/>
  <c r="EY42"/>
  <c r="EY55"/>
  <c r="EY65"/>
  <c r="EY82"/>
  <c r="EY99"/>
  <c r="FO33" i="15"/>
  <c r="GO33"/>
  <c r="AD31" i="19"/>
  <c r="GO49" i="15"/>
  <c r="FO49"/>
  <c r="AD47" i="19"/>
  <c r="GO55" i="15"/>
  <c r="FO55"/>
  <c r="AD53" i="19"/>
  <c r="GO65" i="15"/>
  <c r="FO65"/>
  <c r="AD63" i="19"/>
  <c r="GR60" i="15"/>
  <c r="FR60"/>
  <c r="CL58" i="19"/>
  <c r="FR26" i="15"/>
  <c r="GR26"/>
  <c r="CL24" i="19"/>
  <c r="FO59" i="15"/>
  <c r="AD57" i="19"/>
  <c r="GO59" i="15"/>
  <c r="GP66"/>
  <c r="FP66"/>
  <c r="AX64" i="19"/>
  <c r="BR39"/>
  <c r="FQ41" i="15"/>
  <c r="GQ41"/>
  <c r="BR16" i="19"/>
  <c r="GQ18" i="15"/>
  <c r="FQ18"/>
  <c r="FQ108"/>
  <c r="GQ108"/>
  <c r="BR106" i="19"/>
  <c r="FT59" i="15"/>
  <c r="GT59"/>
  <c r="DZ57" i="19"/>
  <c r="FR42" i="15"/>
  <c r="GR42"/>
  <c r="CL40" i="19"/>
  <c r="GQ83" i="15"/>
  <c r="FQ83"/>
  <c r="BR81" i="19"/>
  <c r="GP42" i="15"/>
  <c r="FP42"/>
  <c r="AX40" i="19"/>
  <c r="FR36" i="15"/>
  <c r="CL34" i="19"/>
  <c r="GR36" i="15"/>
  <c r="FR28"/>
  <c r="CL26" i="19"/>
  <c r="GR28" i="15"/>
  <c r="GR69"/>
  <c r="FR69"/>
  <c r="CL67" i="19"/>
  <c r="GQ95" i="15"/>
  <c r="FQ95"/>
  <c r="BR93" i="19"/>
  <c r="FQ99" i="15"/>
  <c r="GQ99"/>
  <c r="BR97" i="19"/>
  <c r="FS70" i="15"/>
  <c r="DF68" i="19"/>
  <c r="GS70" i="15"/>
  <c r="BR24" i="19"/>
  <c r="FQ26" i="15"/>
  <c r="GQ26"/>
  <c r="GR107"/>
  <c r="CL105" i="19"/>
  <c r="FR107" i="15"/>
  <c r="FR72"/>
  <c r="GR72"/>
  <c r="CL70" i="19"/>
  <c r="GP33" i="15"/>
  <c r="FP33"/>
  <c r="AX31" i="19"/>
  <c r="GS41" i="15"/>
  <c r="FS41"/>
  <c r="DF39" i="19"/>
  <c r="GR64" i="15"/>
  <c r="FR64"/>
  <c r="CL62" i="19"/>
  <c r="FP101" i="15"/>
  <c r="GP101"/>
  <c r="AX99" i="19"/>
  <c r="FO95" i="15"/>
  <c r="AD93" i="19"/>
  <c r="GO95" i="15"/>
  <c r="AD44" i="19"/>
  <c r="GO46" i="15"/>
  <c r="FO46"/>
  <c r="FO57"/>
  <c r="AD55" i="19"/>
  <c r="GO57" i="15"/>
  <c r="GO39"/>
  <c r="AD37" i="19"/>
  <c r="FO39" i="15"/>
  <c r="AX23" i="19"/>
  <c r="FP25" i="15"/>
  <c r="GP25"/>
  <c r="GR33"/>
  <c r="FR33"/>
  <c r="CL31" i="19"/>
  <c r="CL39"/>
  <c r="GR41" i="15"/>
  <c r="FR41"/>
  <c r="FT69"/>
  <c r="GT69"/>
  <c r="DZ67" i="19"/>
  <c r="GR101" i="15"/>
  <c r="CL99" i="19"/>
  <c r="FR101" i="15"/>
  <c r="DF32" i="19"/>
  <c r="GS34" i="15"/>
  <c r="FS34"/>
  <c r="GR23"/>
  <c r="CL21" i="19"/>
  <c r="FR23" i="15"/>
  <c r="GP61"/>
  <c r="FP61"/>
  <c r="AX59" i="19"/>
  <c r="GR39" i="15"/>
  <c r="FR39"/>
  <c r="CL37" i="19"/>
  <c r="GS79" i="15"/>
  <c r="FS79"/>
  <c r="DF77" i="19"/>
  <c r="AX63"/>
  <c r="FP65" i="15"/>
  <c r="GP65"/>
  <c r="GQ28"/>
  <c r="BR26" i="19"/>
  <c r="FQ28" i="15"/>
  <c r="GT26"/>
  <c r="FT26"/>
  <c r="DZ24" i="19"/>
  <c r="GO91" i="15"/>
  <c r="AD89" i="19"/>
  <c r="FO91" i="15"/>
  <c r="FQ79"/>
  <c r="GQ79"/>
  <c r="BR77" i="19"/>
  <c r="DF34"/>
  <c r="FS36" i="15"/>
  <c r="GS36"/>
  <c r="GO83"/>
  <c r="AD81" i="19"/>
  <c r="FO83" i="15"/>
  <c r="FP69"/>
  <c r="GP69"/>
  <c r="AX67" i="19"/>
  <c r="CL51"/>
  <c r="FR53" i="15"/>
  <c r="GR53"/>
  <c r="AX16" i="19"/>
  <c r="GP18" i="15"/>
  <c r="FP18"/>
  <c r="GQ31"/>
  <c r="BR29" i="19"/>
  <c r="FQ31" i="15"/>
  <c r="AX55" i="19"/>
  <c r="FP57" i="15"/>
  <c r="GP57"/>
  <c r="DZ99" i="19"/>
  <c r="GT101" i="15"/>
  <c r="FT101"/>
  <c r="GR74"/>
  <c r="FR74"/>
  <c r="CL72" i="19"/>
  <c r="FT57" i="15"/>
  <c r="GT57"/>
  <c r="DZ55" i="19"/>
  <c r="FQ54" i="15"/>
  <c r="GQ54"/>
  <c r="BR52" i="19"/>
  <c r="FO75" i="15"/>
  <c r="GO75"/>
  <c r="AD73" i="19"/>
  <c r="GP39" i="15"/>
  <c r="FP39"/>
  <c r="AX37" i="19"/>
  <c r="GP23" i="15"/>
  <c r="AX21" i="19"/>
  <c r="FP23" i="15"/>
  <c r="GT62"/>
  <c r="DZ60" i="19"/>
  <c r="FT62" i="15"/>
  <c r="GR25"/>
  <c r="CL23" i="19"/>
  <c r="FR25" i="15"/>
  <c r="GQ46"/>
  <c r="FQ46"/>
  <c r="BR44" i="19"/>
  <c r="FP62" i="15"/>
  <c r="AX60" i="19"/>
  <c r="GP62" i="15"/>
  <c r="GP73"/>
  <c r="FP73"/>
  <c r="AX71" i="19"/>
  <c r="GT72" i="15"/>
  <c r="DZ70" i="19"/>
  <c r="FT72" i="15"/>
  <c r="BR40" i="19"/>
  <c r="GQ42" i="15"/>
  <c r="FQ42"/>
  <c r="AX26" i="19"/>
  <c r="GP28" i="15"/>
  <c r="FP28"/>
  <c r="GR93"/>
  <c r="FR93"/>
  <c r="CL91" i="19"/>
  <c r="FR73" i="15"/>
  <c r="CL71" i="19"/>
  <c r="GR73" i="15"/>
  <c r="GP31"/>
  <c r="FP31"/>
  <c r="AX29" i="19"/>
  <c r="FP27" i="15"/>
  <c r="GP27"/>
  <c r="AX25" i="19"/>
  <c r="FQ91" i="15"/>
  <c r="GQ91"/>
  <c r="BR89" i="19"/>
  <c r="GO63" i="15"/>
  <c r="AD61" i="19"/>
  <c r="FO63" i="15"/>
  <c r="FO73"/>
  <c r="GO73"/>
  <c r="AD71" i="19"/>
  <c r="GO23" i="15"/>
  <c r="FO23"/>
  <c r="AD21" i="19"/>
  <c r="GO47" i="15"/>
  <c r="AD45" i="19"/>
  <c r="FO47" i="15"/>
  <c r="GR89"/>
  <c r="CL87" i="19"/>
  <c r="FR89" i="15"/>
  <c r="GR77"/>
  <c r="FR77"/>
  <c r="CL75" i="19"/>
  <c r="GQ75" i="15"/>
  <c r="FQ75"/>
  <c r="BR73" i="19"/>
  <c r="AX95"/>
  <c r="FP97" i="15"/>
  <c r="GP97"/>
  <c r="GT89"/>
  <c r="DZ87" i="19"/>
  <c r="FT89" i="15"/>
  <c r="GR34"/>
  <c r="FR34"/>
  <c r="CL32" i="19"/>
  <c r="DZ59"/>
  <c r="FT61" i="15"/>
  <c r="GT61"/>
  <c r="FQ80"/>
  <c r="GQ80"/>
  <c r="BR78" i="19"/>
  <c r="BR25"/>
  <c r="FQ27" i="15"/>
  <c r="GQ27"/>
  <c r="FR105"/>
  <c r="GR105"/>
  <c r="CL103" i="19"/>
  <c r="FO103" i="15"/>
  <c r="AD101" i="19"/>
  <c r="GO103" i="15"/>
  <c r="GO107"/>
  <c r="AD105" i="19"/>
  <c r="FO107" i="15"/>
  <c r="GQ34"/>
  <c r="BR32" i="19"/>
  <c r="FQ34" i="15"/>
  <c r="GT18"/>
  <c r="FT18"/>
  <c r="DZ16" i="19"/>
  <c r="FO87" i="15"/>
  <c r="AD85" i="19"/>
  <c r="GO87" i="15"/>
  <c r="GT23"/>
  <c r="FT23"/>
  <c r="DZ21" i="19"/>
  <c r="FO43" i="15"/>
  <c r="AD41" i="19"/>
  <c r="GO43" i="15"/>
  <c r="GR85"/>
  <c r="FR85"/>
  <c r="CL83" i="19"/>
  <c r="FP36" i="15"/>
  <c r="GP36"/>
  <c r="AX34" i="19"/>
  <c r="GQ105" i="15"/>
  <c r="FQ105"/>
  <c r="BR103" i="19"/>
  <c r="AX24"/>
  <c r="GP26" i="15"/>
  <c r="FP26"/>
  <c r="FS64"/>
  <c r="GS64"/>
  <c r="DF62" i="19"/>
  <c r="AD35"/>
  <c r="GO37" i="15"/>
  <c r="FO37"/>
  <c r="GO31"/>
  <c r="AD29" i="19"/>
  <c r="FO31" i="15"/>
  <c r="AD60" i="19"/>
  <c r="GO62" i="15"/>
  <c r="FO62"/>
  <c r="AD25" i="19"/>
  <c r="GO27" i="15"/>
  <c r="FO27"/>
  <c r="GO71"/>
  <c r="AD69" i="19"/>
  <c r="FO71" i="15"/>
  <c r="GR97"/>
  <c r="CL95" i="19"/>
  <c r="FR97" i="15"/>
  <c r="GT78"/>
  <c r="FT78"/>
  <c r="DZ76" i="19"/>
  <c r="GT77" i="15"/>
  <c r="FT77"/>
  <c r="DZ75" i="19"/>
  <c r="GQ60" i="15"/>
  <c r="FQ60"/>
  <c r="BR58" i="19"/>
  <c r="GS68" i="15"/>
  <c r="FS68"/>
  <c r="DF66" i="19"/>
  <c r="FT31" i="15"/>
  <c r="GT31"/>
  <c r="DZ29" i="19"/>
  <c r="FP41" i="15"/>
  <c r="GP41"/>
  <c r="AX39" i="19"/>
  <c r="GS83" i="15"/>
  <c r="DF81" i="19"/>
  <c r="FS83" i="15"/>
  <c r="GQ23"/>
  <c r="BR21" i="19"/>
  <c r="FQ23" i="15"/>
  <c r="FP85"/>
  <c r="AX83" i="19"/>
  <c r="GP85" i="15"/>
  <c r="GT66"/>
  <c r="FT66"/>
  <c r="DZ64" i="19"/>
  <c r="GS28" i="15"/>
  <c r="FS28"/>
  <c r="DF26" i="19"/>
  <c r="FQ67" i="15"/>
  <c r="BR65" i="19"/>
  <c r="GQ67" i="15"/>
  <c r="FS87"/>
  <c r="GS87"/>
  <c r="DF85" i="19"/>
  <c r="GR78" i="15"/>
  <c r="FR78"/>
  <c r="CL76" i="19"/>
  <c r="FT42" i="15"/>
  <c r="DZ40" i="19"/>
  <c r="GT42" i="15"/>
  <c r="GQ36"/>
  <c r="FQ36"/>
  <c r="BR34" i="19"/>
  <c r="CL54"/>
  <c r="FR56" i="15"/>
  <c r="GR56"/>
  <c r="DZ23" i="19"/>
  <c r="GT25" i="15"/>
  <c r="FT25"/>
  <c r="FR31"/>
  <c r="GR31"/>
  <c r="CL29" i="19"/>
  <c r="GR29" i="15"/>
  <c r="CL27" i="19"/>
  <c r="FR29" i="15"/>
  <c r="GP78"/>
  <c r="FP78"/>
  <c r="AX76" i="19"/>
  <c r="GR18" i="15"/>
  <c r="CL16" i="19"/>
  <c r="FR18" i="15"/>
  <c r="GO79"/>
  <c r="AD77" i="19"/>
  <c r="FO79" i="15"/>
  <c r="GO99"/>
  <c r="FO99"/>
  <c r="AD97" i="19"/>
  <c r="GR81" i="15"/>
  <c r="CL79" i="19"/>
  <c r="FR81" i="15"/>
  <c r="FQ87"/>
  <c r="GQ87"/>
  <c r="BR85" i="19"/>
  <c r="FS45" i="15"/>
  <c r="GS45"/>
  <c r="DF43" i="19"/>
  <c r="FT74" i="15"/>
  <c r="GT74"/>
  <c r="DZ72" i="19"/>
  <c r="FG52"/>
  <c r="FP17" i="15"/>
  <c r="AX15" i="19"/>
  <c r="GP17" i="15"/>
  <c r="AD15" i="19"/>
  <c r="FO17" i="15"/>
  <c r="GO17"/>
  <c r="EZ11" i="19"/>
  <c r="CK58"/>
  <c r="CJ22"/>
  <c r="CL24" i="15"/>
  <c r="CM24" s="1"/>
  <c r="DD36" i="19"/>
  <c r="DF38" i="15"/>
  <c r="DG38" s="1"/>
  <c r="EY10" i="19"/>
  <c r="CJ10"/>
  <c r="CL12" i="15"/>
  <c r="EZ80" i="19"/>
  <c r="AB104"/>
  <c r="AE106" i="15"/>
  <c r="DD33" i="19"/>
  <c r="DF35" i="15"/>
  <c r="DG35" s="1"/>
  <c r="AC57" i="19"/>
  <c r="DD31"/>
  <c r="DF33" i="15"/>
  <c r="DG33" s="1"/>
  <c r="DY76" i="19"/>
  <c r="DX80"/>
  <c r="DZ82" i="15"/>
  <c r="EA82" s="1"/>
  <c r="BP61" i="19"/>
  <c r="BR63" i="15"/>
  <c r="BS63" s="1"/>
  <c r="EZ74" i="19"/>
  <c r="AV89"/>
  <c r="AX91" i="15"/>
  <c r="AY91" s="1"/>
  <c r="BP11" i="19"/>
  <c r="BR13" i="15"/>
  <c r="BQ21" i="19"/>
  <c r="DF84" i="15"/>
  <c r="DG84" s="1"/>
  <c r="DD82" i="19"/>
  <c r="BQ26"/>
  <c r="DY24"/>
  <c r="CJ106"/>
  <c r="CL108" i="15"/>
  <c r="CM108" s="1"/>
  <c r="EZ95" i="19"/>
  <c r="DX35"/>
  <c r="DZ37" i="15"/>
  <c r="EA37" s="1"/>
  <c r="DX85" i="19"/>
  <c r="DZ87" i="15"/>
  <c r="EA87" s="1"/>
  <c r="AC101" i="19"/>
  <c r="AB75"/>
  <c r="AE77" i="15"/>
  <c r="DD60" i="19"/>
  <c r="DF62" i="15"/>
  <c r="DG62" s="1"/>
  <c r="DD15" i="19"/>
  <c r="DF17" i="15"/>
  <c r="DG17" s="1"/>
  <c r="AW16" i="19"/>
  <c r="AV94"/>
  <c r="AX96" i="15"/>
  <c r="AY96" s="1"/>
  <c r="DX58" i="19"/>
  <c r="DZ60" i="15"/>
  <c r="EA60" s="1"/>
  <c r="BP35" i="19"/>
  <c r="BR37" i="15"/>
  <c r="BS37" s="1"/>
  <c r="AV93" i="19"/>
  <c r="AX95" i="15"/>
  <c r="AY95" s="1"/>
  <c r="AW37" i="19"/>
  <c r="AC97"/>
  <c r="DD102"/>
  <c r="DF104" i="15"/>
  <c r="DG104" s="1"/>
  <c r="DD16" i="19"/>
  <c r="DF18" i="15"/>
  <c r="DG18" s="1"/>
  <c r="CJ101" i="19"/>
  <c r="CL103" i="15"/>
  <c r="CM103" s="1"/>
  <c r="BQ40" i="19"/>
  <c r="BP88"/>
  <c r="BR90" i="15"/>
  <c r="BS90" s="1"/>
  <c r="CJ47" i="19"/>
  <c r="CL49" i="15"/>
  <c r="CM49" s="1"/>
  <c r="CJ41" i="19"/>
  <c r="CL43" i="15"/>
  <c r="CM43" s="1"/>
  <c r="EZ96" i="19"/>
  <c r="DD71"/>
  <c r="DF73" i="15"/>
  <c r="DG73" s="1"/>
  <c r="DD53" i="19"/>
  <c r="DF55" i="15"/>
  <c r="DG55" s="1"/>
  <c r="AB106" i="19"/>
  <c r="AE108" i="15"/>
  <c r="AV57" i="19"/>
  <c r="AX59" i="15"/>
  <c r="AY59" s="1"/>
  <c r="AV70" i="19"/>
  <c r="AX72" i="15"/>
  <c r="AY72" s="1"/>
  <c r="DD13" i="19"/>
  <c r="DF15" i="15"/>
  <c r="DD105" i="19"/>
  <c r="DF107" i="15"/>
  <c r="DG107" s="1"/>
  <c r="DD45" i="19"/>
  <c r="DF47" i="15"/>
  <c r="DG47" s="1"/>
  <c r="BP91" i="19"/>
  <c r="BR93" i="15"/>
  <c r="BS93" s="1"/>
  <c r="AB83" i="19"/>
  <c r="AE85" i="15"/>
  <c r="EZ92" i="19"/>
  <c r="DD76"/>
  <c r="DF78" i="15"/>
  <c r="DG78" s="1"/>
  <c r="CJ78" i="19"/>
  <c r="CL80" i="15"/>
  <c r="CM80" s="1"/>
  <c r="DX82" i="19"/>
  <c r="DZ84" i="15"/>
  <c r="EA84" s="1"/>
  <c r="DX17" i="19"/>
  <c r="DZ19" i="15"/>
  <c r="EA19" s="1"/>
  <c r="AV19" i="19"/>
  <c r="AX21" i="15"/>
  <c r="AY21" s="1"/>
  <c r="AB49" i="19"/>
  <c r="AE51" i="15"/>
  <c r="AE22"/>
  <c r="AB20" i="19"/>
  <c r="EY13"/>
  <c r="EY7"/>
  <c r="DD28"/>
  <c r="DF30" i="15"/>
  <c r="DG30" s="1"/>
  <c r="DZ102"/>
  <c r="EA102" s="1"/>
  <c r="DX100" i="19"/>
  <c r="EZ104"/>
  <c r="BP45"/>
  <c r="BR47" i="15"/>
  <c r="BS47" s="1"/>
  <c r="CJ12" i="19"/>
  <c r="CL14" i="15"/>
  <c r="CK24" i="19"/>
  <c r="BP100"/>
  <c r="BR102" i="15"/>
  <c r="BS102" s="1"/>
  <c r="BP55" i="19"/>
  <c r="BR57" i="15"/>
  <c r="BS57" s="1"/>
  <c r="AV61" i="19"/>
  <c r="AX63" i="15"/>
  <c r="AY63" s="1"/>
  <c r="AV68" i="19"/>
  <c r="AX70" i="15"/>
  <c r="AY70" s="1"/>
  <c r="DD49" i="19"/>
  <c r="DF51" i="15"/>
  <c r="DG51" s="1"/>
  <c r="CJ9" i="19"/>
  <c r="CL11" i="15"/>
  <c r="BQ39" i="19"/>
  <c r="BQ16"/>
  <c r="DX92"/>
  <c r="DZ94" i="15"/>
  <c r="EA94" s="1"/>
  <c r="DD63" i="19"/>
  <c r="DF65" i="15"/>
  <c r="DG65" s="1"/>
  <c r="BQ106" i="19"/>
  <c r="CJ57"/>
  <c r="CL59" i="15"/>
  <c r="CM59" s="1"/>
  <c r="AV38" i="19"/>
  <c r="AX40" i="15"/>
  <c r="AY40" s="1"/>
  <c r="BP15" i="19"/>
  <c r="BR17" i="15"/>
  <c r="BS17" s="1"/>
  <c r="DY29" i="19"/>
  <c r="AB74"/>
  <c r="AE76" i="15"/>
  <c r="AW39" i="19"/>
  <c r="DE81"/>
  <c r="DD84"/>
  <c r="DF86" i="15"/>
  <c r="DG86" s="1"/>
  <c r="CJ65" i="19"/>
  <c r="CL67" i="15"/>
  <c r="CM67" s="1"/>
  <c r="DX47" i="19"/>
  <c r="DZ49" i="15"/>
  <c r="EA49" s="1"/>
  <c r="DD41" i="19"/>
  <c r="DF43" i="15"/>
  <c r="DG43" s="1"/>
  <c r="AW83" i="19"/>
  <c r="AW63"/>
  <c r="BP27"/>
  <c r="BR29" i="15"/>
  <c r="BS29" s="1"/>
  <c r="BQ25" i="19"/>
  <c r="AB95"/>
  <c r="AE97" i="15"/>
  <c r="DX97" i="19"/>
  <c r="DZ99" i="15"/>
  <c r="EA99" s="1"/>
  <c r="BQ77" i="19"/>
  <c r="BQ65"/>
  <c r="EZ52"/>
  <c r="CJ17"/>
  <c r="CL19" i="15"/>
  <c r="CM19" s="1"/>
  <c r="EZ103" i="19"/>
  <c r="AV85"/>
  <c r="AX87" i="15"/>
  <c r="AY87" s="1"/>
  <c r="AB84" i="19"/>
  <c r="AE86" i="15"/>
  <c r="AW67" i="19"/>
  <c r="CJ20"/>
  <c r="CL22" i="15"/>
  <c r="CM22" s="1"/>
  <c r="DX28" i="19"/>
  <c r="DZ30" i="15"/>
  <c r="EA30" s="1"/>
  <c r="AV52" i="19"/>
  <c r="AX54" i="15"/>
  <c r="AY54" s="1"/>
  <c r="DX63" i="19"/>
  <c r="DZ65" i="15"/>
  <c r="EA65" s="1"/>
  <c r="BP101" i="19"/>
  <c r="BR103" i="15"/>
  <c r="BS103" s="1"/>
  <c r="DD106" i="19"/>
  <c r="DF108" i="15"/>
  <c r="DG108" s="1"/>
  <c r="BP82" i="19"/>
  <c r="BR84" i="15"/>
  <c r="BS84" s="1"/>
  <c r="DX101" i="19"/>
  <c r="DZ103" i="15"/>
  <c r="EA103" s="1"/>
  <c r="CJ102" i="19"/>
  <c r="CL104" i="15"/>
  <c r="CM104" s="1"/>
  <c r="DX68" i="19"/>
  <c r="DZ70" i="15"/>
  <c r="EA70" s="1"/>
  <c r="AV12" i="19"/>
  <c r="AX14" i="15"/>
  <c r="DX10" i="19"/>
  <c r="DZ12" i="15"/>
  <c r="CK26" i="19"/>
  <c r="AV88"/>
  <c r="AX90" i="15"/>
  <c r="AY90" s="1"/>
  <c r="DX65" i="19"/>
  <c r="DZ67" i="15"/>
  <c r="EA67" s="1"/>
  <c r="EZ75" i="19"/>
  <c r="CJ68"/>
  <c r="CL70" i="15"/>
  <c r="CM70" s="1"/>
  <c r="BP57" i="19"/>
  <c r="BR59" i="15"/>
  <c r="BS59" s="1"/>
  <c r="AV47" i="19"/>
  <c r="AX49" i="15"/>
  <c r="AY49" s="1"/>
  <c r="AV45" i="19"/>
  <c r="AX47" i="15"/>
  <c r="AY47" s="1"/>
  <c r="CJ61" i="19"/>
  <c r="CL63" i="15"/>
  <c r="CM63" s="1"/>
  <c r="EZ86" i="19"/>
  <c r="DD103"/>
  <c r="DF105" i="15"/>
  <c r="DG105" s="1"/>
  <c r="BQ93" i="19"/>
  <c r="CJ56"/>
  <c r="CL58" i="15"/>
  <c r="CM58" s="1"/>
  <c r="AV22" i="19"/>
  <c r="AX24" i="15"/>
  <c r="AY24" s="1"/>
  <c r="AW55" i="19"/>
  <c r="DX41"/>
  <c r="DZ43" i="15"/>
  <c r="EA43" s="1"/>
  <c r="DX14" i="19"/>
  <c r="DZ16" i="15"/>
  <c r="EA16" s="1"/>
  <c r="CJ53" i="19"/>
  <c r="CL55" i="15"/>
  <c r="CM55" s="1"/>
  <c r="BQ52" i="19"/>
  <c r="BP56"/>
  <c r="BR58" i="15"/>
  <c r="BS58" s="1"/>
  <c r="AW13" i="19"/>
  <c r="AY15" i="15"/>
  <c r="DX7" i="19"/>
  <c r="DZ9" i="15"/>
  <c r="BQ32" i="19"/>
  <c r="EZ49"/>
  <c r="DY16"/>
  <c r="DF88" i="15"/>
  <c r="DG88" s="1"/>
  <c r="DD86" i="19"/>
  <c r="DD83"/>
  <c r="DF85" i="15"/>
  <c r="DG85" s="1"/>
  <c r="DY60" i="19"/>
  <c r="AW76"/>
  <c r="DX19"/>
  <c r="DZ21" i="15"/>
  <c r="EA21" s="1"/>
  <c r="AV105" i="19"/>
  <c r="AX107" i="15"/>
  <c r="AY107" s="1"/>
  <c r="EZ91" i="19"/>
  <c r="AW60"/>
  <c r="CJ50"/>
  <c r="CL52" i="15"/>
  <c r="CM52" s="1"/>
  <c r="DX33" i="19"/>
  <c r="DZ35" i="15"/>
  <c r="EA35" s="1"/>
  <c r="AC77" i="19"/>
  <c r="DD38"/>
  <c r="DF40" i="15"/>
  <c r="DG40" s="1"/>
  <c r="DX15" i="19"/>
  <c r="DZ17" i="15"/>
  <c r="EA17" s="1"/>
  <c r="AW31" i="19"/>
  <c r="BP86"/>
  <c r="BR88" i="15"/>
  <c r="BS88" s="1"/>
  <c r="DX105" i="19"/>
  <c r="DZ107" i="15"/>
  <c r="EA107" s="1"/>
  <c r="DD104" i="19"/>
  <c r="DF106" i="15"/>
  <c r="DG106" s="1"/>
  <c r="DD75" i="19"/>
  <c r="DF77" i="15"/>
  <c r="DG77" s="1"/>
  <c r="CJ77" i="19"/>
  <c r="CL79" i="15"/>
  <c r="CM79" s="1"/>
  <c r="DD18" i="19"/>
  <c r="DF20" i="15"/>
  <c r="DG20" s="1"/>
  <c r="DX71" i="19"/>
  <c r="DZ73" i="15"/>
  <c r="EA73" s="1"/>
  <c r="DD21" i="19"/>
  <c r="DF23" i="15"/>
  <c r="DG23" s="1"/>
  <c r="DD51" i="19"/>
  <c r="DF53" i="15"/>
  <c r="DG53" s="1"/>
  <c r="DD73" i="19"/>
  <c r="DF75" i="15"/>
  <c r="DG75" s="1"/>
  <c r="DD64" i="19"/>
  <c r="DF66" i="15"/>
  <c r="DG66" s="1"/>
  <c r="AV104" i="19"/>
  <c r="AX106" i="15"/>
  <c r="AY106" s="1"/>
  <c r="EZ100" i="19"/>
  <c r="CJ55"/>
  <c r="CL57" i="15"/>
  <c r="CM57" s="1"/>
  <c r="DD8" i="19"/>
  <c r="DF10" i="15"/>
  <c r="BP20" i="19"/>
  <c r="BR22" i="15"/>
  <c r="BS22" s="1"/>
  <c r="CK79" i="19"/>
  <c r="AV65"/>
  <c r="AX67" i="15"/>
  <c r="AY67" s="1"/>
  <c r="AV73" i="19"/>
  <c r="AX75" i="15"/>
  <c r="AY75" s="1"/>
  <c r="DD58" i="19"/>
  <c r="DF60" i="15"/>
  <c r="DG60" s="1"/>
  <c r="CJ8" i="19"/>
  <c r="CL10" i="15"/>
  <c r="AW34" i="19"/>
  <c r="DD7"/>
  <c r="DF9" i="15"/>
  <c r="CL106"/>
  <c r="CM106" s="1"/>
  <c r="CJ104" i="19"/>
  <c r="BP71"/>
  <c r="BR73" i="15"/>
  <c r="BS73" s="1"/>
  <c r="DX66" i="19"/>
  <c r="DZ68" i="15"/>
  <c r="EA68" s="1"/>
  <c r="DX11" i="19"/>
  <c r="DZ13" i="15"/>
  <c r="DD20" i="19"/>
  <c r="DF22" i="15"/>
  <c r="DG22" s="1"/>
  <c r="DD14" i="19"/>
  <c r="DF16" i="15"/>
  <c r="DG16" s="1"/>
  <c r="AB96" i="19"/>
  <c r="AE98" i="15"/>
  <c r="CK91" i="19"/>
  <c r="CK71"/>
  <c r="BP67"/>
  <c r="BR69" i="15"/>
  <c r="BS69" s="1"/>
  <c r="DX69" i="19"/>
  <c r="DZ71" i="15"/>
  <c r="EA71" s="1"/>
  <c r="DD74" i="19"/>
  <c r="DF76" i="15"/>
  <c r="DG76" s="1"/>
  <c r="BP14" i="19"/>
  <c r="BR16" i="15"/>
  <c r="BS16" s="1"/>
  <c r="AW29" i="19"/>
  <c r="AW25"/>
  <c r="DE62"/>
  <c r="EZ35"/>
  <c r="DX95"/>
  <c r="DZ97" i="15"/>
  <c r="EA97" s="1"/>
  <c r="AV72" i="19"/>
  <c r="AX74" i="15"/>
  <c r="AY74" s="1"/>
  <c r="EZ89" i="19"/>
  <c r="BP59"/>
  <c r="BR61" i="15"/>
  <c r="BS61" s="1"/>
  <c r="DX8" i="19"/>
  <c r="DZ10" i="15"/>
  <c r="AB33" i="19"/>
  <c r="AE35" i="15"/>
  <c r="EY8" i="19"/>
  <c r="DD87"/>
  <c r="DF89" i="15"/>
  <c r="DG89" s="1"/>
  <c r="CJ35" i="19"/>
  <c r="CL37" i="15"/>
  <c r="CM37" s="1"/>
  <c r="DD96" i="19"/>
  <c r="DF98" i="15"/>
  <c r="DG98" s="1"/>
  <c r="AV81" i="19"/>
  <c r="AX83" i="15"/>
  <c r="AY83" s="1"/>
  <c r="CJ60" i="19"/>
  <c r="CL62" i="15"/>
  <c r="CM62" s="1"/>
  <c r="DX18" i="19"/>
  <c r="DZ20" i="15"/>
  <c r="EA20" s="1"/>
  <c r="AW95" i="19"/>
  <c r="DD54"/>
  <c r="DF56" i="15"/>
  <c r="DG56" s="1"/>
  <c r="AV74" i="19"/>
  <c r="AX76" i="15"/>
  <c r="AY76" s="1"/>
  <c r="DX106" i="19"/>
  <c r="DZ108" i="15"/>
  <c r="EA108" s="1"/>
  <c r="BQ81" i="19"/>
  <c r="DX62"/>
  <c r="DZ64" i="15"/>
  <c r="EA64" s="1"/>
  <c r="CJ52" i="19"/>
  <c r="CL54" i="15"/>
  <c r="CM54" s="1"/>
  <c r="AB99" i="19"/>
  <c r="AE101" i="15"/>
  <c r="AB103" i="19"/>
  <c r="AE105" i="15"/>
  <c r="CJ69" i="19"/>
  <c r="CL71" i="15"/>
  <c r="CM71" s="1"/>
  <c r="CJ59" i="19"/>
  <c r="CL61" i="15"/>
  <c r="CM61" s="1"/>
  <c r="CK34" i="19"/>
  <c r="BP23"/>
  <c r="BR25" i="15"/>
  <c r="BS25" s="1"/>
  <c r="DD44" i="19"/>
  <c r="DF46" i="15"/>
  <c r="DG46" s="1"/>
  <c r="EZ98" i="19"/>
  <c r="CK67"/>
  <c r="BP10"/>
  <c r="BR12" i="15"/>
  <c r="AB72" i="19"/>
  <c r="AE74" i="15"/>
  <c r="DD27" i="19"/>
  <c r="DF29" i="15"/>
  <c r="DG29" s="1"/>
  <c r="BP70" i="19"/>
  <c r="BR72" i="15"/>
  <c r="BS72" s="1"/>
  <c r="AV46" i="19"/>
  <c r="AX48" i="15"/>
  <c r="AY48" s="1"/>
  <c r="DD11" i="19"/>
  <c r="DF13" i="15"/>
  <c r="AV49" i="19"/>
  <c r="AX51" i="15"/>
  <c r="AY51" s="1"/>
  <c r="EZ36" i="19"/>
  <c r="CJ85"/>
  <c r="CL87" i="15"/>
  <c r="CM87" s="1"/>
  <c r="BP46" i="19"/>
  <c r="BR48" i="15"/>
  <c r="BS48" s="1"/>
  <c r="EZ41" i="19"/>
  <c r="AV96"/>
  <c r="AX98" i="15"/>
  <c r="AY98" s="1"/>
  <c r="CJ86" i="19"/>
  <c r="CL88" i="15"/>
  <c r="CM88" s="1"/>
  <c r="DX54" i="19"/>
  <c r="DZ56" i="15"/>
  <c r="EA56" s="1"/>
  <c r="DX44" i="19"/>
  <c r="DZ46" i="15"/>
  <c r="EA46" s="1"/>
  <c r="AV7" i="19"/>
  <c r="AX9" i="15"/>
  <c r="AV18" i="19"/>
  <c r="AX20" i="15"/>
  <c r="AY20" s="1"/>
  <c r="CK83" i="19"/>
  <c r="DX78"/>
  <c r="DZ80" i="15"/>
  <c r="EA80" s="1"/>
  <c r="CJ42" i="19"/>
  <c r="CL44" i="15"/>
  <c r="CM44" s="1"/>
  <c r="AB87" i="19"/>
  <c r="AE89" i="15"/>
  <c r="DD80" i="19"/>
  <c r="DF82" i="15"/>
  <c r="DG82" s="1"/>
  <c r="DD50" i="19"/>
  <c r="DF52" i="15"/>
  <c r="DG52" s="1"/>
  <c r="AW99" i="19"/>
  <c r="AC93"/>
  <c r="DD48"/>
  <c r="DF50" i="15"/>
  <c r="DG50" s="1"/>
  <c r="AV14" i="19"/>
  <c r="AX16" i="15"/>
  <c r="AY16" s="1"/>
  <c r="DX52" i="19"/>
  <c r="DZ54" i="15"/>
  <c r="EA54" s="1"/>
  <c r="AV32" i="19"/>
  <c r="AX34" i="15"/>
  <c r="AY34" s="1"/>
  <c r="BP48" i="19"/>
  <c r="BR50" i="15"/>
  <c r="BS50" s="1"/>
  <c r="DD29" i="19"/>
  <c r="DF31" i="15"/>
  <c r="DG31" s="1"/>
  <c r="DD78" i="19"/>
  <c r="DF80" i="15"/>
  <c r="DG80" s="1"/>
  <c r="DD93" i="19"/>
  <c r="DF95" i="15"/>
  <c r="DG95" s="1"/>
  <c r="CL102"/>
  <c r="CM102" s="1"/>
  <c r="CJ100" i="19"/>
  <c r="AB92"/>
  <c r="AE94" i="15"/>
  <c r="CK87" i="19"/>
  <c r="CJ73"/>
  <c r="CL75" i="15"/>
  <c r="CM75" s="1"/>
  <c r="BP62" i="19"/>
  <c r="BR64" i="15"/>
  <c r="BS64" s="1"/>
  <c r="CK75" i="19"/>
  <c r="CJ25"/>
  <c r="CL27" i="15"/>
  <c r="CM27" s="1"/>
  <c r="AB65" i="19"/>
  <c r="AE67" i="15"/>
  <c r="AE70"/>
  <c r="AB68" i="19"/>
  <c r="EY11"/>
  <c r="CJ18"/>
  <c r="CL20" i="15"/>
  <c r="CM20" s="1"/>
  <c r="AV92" i="19"/>
  <c r="AX94" i="15"/>
  <c r="AY94" s="1"/>
  <c r="BP92" i="19"/>
  <c r="BR94" i="15"/>
  <c r="BS94" s="1"/>
  <c r="DD61" i="19"/>
  <c r="DF63" i="15"/>
  <c r="DG63" s="1"/>
  <c r="AE19"/>
  <c r="AB17" i="19"/>
  <c r="AW23"/>
  <c r="DD17"/>
  <c r="DF19" i="15"/>
  <c r="DG19" s="1"/>
  <c r="CK31" i="19"/>
  <c r="CJ88"/>
  <c r="CL90" i="15"/>
  <c r="CM90" s="1"/>
  <c r="DD72" i="19"/>
  <c r="DF74" i="15"/>
  <c r="DG74" s="1"/>
  <c r="AV86" i="19"/>
  <c r="AX88" i="15"/>
  <c r="AY88" s="1"/>
  <c r="EZ68" i="19"/>
  <c r="DX103"/>
  <c r="DZ105" i="15"/>
  <c r="EA105" s="1"/>
  <c r="AW64" i="19"/>
  <c r="DD10"/>
  <c r="DF12" i="15"/>
  <c r="DY67" i="19"/>
  <c r="AW15"/>
  <c r="CJ84"/>
  <c r="CL86" i="15"/>
  <c r="CM86" s="1"/>
  <c r="AV54" i="19"/>
  <c r="AX56" i="15"/>
  <c r="AY56" s="1"/>
  <c r="BP80" i="19"/>
  <c r="BR82" i="15"/>
  <c r="BS82" s="1"/>
  <c r="DY75" i="19"/>
  <c r="BQ58"/>
  <c r="AV35"/>
  <c r="AX37" i="15"/>
  <c r="AY37" s="1"/>
  <c r="DE66" i="19"/>
  <c r="AV28"/>
  <c r="AX30" i="15"/>
  <c r="AY30" s="1"/>
  <c r="CJ98" i="19"/>
  <c r="CL100" i="15"/>
  <c r="CM100" s="1"/>
  <c r="AV98" i="19"/>
  <c r="AX100" i="15"/>
  <c r="AY100" s="1"/>
  <c r="AV69" i="19"/>
  <c r="AX71" i="15"/>
  <c r="AY71" s="1"/>
  <c r="CK37" i="19"/>
  <c r="DX12"/>
  <c r="DZ14" i="15"/>
  <c r="DX94" i="19"/>
  <c r="DZ96" i="15"/>
  <c r="EA96" s="1"/>
  <c r="DE77" i="19"/>
  <c r="BQ78"/>
  <c r="DE26"/>
  <c r="AC89"/>
  <c r="BP69"/>
  <c r="BR71" i="15"/>
  <c r="BS71" s="1"/>
  <c r="DX49" i="19"/>
  <c r="DZ51" i="15"/>
  <c r="EA51" s="1"/>
  <c r="AC81" i="19"/>
  <c r="AV42"/>
  <c r="AX44" i="15"/>
  <c r="AY44" s="1"/>
  <c r="CJ80" i="19"/>
  <c r="CL82" i="15"/>
  <c r="CM82" s="1"/>
  <c r="DX9" i="19"/>
  <c r="DZ11" i="15"/>
  <c r="DD101" i="19"/>
  <c r="DF103" i="15"/>
  <c r="DG103" s="1"/>
  <c r="DD57" i="19"/>
  <c r="DF59" i="15"/>
  <c r="DG59" s="1"/>
  <c r="DD24" i="19"/>
  <c r="DF26" i="15"/>
  <c r="DG26" s="1"/>
  <c r="DX91" i="19"/>
  <c r="DZ93" i="15"/>
  <c r="EA93" s="1"/>
  <c r="CJ63" i="19"/>
  <c r="CL65" i="15"/>
  <c r="CM65" s="1"/>
  <c r="CK51" i="19"/>
  <c r="CJ15"/>
  <c r="CL17" i="15"/>
  <c r="CM17" s="1"/>
  <c r="AV43" i="19"/>
  <c r="AX45" i="15"/>
  <c r="AY45" s="1"/>
  <c r="CK103" i="19"/>
  <c r="CJ64"/>
  <c r="CL66" i="15"/>
  <c r="CM66" s="1"/>
  <c r="BP54" i="19"/>
  <c r="BR56" i="15"/>
  <c r="BS56" s="1"/>
  <c r="EZ57" i="19"/>
  <c r="BP43"/>
  <c r="BR45" i="15"/>
  <c r="BS45" s="1"/>
  <c r="DX20" i="19"/>
  <c r="DZ22" i="15"/>
  <c r="EA22" s="1"/>
  <c r="BQ34" i="19"/>
  <c r="BP105"/>
  <c r="BR107" i="15"/>
  <c r="BS107" s="1"/>
  <c r="DX98" i="19"/>
  <c r="DZ100" i="15"/>
  <c r="EA100" s="1"/>
  <c r="AB79" i="19"/>
  <c r="AE81" i="15"/>
  <c r="DD12" i="19"/>
  <c r="DF14" i="15"/>
  <c r="AV17" i="19"/>
  <c r="AX19" i="15"/>
  <c r="AY19" s="1"/>
  <c r="BP90" i="19"/>
  <c r="BR92" i="15"/>
  <c r="BS92" s="1"/>
  <c r="AE84"/>
  <c r="AB82" i="19"/>
  <c r="DX89"/>
  <c r="DZ91" i="15"/>
  <c r="EA91" s="1"/>
  <c r="BP99" i="19"/>
  <c r="BR101" i="15"/>
  <c r="BS101" s="1"/>
  <c r="EZ76" i="19"/>
  <c r="DX73"/>
  <c r="DZ75" i="15"/>
  <c r="EA75" s="1"/>
  <c r="CJ49" i="19"/>
  <c r="CL51" i="15"/>
  <c r="CM51" s="1"/>
  <c r="AV58" i="19"/>
  <c r="AX60" i="15"/>
  <c r="AY60" s="1"/>
  <c r="DY23" i="19"/>
  <c r="CJ46"/>
  <c r="CL48" i="15"/>
  <c r="CM48" s="1"/>
  <c r="CK29" i="19"/>
  <c r="CK27"/>
  <c r="BP38"/>
  <c r="BR40" i="15"/>
  <c r="BS40" s="1"/>
  <c r="CJ11" i="19"/>
  <c r="CL13" i="15"/>
  <c r="BP47" i="19"/>
  <c r="BR49" i="15"/>
  <c r="BS49" s="1"/>
  <c r="DY13" i="19"/>
  <c r="EA15" i="15"/>
  <c r="AB91" i="19"/>
  <c r="AE93" i="15"/>
  <c r="CJ30" i="19"/>
  <c r="CL32" i="15"/>
  <c r="CM32" s="1"/>
  <c r="DD98" i="19"/>
  <c r="DF100" i="15"/>
  <c r="DG100" s="1"/>
  <c r="AE92"/>
  <c r="AB90" i="19"/>
  <c r="CK70"/>
  <c r="DX43"/>
  <c r="DZ45" i="15"/>
  <c r="EA45" s="1"/>
  <c r="CJ19" i="19"/>
  <c r="CL21" i="15"/>
  <c r="CM21" s="1"/>
  <c r="DY70" i="19"/>
  <c r="CJ66"/>
  <c r="CL68" i="15"/>
  <c r="CM68" s="1"/>
  <c r="DX38" i="19"/>
  <c r="DZ40" i="15"/>
  <c r="EA40" s="1"/>
  <c r="DE39" i="19"/>
  <c r="BP60"/>
  <c r="BR62" i="15"/>
  <c r="BS62" s="1"/>
  <c r="DX32" i="19"/>
  <c r="DZ34" i="15"/>
  <c r="EA34" s="1"/>
  <c r="EZ101" i="19"/>
  <c r="DD89"/>
  <c r="DF91" i="15"/>
  <c r="DG91" s="1"/>
  <c r="DD23" i="19"/>
  <c r="DF25" i="15"/>
  <c r="DG25" s="1"/>
  <c r="AV90" i="19"/>
  <c r="AX92" i="15"/>
  <c r="AY92" s="1"/>
  <c r="AB100" i="19"/>
  <c r="AE102" i="15"/>
  <c r="BP75" i="19"/>
  <c r="BR77" i="15"/>
  <c r="BS77" s="1"/>
  <c r="CK62" i="19"/>
  <c r="BP79"/>
  <c r="BR81" i="15"/>
  <c r="BS81" s="1"/>
  <c r="BP8" i="19"/>
  <c r="BR10" i="15"/>
  <c r="CJ81" i="19"/>
  <c r="CL83" i="15"/>
  <c r="CM83" s="1"/>
  <c r="EZ65" i="19"/>
  <c r="BP50"/>
  <c r="BR52" i="15"/>
  <c r="BS52" s="1"/>
  <c r="AV44" i="19"/>
  <c r="AX46" i="15"/>
  <c r="AY46" s="1"/>
  <c r="AV56" i="19"/>
  <c r="AX58" i="15"/>
  <c r="AY58" s="1"/>
  <c r="AV50" i="19"/>
  <c r="AX52" i="15"/>
  <c r="AY52" s="1"/>
  <c r="CJ45" i="19"/>
  <c r="CL47" i="15"/>
  <c r="CM47" s="1"/>
  <c r="AV20" i="19"/>
  <c r="AX22" i="15"/>
  <c r="AY22" s="1"/>
  <c r="DD30" i="19"/>
  <c r="DF32" i="15"/>
  <c r="DG32" s="1"/>
  <c r="CJ28" i="19"/>
  <c r="CL30" i="15"/>
  <c r="CM30" s="1"/>
  <c r="CJ92" i="19"/>
  <c r="CL94" i="15"/>
  <c r="CM94" s="1"/>
  <c r="AV101" i="19"/>
  <c r="AX103" i="15"/>
  <c r="AY103" s="1"/>
  <c r="DD95" i="19"/>
  <c r="DF97" i="15"/>
  <c r="DG97" s="1"/>
  <c r="CJ90" i="19"/>
  <c r="CL92" i="15"/>
  <c r="CM92" s="1"/>
  <c r="DD52" i="19"/>
  <c r="DF54" i="15"/>
  <c r="DG54" s="1"/>
  <c r="AB102" i="19"/>
  <c r="AE104" i="15"/>
  <c r="DX53" i="19"/>
  <c r="DZ55" i="15"/>
  <c r="EA55" s="1"/>
  <c r="AV10" i="19"/>
  <c r="AX12" i="15"/>
  <c r="BP30" i="19"/>
  <c r="BR32" i="15"/>
  <c r="BS32" s="1"/>
  <c r="AX102"/>
  <c r="AY102" s="1"/>
  <c r="AV100" i="19"/>
  <c r="BQ103"/>
  <c r="AV51"/>
  <c r="AX53" i="15"/>
  <c r="AY53" s="1"/>
  <c r="AV53" i="19"/>
  <c r="AX55" i="15"/>
  <c r="AY55" s="1"/>
  <c r="CJ89" i="19"/>
  <c r="CL91" i="15"/>
  <c r="CM91" s="1"/>
  <c r="DX42" i="19"/>
  <c r="DZ44" i="15"/>
  <c r="EA44" s="1"/>
  <c r="DX46" i="19"/>
  <c r="DZ48" i="15"/>
  <c r="EA48" s="1"/>
  <c r="AW24" i="19"/>
  <c r="DY72"/>
  <c r="DX26"/>
  <c r="DZ28" i="15"/>
  <c r="EA28" s="1"/>
  <c r="DX50" i="19"/>
  <c r="DZ52" i="15"/>
  <c r="EA52" s="1"/>
  <c r="EZ85" i="19"/>
  <c r="EZ83"/>
  <c r="AE38" i="15"/>
  <c r="AB36" i="19"/>
  <c r="DD46"/>
  <c r="DF48" i="15"/>
  <c r="DG48" s="1"/>
  <c r="AV62" i="19"/>
  <c r="AX64" i="15"/>
  <c r="AY64" s="1"/>
  <c r="BP42" i="19"/>
  <c r="BR44" i="15"/>
  <c r="BS44" s="1"/>
  <c r="CJ94" i="19"/>
  <c r="CL96" i="15"/>
  <c r="CM96" s="1"/>
  <c r="EZ9" i="19"/>
  <c r="DE32"/>
  <c r="BP12"/>
  <c r="BR14" i="15"/>
  <c r="EZ94" i="19"/>
  <c r="DX51"/>
  <c r="DZ53" i="15"/>
  <c r="EA53" s="1"/>
  <c r="BP28" i="19"/>
  <c r="BR30" i="15"/>
  <c r="BS30" s="1"/>
  <c r="DE85" i="19"/>
  <c r="EZ84"/>
  <c r="EZ78"/>
  <c r="DD97"/>
  <c r="DF99" i="15"/>
  <c r="DG99" s="1"/>
  <c r="DF92"/>
  <c r="DG92" s="1"/>
  <c r="DD90" i="19"/>
  <c r="BP87"/>
  <c r="BR89" i="15"/>
  <c r="BS89" s="1"/>
  <c r="DX61" i="19"/>
  <c r="DZ63" i="15"/>
  <c r="EA63" s="1"/>
  <c r="AV8" i="19"/>
  <c r="AX10" i="15"/>
  <c r="CJ36" i="19"/>
  <c r="CL38" i="15"/>
  <c r="CM38" s="1"/>
  <c r="BP18" i="19"/>
  <c r="BR20" i="15"/>
  <c r="BS20" s="1"/>
  <c r="BP98" i="19"/>
  <c r="BR100" i="15"/>
  <c r="BS100" s="1"/>
  <c r="BQ29" i="19"/>
  <c r="DF96" i="15"/>
  <c r="DG96" s="1"/>
  <c r="DD94" i="19"/>
  <c r="AE88" i="15"/>
  <c r="AB86" i="19"/>
  <c r="BQ97"/>
  <c r="DD67"/>
  <c r="DF69" i="15"/>
  <c r="DG69" s="1"/>
  <c r="DX77" i="19"/>
  <c r="DZ79" i="15"/>
  <c r="EA79" s="1"/>
  <c r="CK13" i="19"/>
  <c r="CM15" i="15"/>
  <c r="DY99" i="19"/>
  <c r="CK72"/>
  <c r="DD91"/>
  <c r="DF93" i="15"/>
  <c r="DG93" s="1"/>
  <c r="AC73" i="19"/>
  <c r="AW21"/>
  <c r="CK105"/>
  <c r="AV27"/>
  <c r="AX29" i="15"/>
  <c r="AY29" s="1"/>
  <c r="DD35" i="19"/>
  <c r="DF37" i="15"/>
  <c r="DG37" s="1"/>
  <c r="AB88" i="19"/>
  <c r="AE90" i="15"/>
  <c r="BP96" i="19"/>
  <c r="BR98" i="15"/>
  <c r="BS98" s="1"/>
  <c r="DD19" i="19"/>
  <c r="DF21" i="15"/>
  <c r="DG21" s="1"/>
  <c r="DD79" i="19"/>
  <c r="DF81" i="15"/>
  <c r="DG81" s="1"/>
  <c r="AV77" i="19"/>
  <c r="AX79" i="15"/>
  <c r="AY79" s="1"/>
  <c r="DY21" i="19"/>
  <c r="BP68"/>
  <c r="BR70" i="15"/>
  <c r="BS70" s="1"/>
  <c r="AV91" i="19"/>
  <c r="AX93" i="15"/>
  <c r="AY93" s="1"/>
  <c r="DD40" i="19"/>
  <c r="DF42" i="15"/>
  <c r="DG42" s="1"/>
  <c r="DD55" i="19"/>
  <c r="DF57" i="15"/>
  <c r="DG57" s="1"/>
  <c r="BP36" i="19"/>
  <c r="BR38" i="15"/>
  <c r="BS38" s="1"/>
  <c r="DX96" i="19"/>
  <c r="DZ98" i="15"/>
  <c r="EA98" s="1"/>
  <c r="AW26" i="19"/>
  <c r="BP104"/>
  <c r="BR106" i="15"/>
  <c r="BS106" s="1"/>
  <c r="BQ89" i="19"/>
  <c r="AB78"/>
  <c r="AE80" i="15"/>
  <c r="BP37" i="19"/>
  <c r="BR39" i="15"/>
  <c r="BS39" s="1"/>
  <c r="DD59" i="19"/>
  <c r="DF61" i="15"/>
  <c r="DG61" s="1"/>
  <c r="DD37" i="19"/>
  <c r="DF39" i="15"/>
  <c r="DG39" s="1"/>
  <c r="EZ77" i="19"/>
  <c r="EZ97"/>
  <c r="DX84"/>
  <c r="DZ86" i="15"/>
  <c r="EA86" s="1"/>
  <c r="AV106" i="19"/>
  <c r="AX108" i="15"/>
  <c r="AY108" s="1"/>
  <c r="CJ93" i="19"/>
  <c r="CL95" i="15"/>
  <c r="CM95" s="1"/>
  <c r="BP63" i="19"/>
  <c r="BR65" i="15"/>
  <c r="BS65" s="1"/>
  <c r="CK95" i="19"/>
  <c r="CJ7"/>
  <c r="CL9" i="15"/>
  <c r="CJ43" i="19"/>
  <c r="CL45" i="15"/>
  <c r="CM45" s="1"/>
  <c r="AB9" i="19"/>
  <c r="EY9"/>
  <c r="EY12"/>
  <c r="BP41"/>
  <c r="BR43" i="15"/>
  <c r="BS43" s="1"/>
  <c r="AV102" i="19"/>
  <c r="AX104" i="15"/>
  <c r="AY104" s="1"/>
  <c r="BP76" i="19"/>
  <c r="BR78" i="15"/>
  <c r="BS78" s="1"/>
  <c r="AB80" i="19"/>
  <c r="AE82" i="15"/>
  <c r="EZ17" i="19"/>
  <c r="DD25"/>
  <c r="DF27" i="15"/>
  <c r="DG27" s="1"/>
  <c r="BQ73" i="19"/>
  <c r="DZ106" i="15"/>
  <c r="EA106" s="1"/>
  <c r="DX104" i="19"/>
  <c r="AX84" i="15"/>
  <c r="AY84" s="1"/>
  <c r="AV82" i="19"/>
  <c r="DD88"/>
  <c r="DF90" i="15"/>
  <c r="DG90" s="1"/>
  <c r="DX22" i="19"/>
  <c r="DZ24" i="15"/>
  <c r="EA24" s="1"/>
  <c r="CK39" i="19"/>
  <c r="DX86"/>
  <c r="DZ88" i="15"/>
  <c r="EA88" s="1"/>
  <c r="BP33" i="19"/>
  <c r="BR35" i="15"/>
  <c r="BS35" s="1"/>
  <c r="DX102" i="19"/>
  <c r="DZ104" i="15"/>
  <c r="EA104" s="1"/>
  <c r="CK99" i="19"/>
  <c r="DX74"/>
  <c r="DZ76" i="15"/>
  <c r="EA76" s="1"/>
  <c r="DY57" i="19"/>
  <c r="AV11"/>
  <c r="AX13" i="15"/>
  <c r="BP19" i="19"/>
  <c r="BR21" i="15"/>
  <c r="BS21" s="1"/>
  <c r="AV9" i="19"/>
  <c r="AX11" i="15"/>
  <c r="CK40" i="19"/>
  <c r="CK21"/>
  <c r="AE96" i="15"/>
  <c r="AB94" i="19"/>
  <c r="DD92"/>
  <c r="DF94" i="15"/>
  <c r="DG94" s="1"/>
  <c r="AW59" i="19"/>
  <c r="DY87"/>
  <c r="CK32"/>
  <c r="BP94"/>
  <c r="BR96" i="15"/>
  <c r="BS96" s="1"/>
  <c r="DY59" i="19"/>
  <c r="DY64"/>
  <c r="AW40"/>
  <c r="CJ74"/>
  <c r="CL76" i="15"/>
  <c r="CM76" s="1"/>
  <c r="DE34" i="19"/>
  <c r="EZ99"/>
  <c r="CJ48"/>
  <c r="CL50" i="15"/>
  <c r="CM50" s="1"/>
  <c r="CK76" i="19"/>
  <c r="DX27"/>
  <c r="DZ29" i="15"/>
  <c r="EA29" s="1"/>
  <c r="DY40" i="19"/>
  <c r="AV87"/>
  <c r="AX89" i="15"/>
  <c r="AY89" s="1"/>
  <c r="AV75" i="19"/>
  <c r="AX77" i="15"/>
  <c r="AY77" s="1"/>
  <c r="DX34" i="19"/>
  <c r="DZ36" i="15"/>
  <c r="EA36" s="1"/>
  <c r="DX79" i="19"/>
  <c r="DZ81" i="15"/>
  <c r="EA81" s="1"/>
  <c r="DX39" i="19"/>
  <c r="DZ41" i="15"/>
  <c r="EA41" s="1"/>
  <c r="AB98" i="19"/>
  <c r="AE100" i="15"/>
  <c r="DX90" i="19"/>
  <c r="DZ92" i="15"/>
  <c r="EA92" s="1"/>
  <c r="AV103" i="19"/>
  <c r="AX105" i="15"/>
  <c r="AY105" s="1"/>
  <c r="BP95" i="19"/>
  <c r="BR97" i="15"/>
  <c r="BS97" s="1"/>
  <c r="BP53" i="19"/>
  <c r="BR55" i="15"/>
  <c r="BS55" s="1"/>
  <c r="DX30" i="19"/>
  <c r="DZ32" i="15"/>
  <c r="EA32" s="1"/>
  <c r="CJ82" i="19"/>
  <c r="CL84" i="15"/>
  <c r="CM84" s="1"/>
  <c r="DD69" i="19"/>
  <c r="DF71" i="15"/>
  <c r="DG71" s="1"/>
  <c r="AV80" i="19"/>
  <c r="AX82" i="15"/>
  <c r="AY82" s="1"/>
  <c r="DD47" i="19"/>
  <c r="DF49" i="15"/>
  <c r="DG49" s="1"/>
  <c r="BP17" i="19"/>
  <c r="BR19" i="15"/>
  <c r="BS19" s="1"/>
  <c r="CJ33" i="19"/>
  <c r="CL35" i="15"/>
  <c r="CM35" s="1"/>
  <c r="CJ97" i="19"/>
  <c r="CL99" i="15"/>
  <c r="CM99" s="1"/>
  <c r="EZ72" i="19"/>
  <c r="BP83"/>
  <c r="BR85" i="15"/>
  <c r="BS85" s="1"/>
  <c r="EZ79" i="19"/>
  <c r="DX56"/>
  <c r="DZ58" i="15"/>
  <c r="EA58" s="1"/>
  <c r="CK54" i="19"/>
  <c r="CJ14"/>
  <c r="CL16" i="15"/>
  <c r="CM16" s="1"/>
  <c r="AV33" i="19"/>
  <c r="AX35" i="15"/>
  <c r="AY35" s="1"/>
  <c r="EZ82" i="19"/>
  <c r="AC105"/>
  <c r="BP72"/>
  <c r="BR74" i="15"/>
  <c r="BS74" s="1"/>
  <c r="AB76" i="19"/>
  <c r="AE78" i="15"/>
  <c r="DY55" i="19"/>
  <c r="BP74"/>
  <c r="BR76" i="15"/>
  <c r="BS76" s="1"/>
  <c r="BP22" i="19"/>
  <c r="BR24" i="15"/>
  <c r="BS24" s="1"/>
  <c r="DE68" i="19"/>
  <c r="DX48"/>
  <c r="DZ50" i="15"/>
  <c r="EA50" s="1"/>
  <c r="BQ24" i="19"/>
  <c r="BP64"/>
  <c r="BR66" i="15"/>
  <c r="BS66" s="1"/>
  <c r="DD42" i="19"/>
  <c r="DF44" i="15"/>
  <c r="DG44" s="1"/>
  <c r="CK23" i="19"/>
  <c r="DX36"/>
  <c r="DZ38" i="15"/>
  <c r="EA38" s="1"/>
  <c r="BQ44" i="19"/>
  <c r="DX93"/>
  <c r="DZ95" i="15"/>
  <c r="EA95" s="1"/>
  <c r="EZ88" i="19"/>
  <c r="DD22"/>
  <c r="DF24" i="15"/>
  <c r="DG24" s="1"/>
  <c r="AV36" i="19"/>
  <c r="AX38" i="15"/>
  <c r="AY38" s="1"/>
  <c r="CK16" i="19"/>
  <c r="EZ90"/>
  <c r="DD99"/>
  <c r="DF101" i="15"/>
  <c r="DG101" s="1"/>
  <c r="AW71" i="19"/>
  <c r="BQ13"/>
  <c r="BS15" i="15"/>
  <c r="BP9" i="19"/>
  <c r="BR11" i="15"/>
  <c r="AV41" i="19"/>
  <c r="AX43" i="15"/>
  <c r="AY43" s="1"/>
  <c r="AC85" i="19"/>
  <c r="DD65"/>
  <c r="DF67" i="15"/>
  <c r="DG67" s="1"/>
  <c r="AV30" i="19"/>
  <c r="AX32" i="15"/>
  <c r="AY32" s="1"/>
  <c r="AV79" i="19"/>
  <c r="AX81" i="15"/>
  <c r="AY81" s="1"/>
  <c r="DX37" i="19"/>
  <c r="DZ39" i="15"/>
  <c r="EA39" s="1"/>
  <c r="DX83" i="19"/>
  <c r="DZ85" i="15"/>
  <c r="EA85" s="1"/>
  <c r="BP66" i="19"/>
  <c r="BR68" i="15"/>
  <c r="BS68" s="1"/>
  <c r="DD56" i="19"/>
  <c r="DF58" i="15"/>
  <c r="DG58" s="1"/>
  <c r="CJ96" i="19"/>
  <c r="CL98" i="15"/>
  <c r="CM98" s="1"/>
  <c r="DD100" i="19"/>
  <c r="DF102" i="15"/>
  <c r="DG102" s="1"/>
  <c r="AV66" i="19"/>
  <c r="AX68" i="15"/>
  <c r="AY68" s="1"/>
  <c r="DX45" i="19"/>
  <c r="DZ47" i="15"/>
  <c r="EA47" s="1"/>
  <c r="BP49" i="19"/>
  <c r="BR51" i="15"/>
  <c r="BS51" s="1"/>
  <c r="DD70" i="19"/>
  <c r="DF72" i="15"/>
  <c r="DG72" s="1"/>
  <c r="AC41" i="19"/>
  <c r="BP102"/>
  <c r="BR104" i="15"/>
  <c r="BS104" s="1"/>
  <c r="DX81" i="19"/>
  <c r="DZ83" i="15"/>
  <c r="EA83" s="1"/>
  <c r="BP51" i="19"/>
  <c r="BR53" i="15"/>
  <c r="BS53" s="1"/>
  <c r="CJ38" i="19"/>
  <c r="CL40" i="15"/>
  <c r="CM40" s="1"/>
  <c r="BP31" i="19"/>
  <c r="BR33" i="15"/>
  <c r="BS33" s="1"/>
  <c r="EZ20" i="19"/>
  <c r="AV48"/>
  <c r="AX50" i="15"/>
  <c r="AY50" s="1"/>
  <c r="AV84" i="19"/>
  <c r="AX86" i="15"/>
  <c r="AY86" s="1"/>
  <c r="EZ87" i="19"/>
  <c r="BQ85"/>
  <c r="EZ102"/>
  <c r="CJ44"/>
  <c r="CL46" i="15"/>
  <c r="CM46" s="1"/>
  <c r="DX25" i="19"/>
  <c r="DZ27" i="15"/>
  <c r="EA27" s="1"/>
  <c r="BP7" i="19"/>
  <c r="BR9" i="15"/>
  <c r="DD9" i="19"/>
  <c r="DF11" i="15"/>
  <c r="DX88" i="19"/>
  <c r="DZ90" i="15"/>
  <c r="EA90" s="1"/>
  <c r="BP84" i="19"/>
  <c r="BR86" i="15"/>
  <c r="BS86" s="1"/>
  <c r="AV97" i="19"/>
  <c r="AX99" i="15"/>
  <c r="AY99" s="1"/>
  <c r="AV78" i="19"/>
  <c r="AX80" i="15"/>
  <c r="AY80" s="1"/>
  <c r="DX31" i="19"/>
  <c r="DZ33" i="15"/>
  <c r="EA33" s="1"/>
  <c r="DE43" i="19"/>
  <c r="AB62"/>
  <c r="AE64" i="15"/>
  <c r="AB46" i="19"/>
  <c r="AE48" i="15"/>
  <c r="EZ43" i="19"/>
  <c r="AB16"/>
  <c r="AE18" i="15"/>
  <c r="EZ54" i="19"/>
  <c r="EZ38"/>
  <c r="EZ22"/>
  <c r="EZ26"/>
  <c r="AB34"/>
  <c r="AE36" i="15"/>
  <c r="EZ66" i="19"/>
  <c r="EZ14"/>
  <c r="AC63"/>
  <c r="EZ40"/>
  <c r="AC61"/>
  <c r="AE60" i="15"/>
  <c r="AB58" i="19"/>
  <c r="AC44"/>
  <c r="AE32" i="15"/>
  <c r="AB30" i="19"/>
  <c r="AE44" i="15"/>
  <c r="AB42" i="19"/>
  <c r="AC25"/>
  <c r="AC11"/>
  <c r="AE13" i="15"/>
  <c r="EZ16" i="19"/>
  <c r="AC71"/>
  <c r="EZ12"/>
  <c r="AC47"/>
  <c r="EZ56"/>
  <c r="AB23"/>
  <c r="AE25" i="15"/>
  <c r="EZ39" i="19"/>
  <c r="EZ19"/>
  <c r="AB50"/>
  <c r="AE52" i="15"/>
  <c r="AE20"/>
  <c r="AB18" i="19"/>
  <c r="AB70"/>
  <c r="AE72" i="15"/>
  <c r="EZ32" i="19"/>
  <c r="AB51"/>
  <c r="AE53" i="15"/>
  <c r="AB40" i="19"/>
  <c r="AE42" i="15"/>
  <c r="EZ62" i="19"/>
  <c r="EZ46"/>
  <c r="AC29"/>
  <c r="EZ70"/>
  <c r="AC15"/>
  <c r="AB8"/>
  <c r="AE45" i="15"/>
  <c r="AB43" i="19"/>
  <c r="EZ59"/>
  <c r="EZ24"/>
  <c r="AB27"/>
  <c r="AE29" i="15"/>
  <c r="AB54" i="19"/>
  <c r="AE56" i="15"/>
  <c r="AB38" i="19"/>
  <c r="AE40" i="15"/>
  <c r="AB12" i="19"/>
  <c r="AB10"/>
  <c r="AC31"/>
  <c r="EZ67"/>
  <c r="AC69"/>
  <c r="EZ34"/>
  <c r="AB56"/>
  <c r="AE58" i="15"/>
  <c r="AB66" i="19"/>
  <c r="AE68" i="15"/>
  <c r="AB39" i="19"/>
  <c r="AE41" i="15"/>
  <c r="EZ28" i="19"/>
  <c r="AB64"/>
  <c r="AE66" i="15"/>
  <c r="AB48" i="19"/>
  <c r="AE50" i="15"/>
  <c r="AE15"/>
  <c r="AC13" i="19"/>
  <c r="AE16" i="15"/>
  <c r="AB14" i="19"/>
  <c r="EZ51"/>
  <c r="AB24"/>
  <c r="AE26" i="15"/>
  <c r="EZ27" i="19"/>
  <c r="AC55"/>
  <c r="AC21"/>
  <c r="AB67"/>
  <c r="AE69" i="15"/>
  <c r="AC35" i="19"/>
  <c r="EZ58"/>
  <c r="EZ8"/>
  <c r="EZ30"/>
  <c r="EZ42"/>
  <c r="AC60"/>
  <c r="AE61" i="15"/>
  <c r="AB59" i="19"/>
  <c r="AB32"/>
  <c r="AE34" i="15"/>
  <c r="EZ10" i="19"/>
  <c r="AC37"/>
  <c r="AB22"/>
  <c r="AE24" i="15"/>
  <c r="AC53" i="19"/>
  <c r="AB26"/>
  <c r="AE28" i="15"/>
  <c r="AC45" i="19"/>
  <c r="EZ23"/>
  <c r="AB28"/>
  <c r="AE30" i="15"/>
  <c r="AB19" i="19"/>
  <c r="AE21" i="15"/>
  <c r="EZ50" i="19"/>
  <c r="EZ64"/>
  <c r="EZ48"/>
  <c r="EZ18"/>
  <c r="AC7"/>
  <c r="GP50" i="15" l="1"/>
  <c r="FP50"/>
  <c r="AX48" i="19"/>
  <c r="GQ68" i="15"/>
  <c r="FQ68"/>
  <c r="BR66" i="19"/>
  <c r="GT95" i="15"/>
  <c r="DZ93" i="19"/>
  <c r="FT95" i="15"/>
  <c r="GR84"/>
  <c r="CL82" i="19"/>
  <c r="FR84" i="15"/>
  <c r="GT86"/>
  <c r="FT86"/>
  <c r="DZ84" i="19"/>
  <c r="FP79" i="15"/>
  <c r="GP79"/>
  <c r="AX77" i="19"/>
  <c r="FS69" i="15"/>
  <c r="DF67" i="19"/>
  <c r="GS69" i="15"/>
  <c r="GQ20"/>
  <c r="BR18" i="19"/>
  <c r="FQ20" i="15"/>
  <c r="GS92"/>
  <c r="DF90" i="19"/>
  <c r="FS92" i="15"/>
  <c r="GT53"/>
  <c r="DZ51" i="19"/>
  <c r="FT53" i="15"/>
  <c r="GT48"/>
  <c r="FT48"/>
  <c r="DZ46" i="19"/>
  <c r="GS54" i="15"/>
  <c r="FS54"/>
  <c r="DF52" i="19"/>
  <c r="CL45"/>
  <c r="FR47" i="15"/>
  <c r="GR47"/>
  <c r="FQ81"/>
  <c r="GQ81"/>
  <c r="BR79" i="19"/>
  <c r="FO92" i="15"/>
  <c r="AD90" i="19"/>
  <c r="GO92" i="15"/>
  <c r="GP60"/>
  <c r="AX58" i="19"/>
  <c r="FP60" i="15"/>
  <c r="FP19"/>
  <c r="GP19"/>
  <c r="AX17" i="19"/>
  <c r="GR82" i="15"/>
  <c r="FR82"/>
  <c r="CL80" i="19"/>
  <c r="GP37" i="15"/>
  <c r="FP37"/>
  <c r="AX35" i="19"/>
  <c r="GO19" i="15"/>
  <c r="AD17" i="19"/>
  <c r="FO19" i="15"/>
  <c r="FO67"/>
  <c r="AD65" i="19"/>
  <c r="GO67" i="15"/>
  <c r="FO94"/>
  <c r="AD92" i="19"/>
  <c r="GO94" i="15"/>
  <c r="GO89"/>
  <c r="AD87" i="19"/>
  <c r="FO89" i="15"/>
  <c r="GQ48"/>
  <c r="BR46" i="19"/>
  <c r="FQ48" i="15"/>
  <c r="FO101"/>
  <c r="GO101"/>
  <c r="AD99" i="19"/>
  <c r="GP67" i="15"/>
  <c r="FP67"/>
  <c r="AX65" i="19"/>
  <c r="FS106" i="15"/>
  <c r="DF104" i="19"/>
  <c r="GS106" i="15"/>
  <c r="DF86" i="19"/>
  <c r="FS88" i="15"/>
  <c r="GS88"/>
  <c r="AD24" i="19"/>
  <c r="FO26" i="15"/>
  <c r="GO26"/>
  <c r="FO68"/>
  <c r="AD66" i="19"/>
  <c r="GO68" i="15"/>
  <c r="AD40" i="19"/>
  <c r="FO42" i="15"/>
  <c r="GO42"/>
  <c r="GO25"/>
  <c r="AD23" i="19"/>
  <c r="FO25" i="15"/>
  <c r="GQ86"/>
  <c r="FQ86"/>
  <c r="BR84" i="19"/>
  <c r="FT83" i="15"/>
  <c r="GT83"/>
  <c r="DZ81" i="19"/>
  <c r="DF100"/>
  <c r="FS102" i="15"/>
  <c r="GS102"/>
  <c r="FP38"/>
  <c r="AX36" i="19"/>
  <c r="GP38" i="15"/>
  <c r="GS49"/>
  <c r="FS49"/>
  <c r="DF47" i="19"/>
  <c r="DZ34"/>
  <c r="FT36" i="15"/>
  <c r="GT36"/>
  <c r="GR76"/>
  <c r="CL74" i="19"/>
  <c r="FR76" i="15"/>
  <c r="GT104"/>
  <c r="FT104"/>
  <c r="DZ102" i="19"/>
  <c r="CL43"/>
  <c r="FR45" i="15"/>
  <c r="GR45"/>
  <c r="GQ39"/>
  <c r="BR37" i="19"/>
  <c r="FQ39" i="15"/>
  <c r="FQ38"/>
  <c r="GQ38"/>
  <c r="BR36" i="19"/>
  <c r="FS37" i="15"/>
  <c r="DF35" i="19"/>
  <c r="GS37" i="15"/>
  <c r="GR38"/>
  <c r="CL36" i="19"/>
  <c r="FR38" i="15"/>
  <c r="AD36" i="19"/>
  <c r="GO38" i="15"/>
  <c r="FO38"/>
  <c r="DZ42" i="19"/>
  <c r="GT44" i="15"/>
  <c r="FT44"/>
  <c r="GR92"/>
  <c r="FR92"/>
  <c r="CL90" i="19"/>
  <c r="GP52" i="15"/>
  <c r="FP52"/>
  <c r="AX50" i="19"/>
  <c r="FP92" i="15"/>
  <c r="GP92"/>
  <c r="AX90" i="19"/>
  <c r="GT40" i="15"/>
  <c r="FT40"/>
  <c r="DZ38" i="19"/>
  <c r="GR21" i="15"/>
  <c r="FR21"/>
  <c r="CL19" i="19"/>
  <c r="FR48" i="15"/>
  <c r="CL46" i="19"/>
  <c r="GR48" i="15"/>
  <c r="FR51"/>
  <c r="GR51"/>
  <c r="CL49" i="19"/>
  <c r="GT91" i="15"/>
  <c r="DZ89" i="19"/>
  <c r="FT91" i="15"/>
  <c r="FO84"/>
  <c r="AD82" i="19"/>
  <c r="GO84" i="15"/>
  <c r="FS59"/>
  <c r="GS59"/>
  <c r="DF57" i="19"/>
  <c r="GP44" i="15"/>
  <c r="FP44"/>
  <c r="AX42" i="19"/>
  <c r="BR69"/>
  <c r="GQ71" i="15"/>
  <c r="FQ71"/>
  <c r="AX28" i="19"/>
  <c r="FP30" i="15"/>
  <c r="GP30"/>
  <c r="GQ82"/>
  <c r="BR80" i="19"/>
  <c r="FQ82" i="15"/>
  <c r="GP88"/>
  <c r="FP88"/>
  <c r="AX86" i="19"/>
  <c r="GR20" i="15"/>
  <c r="FR20"/>
  <c r="CL18" i="19"/>
  <c r="GR27" i="15"/>
  <c r="FR27"/>
  <c r="CL25" i="19"/>
  <c r="GQ50" i="15"/>
  <c r="BR48" i="19"/>
  <c r="FQ50" i="15"/>
  <c r="FP20"/>
  <c r="AX18" i="19"/>
  <c r="GP20" i="15"/>
  <c r="GR88"/>
  <c r="FR88"/>
  <c r="CL86" i="19"/>
  <c r="CL85"/>
  <c r="FR87" i="15"/>
  <c r="GR87"/>
  <c r="FO21"/>
  <c r="AD19" i="19"/>
  <c r="GO21" i="15"/>
  <c r="AD22" i="19"/>
  <c r="GO24" i="15"/>
  <c r="FO24"/>
  <c r="AD32" i="19"/>
  <c r="FO34" i="15"/>
  <c r="GO34"/>
  <c r="GO61"/>
  <c r="FO61"/>
  <c r="AD59" i="19"/>
  <c r="AD64"/>
  <c r="FO66" i="15"/>
  <c r="GO66"/>
  <c r="AD56" i="19"/>
  <c r="FO58" i="15"/>
  <c r="GO58"/>
  <c r="FO53"/>
  <c r="AD51" i="19"/>
  <c r="GO53" i="15"/>
  <c r="FO52"/>
  <c r="GO52"/>
  <c r="AD50" i="19"/>
  <c r="FT33" i="15"/>
  <c r="GT33"/>
  <c r="DZ31" i="19"/>
  <c r="GT90" i="15"/>
  <c r="FT90"/>
  <c r="DZ88" i="19"/>
  <c r="GR46" i="15"/>
  <c r="FR46"/>
  <c r="CL44" i="19"/>
  <c r="BR31"/>
  <c r="FQ33" i="15"/>
  <c r="GQ33"/>
  <c r="GQ104"/>
  <c r="FQ104"/>
  <c r="BR102" i="19"/>
  <c r="FQ51" i="15"/>
  <c r="BR49" i="19"/>
  <c r="GQ51" i="15"/>
  <c r="FR98"/>
  <c r="GR98"/>
  <c r="CL96" i="19"/>
  <c r="GT39" i="15"/>
  <c r="FT39"/>
  <c r="DZ37" i="19"/>
  <c r="GS24" i="15"/>
  <c r="DF22" i="19"/>
  <c r="FS24" i="15"/>
  <c r="FS44"/>
  <c r="GS44"/>
  <c r="DF42" i="19"/>
  <c r="DZ48"/>
  <c r="GT50" i="15"/>
  <c r="FT50"/>
  <c r="GQ76"/>
  <c r="FQ76"/>
  <c r="BR74" i="19"/>
  <c r="GQ74" i="15"/>
  <c r="BR72" i="19"/>
  <c r="FQ74" i="15"/>
  <c r="GP35"/>
  <c r="FP35"/>
  <c r="AX33" i="19"/>
  <c r="FT58" i="15"/>
  <c r="GT58"/>
  <c r="DZ56" i="19"/>
  <c r="GR99" i="15"/>
  <c r="CL97" i="19"/>
  <c r="FR99" i="15"/>
  <c r="GP82"/>
  <c r="FP82"/>
  <c r="AX80" i="19"/>
  <c r="GQ55" i="15"/>
  <c r="FQ55"/>
  <c r="BR53" i="19"/>
  <c r="AD98"/>
  <c r="FO100" i="15"/>
  <c r="GO100"/>
  <c r="GP77"/>
  <c r="FP77"/>
  <c r="AX75" i="19"/>
  <c r="FT29" i="15"/>
  <c r="GT29"/>
  <c r="DZ27" i="19"/>
  <c r="GQ21" i="15"/>
  <c r="BR19" i="19"/>
  <c r="FQ21" i="15"/>
  <c r="FT76"/>
  <c r="GT76"/>
  <c r="DZ74" i="19"/>
  <c r="BR33"/>
  <c r="GQ35" i="15"/>
  <c r="FQ35"/>
  <c r="GT24"/>
  <c r="FT24"/>
  <c r="DZ22" i="19"/>
  <c r="FO82" i="15"/>
  <c r="AD80" i="19"/>
  <c r="GO82" i="15"/>
  <c r="GR95"/>
  <c r="CL93" i="19"/>
  <c r="FR95" i="15"/>
  <c r="GO80"/>
  <c r="FO80"/>
  <c r="AD78" i="19"/>
  <c r="DF55"/>
  <c r="FS57" i="15"/>
  <c r="FW57" s="1"/>
  <c r="GS57"/>
  <c r="FS21"/>
  <c r="DF19" i="19"/>
  <c r="GS21" i="15"/>
  <c r="FP29"/>
  <c r="GP29"/>
  <c r="AX27" i="19"/>
  <c r="AD86"/>
  <c r="GO88" i="15"/>
  <c r="FO88"/>
  <c r="FS99"/>
  <c r="DF97" i="19"/>
  <c r="GS99" i="15"/>
  <c r="GR96"/>
  <c r="FR96"/>
  <c r="CL94" i="19"/>
  <c r="FT28" i="15"/>
  <c r="DZ26" i="19"/>
  <c r="GT28" i="15"/>
  <c r="GR91"/>
  <c r="CL89" i="19"/>
  <c r="FR91" i="15"/>
  <c r="AX100" i="19"/>
  <c r="GP102" i="15"/>
  <c r="FP102"/>
  <c r="GT55"/>
  <c r="DZ53" i="19"/>
  <c r="FT55" i="15"/>
  <c r="GS97"/>
  <c r="DF95" i="19"/>
  <c r="FS97" i="15"/>
  <c r="FS32"/>
  <c r="GS32"/>
  <c r="DF30" i="19"/>
  <c r="GP58" i="15"/>
  <c r="AX56" i="19"/>
  <c r="FP58" i="15"/>
  <c r="FR83"/>
  <c r="GR83"/>
  <c r="CL81" i="19"/>
  <c r="GS25" i="15"/>
  <c r="FS25"/>
  <c r="DF23" i="19"/>
  <c r="FQ62" i="15"/>
  <c r="BR60" i="19"/>
  <c r="GQ62" i="15"/>
  <c r="CL66" i="19"/>
  <c r="FR68" i="15"/>
  <c r="GR68"/>
  <c r="GT45"/>
  <c r="FT45"/>
  <c r="DZ43" i="19"/>
  <c r="FS100" i="15"/>
  <c r="DF98" i="19"/>
  <c r="GS100" i="15"/>
  <c r="GQ49"/>
  <c r="FQ49"/>
  <c r="BR47" i="19"/>
  <c r="DZ73"/>
  <c r="FT75" i="15"/>
  <c r="GT75"/>
  <c r="GO81"/>
  <c r="FO81"/>
  <c r="AD79" i="19"/>
  <c r="FQ56" i="15"/>
  <c r="GQ56"/>
  <c r="BR54" i="19"/>
  <c r="FP45" i="15"/>
  <c r="GP45"/>
  <c r="AX43" i="19"/>
  <c r="FR65" i="15"/>
  <c r="GR65"/>
  <c r="CL63" i="19"/>
  <c r="GS103" i="15"/>
  <c r="DF101" i="19"/>
  <c r="FS103" i="15"/>
  <c r="FT96"/>
  <c r="GT96"/>
  <c r="DZ94" i="19"/>
  <c r="GP71" i="15"/>
  <c r="AX69" i="19"/>
  <c r="FP71" i="15"/>
  <c r="GP56"/>
  <c r="FP56"/>
  <c r="AX54" i="19"/>
  <c r="FS74" i="15"/>
  <c r="DF72" i="19"/>
  <c r="GS74" i="15"/>
  <c r="DF17" i="19"/>
  <c r="FS19" i="15"/>
  <c r="GS19"/>
  <c r="DF61" i="19"/>
  <c r="FS63" i="15"/>
  <c r="GS63"/>
  <c r="AD68" i="19"/>
  <c r="GO70" i="15"/>
  <c r="FO70"/>
  <c r="FS95"/>
  <c r="GS95"/>
  <c r="DF93" i="19"/>
  <c r="FP34" i="15"/>
  <c r="GP34"/>
  <c r="AX32" i="19"/>
  <c r="DF50"/>
  <c r="FS52" i="15"/>
  <c r="GS52"/>
  <c r="FT80"/>
  <c r="DZ78" i="19"/>
  <c r="GT80" i="15"/>
  <c r="GP98"/>
  <c r="FP98"/>
  <c r="AX96" i="19"/>
  <c r="GQ72" i="15"/>
  <c r="FQ72"/>
  <c r="BR70" i="19"/>
  <c r="FQ25" i="15"/>
  <c r="GQ25"/>
  <c r="BR23" i="19"/>
  <c r="GR71" i="15"/>
  <c r="FR71"/>
  <c r="CL69" i="19"/>
  <c r="FT64" i="15"/>
  <c r="GT64"/>
  <c r="DZ62" i="19"/>
  <c r="GP76" i="15"/>
  <c r="FP76"/>
  <c r="AX74" i="19"/>
  <c r="FT20" i="15"/>
  <c r="DZ18" i="19"/>
  <c r="GT20" i="15"/>
  <c r="GR37"/>
  <c r="FR37"/>
  <c r="CL35" i="19"/>
  <c r="FQ61" i="15"/>
  <c r="GQ61"/>
  <c r="BR59" i="19"/>
  <c r="FQ69" i="15"/>
  <c r="GQ69"/>
  <c r="BR67" i="19"/>
  <c r="GS60" i="15"/>
  <c r="DF58" i="19"/>
  <c r="FS60" i="15"/>
  <c r="GS53"/>
  <c r="FS53"/>
  <c r="DF51" i="19"/>
  <c r="GR79" i="15"/>
  <c r="FR79"/>
  <c r="CL77" i="19"/>
  <c r="GQ88" i="15"/>
  <c r="FQ88"/>
  <c r="BR86" i="19"/>
  <c r="DF38"/>
  <c r="FS40" i="15"/>
  <c r="GS40"/>
  <c r="FR52"/>
  <c r="CL50" i="19"/>
  <c r="GR52" i="15"/>
  <c r="AX105" i="19"/>
  <c r="FP107" i="15"/>
  <c r="GP107"/>
  <c r="DZ41" i="19"/>
  <c r="FT43" i="15"/>
  <c r="GT43"/>
  <c r="GR58"/>
  <c r="CL56" i="19"/>
  <c r="FR58" i="15"/>
  <c r="GQ59"/>
  <c r="FQ59"/>
  <c r="FW59" s="1"/>
  <c r="BR57" i="19"/>
  <c r="GP90" i="15"/>
  <c r="FP90"/>
  <c r="AX88" i="19"/>
  <c r="GQ84" i="15"/>
  <c r="FQ84"/>
  <c r="BR82" i="19"/>
  <c r="FP54" i="15"/>
  <c r="GP54"/>
  <c r="AX52" i="19"/>
  <c r="GR19" i="15"/>
  <c r="FR19"/>
  <c r="CL17" i="19"/>
  <c r="FT49" i="15"/>
  <c r="GT49"/>
  <c r="DZ47" i="19"/>
  <c r="FR59" i="15"/>
  <c r="GR59"/>
  <c r="CL57" i="19"/>
  <c r="GT94" i="15"/>
  <c r="FT94"/>
  <c r="DZ92" i="19"/>
  <c r="GP63" i="15"/>
  <c r="AX61" i="19"/>
  <c r="FP63" i="15"/>
  <c r="GR80"/>
  <c r="CL78" i="19"/>
  <c r="FR80" i="15"/>
  <c r="FQ93"/>
  <c r="GQ93"/>
  <c r="BR91" i="19"/>
  <c r="GP72" i="15"/>
  <c r="AX70" i="19"/>
  <c r="FP72" i="15"/>
  <c r="GS73"/>
  <c r="FS73"/>
  <c r="DF71" i="19"/>
  <c r="BR88"/>
  <c r="GQ90" i="15"/>
  <c r="FQ90"/>
  <c r="FS18"/>
  <c r="DF16" i="19"/>
  <c r="GS18" i="15"/>
  <c r="DZ58" i="19"/>
  <c r="FT60" i="15"/>
  <c r="GT60"/>
  <c r="CL106" i="19"/>
  <c r="GR108" i="15"/>
  <c r="FR108"/>
  <c r="FS84"/>
  <c r="DF82" i="19"/>
  <c r="GS84" i="15"/>
  <c r="GT82"/>
  <c r="FT82"/>
  <c r="DZ80" i="19"/>
  <c r="GR24" i="15"/>
  <c r="FR24"/>
  <c r="CL22" i="19"/>
  <c r="FG77"/>
  <c r="FG29"/>
  <c r="FG35"/>
  <c r="FG105"/>
  <c r="FG45"/>
  <c r="FG89"/>
  <c r="FG63"/>
  <c r="FG53"/>
  <c r="FG31"/>
  <c r="GO41" i="15"/>
  <c r="AD39" i="19"/>
  <c r="FO41" i="15"/>
  <c r="FO56"/>
  <c r="AD54" i="19"/>
  <c r="GO56" i="15"/>
  <c r="FO72"/>
  <c r="AD70" i="19"/>
  <c r="GO72" i="15"/>
  <c r="FO36"/>
  <c r="FW36" s="1"/>
  <c r="AD34" i="19"/>
  <c r="GO36" i="15"/>
  <c r="GO64"/>
  <c r="FO64"/>
  <c r="AD62" i="19"/>
  <c r="BR51"/>
  <c r="FQ53" i="15"/>
  <c r="GQ53"/>
  <c r="FP32"/>
  <c r="GP32"/>
  <c r="AX30" i="19"/>
  <c r="FQ19" i="15"/>
  <c r="GQ19"/>
  <c r="BR17" i="19"/>
  <c r="FP105" i="15"/>
  <c r="GP105"/>
  <c r="AX103" i="19"/>
  <c r="GQ96" i="15"/>
  <c r="FQ96"/>
  <c r="BR94" i="19"/>
  <c r="GT106" i="15"/>
  <c r="FT106"/>
  <c r="DZ104" i="19"/>
  <c r="FP104" i="15"/>
  <c r="GP104"/>
  <c r="AX102" i="19"/>
  <c r="FT98" i="15"/>
  <c r="GT98"/>
  <c r="DZ96" i="19"/>
  <c r="FO90" i="15"/>
  <c r="GO90"/>
  <c r="AD88" i="19"/>
  <c r="FQ89" i="15"/>
  <c r="GQ89"/>
  <c r="BR87" i="19"/>
  <c r="GQ32" i="15"/>
  <c r="FQ32"/>
  <c r="BR30" i="19"/>
  <c r="GQ40" i="15"/>
  <c r="FQ40"/>
  <c r="BR38" i="19"/>
  <c r="GQ107" i="15"/>
  <c r="BR105" i="19"/>
  <c r="FQ107" i="15"/>
  <c r="FT51"/>
  <c r="DZ49" i="19"/>
  <c r="GT51" i="15"/>
  <c r="FO74"/>
  <c r="GO74"/>
  <c r="AD72" i="19"/>
  <c r="AX81"/>
  <c r="FP83" i="15"/>
  <c r="GP83"/>
  <c r="GP74"/>
  <c r="FP74"/>
  <c r="AX72" i="19"/>
  <c r="FR106" i="15"/>
  <c r="GR106"/>
  <c r="CL104" i="19"/>
  <c r="FT73" i="15"/>
  <c r="GT73"/>
  <c r="DZ71" i="19"/>
  <c r="GR55" i="15"/>
  <c r="CL53" i="19"/>
  <c r="FR55" i="15"/>
  <c r="AD48" i="19"/>
  <c r="FO50" i="15"/>
  <c r="GO50"/>
  <c r="GO29"/>
  <c r="AD27" i="19"/>
  <c r="FO29" i="15"/>
  <c r="AD16" i="19"/>
  <c r="FO18" i="15"/>
  <c r="GO18"/>
  <c r="FS72"/>
  <c r="DF70" i="19"/>
  <c r="GS72" i="15"/>
  <c r="GT85"/>
  <c r="DZ83" i="19"/>
  <c r="FT85" i="15"/>
  <c r="GS101"/>
  <c r="DF99" i="19"/>
  <c r="FS101" i="15"/>
  <c r="GQ24"/>
  <c r="FQ24"/>
  <c r="BR22" i="19"/>
  <c r="GT92" i="15"/>
  <c r="FT92"/>
  <c r="DZ90" i="19"/>
  <c r="FR50" i="15"/>
  <c r="GR50"/>
  <c r="CL48" i="19"/>
  <c r="FQ106" i="15"/>
  <c r="GQ106"/>
  <c r="BR104" i="19"/>
  <c r="FS81" i="15"/>
  <c r="GS81"/>
  <c r="DF79" i="19"/>
  <c r="FS93" i="15"/>
  <c r="GS93"/>
  <c r="DF91" i="19"/>
  <c r="AD28"/>
  <c r="GO30" i="15"/>
  <c r="FO30"/>
  <c r="GO28"/>
  <c r="FO28"/>
  <c r="AD26" i="19"/>
  <c r="FO69" i="15"/>
  <c r="AD67" i="19"/>
  <c r="GO69" i="15"/>
  <c r="GO40"/>
  <c r="FO40"/>
  <c r="AD38" i="19"/>
  <c r="GO45" i="15"/>
  <c r="AD43" i="19"/>
  <c r="FO45" i="15"/>
  <c r="AD42" i="19"/>
  <c r="FO44" i="15"/>
  <c r="GO44"/>
  <c r="GO60"/>
  <c r="AD58" i="19"/>
  <c r="FO60" i="15"/>
  <c r="FO48"/>
  <c r="GO48"/>
  <c r="AD46" i="19"/>
  <c r="GP80" i="15"/>
  <c r="FP80"/>
  <c r="AX78" i="19"/>
  <c r="GP86" i="15"/>
  <c r="FP86"/>
  <c r="AX84" i="19"/>
  <c r="GR40" i="15"/>
  <c r="FR40"/>
  <c r="CL38" i="19"/>
  <c r="FT47" i="15"/>
  <c r="DZ45" i="19"/>
  <c r="GT47" i="15"/>
  <c r="GS58"/>
  <c r="DF56" i="19"/>
  <c r="FS58" i="15"/>
  <c r="GP81"/>
  <c r="FP81"/>
  <c r="AX79" i="19"/>
  <c r="FT38" i="15"/>
  <c r="DZ36" i="19"/>
  <c r="GT38" i="15"/>
  <c r="GQ66"/>
  <c r="FQ66"/>
  <c r="BR64" i="19"/>
  <c r="GR35" i="15"/>
  <c r="FR35"/>
  <c r="CL33" i="19"/>
  <c r="FS71" i="15"/>
  <c r="DF69" i="19"/>
  <c r="GS71" i="15"/>
  <c r="FQ97"/>
  <c r="GQ97"/>
  <c r="BR95" i="19"/>
  <c r="GT41" i="15"/>
  <c r="FT41"/>
  <c r="DZ39" i="19"/>
  <c r="AX87"/>
  <c r="FP89" i="15"/>
  <c r="GP89"/>
  <c r="DF92" i="19"/>
  <c r="FS94" i="15"/>
  <c r="GS94"/>
  <c r="AD94" i="19"/>
  <c r="GO96" i="15"/>
  <c r="FO96"/>
  <c r="GT88"/>
  <c r="FT88"/>
  <c r="DZ86" i="19"/>
  <c r="FS90" i="15"/>
  <c r="GS90"/>
  <c r="DF88" i="19"/>
  <c r="GP84" i="15"/>
  <c r="FP84"/>
  <c r="AX82" i="19"/>
  <c r="FQ78" i="15"/>
  <c r="GQ78"/>
  <c r="BR76" i="19"/>
  <c r="GP108" i="15"/>
  <c r="FP108"/>
  <c r="AX106" i="19"/>
  <c r="GS39" i="15"/>
  <c r="GW39" s="1"/>
  <c r="DF37" i="19"/>
  <c r="FS39" i="15"/>
  <c r="FW39" s="1"/>
  <c r="FS42"/>
  <c r="GS42"/>
  <c r="DF40" i="19"/>
  <c r="GQ98" i="15"/>
  <c r="BR96" i="19"/>
  <c r="FQ98" i="15"/>
  <c r="GT79"/>
  <c r="GU79" s="1"/>
  <c r="DZ77" i="19"/>
  <c r="FT79" i="15"/>
  <c r="FY79" s="1"/>
  <c r="GS96"/>
  <c r="FS96"/>
  <c r="DF94" i="19"/>
  <c r="GQ100" i="15"/>
  <c r="FQ100"/>
  <c r="BR98" i="19"/>
  <c r="FT63" i="15"/>
  <c r="DZ61" i="19"/>
  <c r="GT63" i="15"/>
  <c r="FQ30"/>
  <c r="GQ30"/>
  <c r="BR28" i="19"/>
  <c r="FQ44" i="15"/>
  <c r="GQ44"/>
  <c r="BR42" i="19"/>
  <c r="FP55" i="15"/>
  <c r="GP55"/>
  <c r="AX53" i="19"/>
  <c r="AD102"/>
  <c r="GO104" i="15"/>
  <c r="FO104"/>
  <c r="FP103"/>
  <c r="GP103"/>
  <c r="AX101" i="19"/>
  <c r="FP22" i="15"/>
  <c r="AX20" i="19"/>
  <c r="GP22" i="15"/>
  <c r="AX44" i="19"/>
  <c r="FP46" i="15"/>
  <c r="GP46"/>
  <c r="BR75" i="19"/>
  <c r="FQ77" i="15"/>
  <c r="GQ77"/>
  <c r="GS91"/>
  <c r="FS91"/>
  <c r="DF89" i="19"/>
  <c r="FR32" i="15"/>
  <c r="CL30" i="19"/>
  <c r="GR32" i="15"/>
  <c r="GQ92"/>
  <c r="FQ92"/>
  <c r="BR90" i="19"/>
  <c r="GT100" i="15"/>
  <c r="FT100"/>
  <c r="DZ98" i="19"/>
  <c r="FT22" i="15"/>
  <c r="DZ20" i="19"/>
  <c r="GT22" i="15"/>
  <c r="CL64" i="19"/>
  <c r="FR66" i="15"/>
  <c r="GR66"/>
  <c r="GT93"/>
  <c r="DZ91" i="19"/>
  <c r="FT93" i="15"/>
  <c r="GP100"/>
  <c r="FP100"/>
  <c r="AX98" i="19"/>
  <c r="GR86" i="15"/>
  <c r="FR86"/>
  <c r="CL84" i="19"/>
  <c r="GT105" i="15"/>
  <c r="FT105"/>
  <c r="DZ103" i="19"/>
  <c r="GR90" i="15"/>
  <c r="FR90"/>
  <c r="CL88" i="19"/>
  <c r="GQ94" i="15"/>
  <c r="FQ94"/>
  <c r="BR92" i="19"/>
  <c r="FS80" i="15"/>
  <c r="DF78" i="19"/>
  <c r="GS80" i="15"/>
  <c r="FT54"/>
  <c r="GT54"/>
  <c r="DZ52" i="19"/>
  <c r="FS82" i="15"/>
  <c r="GS82"/>
  <c r="DF80" i="19"/>
  <c r="FT46" i="15"/>
  <c r="DZ44" i="19"/>
  <c r="GT46" i="15"/>
  <c r="FP51"/>
  <c r="AX49" i="19"/>
  <c r="GP51" i="15"/>
  <c r="GS29"/>
  <c r="FS29"/>
  <c r="DF27" i="19"/>
  <c r="FO105" i="15"/>
  <c r="AD103" i="19"/>
  <c r="GO105" i="15"/>
  <c r="GS56"/>
  <c r="FS56"/>
  <c r="DF54" i="19"/>
  <c r="FR62" i="15"/>
  <c r="FV62" s="1"/>
  <c r="CL60" i="19"/>
  <c r="GR62" i="15"/>
  <c r="FS89"/>
  <c r="GS89"/>
  <c r="DF87" i="19"/>
  <c r="FO98" i="15"/>
  <c r="AD96" i="19"/>
  <c r="GO98" i="15"/>
  <c r="GT68"/>
  <c r="DZ66" i="19"/>
  <c r="FT68" i="15"/>
  <c r="FP75"/>
  <c r="FY75" s="1"/>
  <c r="GP75"/>
  <c r="AX73" i="19"/>
  <c r="FQ22" i="15"/>
  <c r="GQ22"/>
  <c r="BR20" i="19"/>
  <c r="GP106" i="15"/>
  <c r="FP106"/>
  <c r="AX104" i="19"/>
  <c r="GS23" i="15"/>
  <c r="GU23" s="1"/>
  <c r="DF21" i="19"/>
  <c r="FS23" i="15"/>
  <c r="FU23" s="1"/>
  <c r="GS77"/>
  <c r="FS77"/>
  <c r="DF75" i="19"/>
  <c r="FT21" i="15"/>
  <c r="GT21"/>
  <c r="DZ19" i="19"/>
  <c r="FR63" i="15"/>
  <c r="CL61" i="19"/>
  <c r="GR63" i="15"/>
  <c r="FR70"/>
  <c r="CL68" i="19"/>
  <c r="GR70" i="15"/>
  <c r="GT70"/>
  <c r="DZ68" i="19"/>
  <c r="FT70" i="15"/>
  <c r="GS108"/>
  <c r="DF106" i="19"/>
  <c r="FS108" i="15"/>
  <c r="DZ28" i="19"/>
  <c r="FT30" i="15"/>
  <c r="GT30"/>
  <c r="FO86"/>
  <c r="AD84" i="19"/>
  <c r="GO86" i="15"/>
  <c r="GR67"/>
  <c r="FR67"/>
  <c r="CL65" i="19"/>
  <c r="GQ57" i="15"/>
  <c r="FQ57"/>
  <c r="BR55" i="19"/>
  <c r="GS30" i="15"/>
  <c r="FS30"/>
  <c r="DF28" i="19"/>
  <c r="AD20"/>
  <c r="GO22" i="15"/>
  <c r="FO22"/>
  <c r="GP21"/>
  <c r="FP21"/>
  <c r="AX19" i="19"/>
  <c r="GS78" i="15"/>
  <c r="FS78"/>
  <c r="DF76" i="19"/>
  <c r="GS47" i="15"/>
  <c r="DF45" i="19"/>
  <c r="FS47" i="15"/>
  <c r="GP59"/>
  <c r="GW59" s="1"/>
  <c r="FP59"/>
  <c r="FY59" s="1"/>
  <c r="AX57" i="19"/>
  <c r="FS104" i="15"/>
  <c r="DF102" i="19"/>
  <c r="GS104" i="15"/>
  <c r="GP96"/>
  <c r="FP96"/>
  <c r="AX94" i="19"/>
  <c r="FS62" i="15"/>
  <c r="DF60" i="19"/>
  <c r="GS62" i="15"/>
  <c r="GU62" s="1"/>
  <c r="FT87"/>
  <c r="GT87"/>
  <c r="DZ85" i="19"/>
  <c r="AX89"/>
  <c r="FP91" i="15"/>
  <c r="FX91" s="1"/>
  <c r="GP91"/>
  <c r="GW91" s="1"/>
  <c r="GV62"/>
  <c r="FG85" i="19"/>
  <c r="FG101"/>
  <c r="FG61"/>
  <c r="FG37"/>
  <c r="FG44"/>
  <c r="FG93"/>
  <c r="FR104" i="15"/>
  <c r="CL102" i="19"/>
  <c r="GR104" i="15"/>
  <c r="FQ103"/>
  <c r="GQ103"/>
  <c r="GU103" s="1"/>
  <c r="BR101" i="19"/>
  <c r="GR22" i="15"/>
  <c r="CL20" i="19"/>
  <c r="FR22" i="15"/>
  <c r="FP87"/>
  <c r="GP87"/>
  <c r="AX85" i="19"/>
  <c r="GT99" i="15"/>
  <c r="DZ97" i="19"/>
  <c r="FT99" i="15"/>
  <c r="GQ29"/>
  <c r="BR27" i="19"/>
  <c r="FQ29" i="15"/>
  <c r="FS86"/>
  <c r="DF84" i="19"/>
  <c r="GS86" i="15"/>
  <c r="FS51"/>
  <c r="GS51"/>
  <c r="DF49" i="19"/>
  <c r="GQ102" i="15"/>
  <c r="FQ102"/>
  <c r="BR100" i="19"/>
  <c r="BR45"/>
  <c r="FQ47" i="15"/>
  <c r="GQ47"/>
  <c r="GT19"/>
  <c r="FT19"/>
  <c r="DZ17" i="19"/>
  <c r="FS107" i="15"/>
  <c r="GS107"/>
  <c r="DF105" i="19"/>
  <c r="FO108" i="15"/>
  <c r="GO108"/>
  <c r="AD106" i="19"/>
  <c r="CL41"/>
  <c r="GR43" i="15"/>
  <c r="FR43"/>
  <c r="FP95"/>
  <c r="FY95" s="1"/>
  <c r="GP95"/>
  <c r="GX95" s="1"/>
  <c r="AX93" i="19"/>
  <c r="GO77" i="15"/>
  <c r="AD75" i="19"/>
  <c r="FO77" i="15"/>
  <c r="FT37"/>
  <c r="GT37"/>
  <c r="DZ35" i="19"/>
  <c r="FS35" i="15"/>
  <c r="DF33" i="19"/>
  <c r="GS35" i="15"/>
  <c r="FG69" i="19"/>
  <c r="FG60"/>
  <c r="FG41"/>
  <c r="FV23" i="15"/>
  <c r="FG21" i="19"/>
  <c r="FX23" i="15"/>
  <c r="FW23"/>
  <c r="GX91"/>
  <c r="GV91"/>
  <c r="FG55" i="19"/>
  <c r="FG57"/>
  <c r="FG47"/>
  <c r="FO20" i="15"/>
  <c r="GO20"/>
  <c r="AD18" i="19"/>
  <c r="FO32" i="15"/>
  <c r="GO32"/>
  <c r="AD30" i="19"/>
  <c r="AX97"/>
  <c r="FP99" i="15"/>
  <c r="FX99" s="1"/>
  <c r="GP99"/>
  <c r="GV99" s="1"/>
  <c r="FP68"/>
  <c r="GP68"/>
  <c r="AX66" i="19"/>
  <c r="AX41"/>
  <c r="FP43" i="15"/>
  <c r="GP43"/>
  <c r="FQ85"/>
  <c r="BR83" i="19"/>
  <c r="GQ85" i="15"/>
  <c r="FT81"/>
  <c r="GT81"/>
  <c r="DZ79" i="19"/>
  <c r="GS27" i="15"/>
  <c r="FS27"/>
  <c r="DF25" i="19"/>
  <c r="GS61" i="15"/>
  <c r="FS61"/>
  <c r="DF59" i="19"/>
  <c r="AX91"/>
  <c r="FP93" i="15"/>
  <c r="GP93"/>
  <c r="GP64"/>
  <c r="FP64"/>
  <c r="AX62" i="19"/>
  <c r="GP53" i="15"/>
  <c r="FP53"/>
  <c r="AX51" i="19"/>
  <c r="GR94" i="15"/>
  <c r="FR94"/>
  <c r="CL92" i="19"/>
  <c r="GQ52" i="15"/>
  <c r="FQ52"/>
  <c r="BR50" i="19"/>
  <c r="AD100"/>
  <c r="FO102" i="15"/>
  <c r="GO102"/>
  <c r="FO93"/>
  <c r="GO93"/>
  <c r="AD91" i="19"/>
  <c r="BR99"/>
  <c r="GQ101" i="15"/>
  <c r="FQ101"/>
  <c r="GQ45"/>
  <c r="BR43" i="19"/>
  <c r="FQ45" i="15"/>
  <c r="DF24" i="19"/>
  <c r="FS26" i="15"/>
  <c r="GS26"/>
  <c r="CL98" i="19"/>
  <c r="GR100" i="15"/>
  <c r="FR100"/>
  <c r="FP94"/>
  <c r="GP94"/>
  <c r="AX92" i="19"/>
  <c r="GQ64" i="15"/>
  <c r="BR62" i="19"/>
  <c r="FQ64" i="15"/>
  <c r="FR102"/>
  <c r="GR102"/>
  <c r="CL100" i="19"/>
  <c r="GS31" i="15"/>
  <c r="GX31" s="1"/>
  <c r="DF29" i="19"/>
  <c r="FS31" i="15"/>
  <c r="FY31" s="1"/>
  <c r="GT56"/>
  <c r="FT56"/>
  <c r="DZ54" i="19"/>
  <c r="FO35" i="15"/>
  <c r="AD33" i="19"/>
  <c r="GO35" i="15"/>
  <c r="DF74" i="19"/>
  <c r="FS76" i="15"/>
  <c r="GS76"/>
  <c r="GQ73"/>
  <c r="GU73" s="1"/>
  <c r="BR71" i="19"/>
  <c r="FQ73" i="15"/>
  <c r="FS66"/>
  <c r="GS66"/>
  <c r="DF64" i="19"/>
  <c r="GS85" i="15"/>
  <c r="FS85"/>
  <c r="DF83" i="19"/>
  <c r="GP47" i="15"/>
  <c r="FP47"/>
  <c r="AX45" i="19"/>
  <c r="FT27" i="15"/>
  <c r="FW27" s="1"/>
  <c r="GT27"/>
  <c r="DZ25" i="19"/>
  <c r="FS67" i="15"/>
  <c r="GS67"/>
  <c r="DF65" i="19"/>
  <c r="GO78" i="15"/>
  <c r="AD76" i="19"/>
  <c r="FO78" i="15"/>
  <c r="FT32"/>
  <c r="DZ30" i="19"/>
  <c r="GT32" i="15"/>
  <c r="GQ43"/>
  <c r="FQ43"/>
  <c r="BR41" i="19"/>
  <c r="GQ65" i="15"/>
  <c r="FQ65"/>
  <c r="BR63" i="19"/>
  <c r="GQ70" i="15"/>
  <c r="BR68" i="19"/>
  <c r="FQ70" i="15"/>
  <c r="FS48"/>
  <c r="GS48"/>
  <c r="DF46" i="19"/>
  <c r="FT52" i="15"/>
  <c r="GT52"/>
  <c r="DZ50" i="19"/>
  <c r="GR30" i="15"/>
  <c r="CL28" i="19"/>
  <c r="FR30" i="15"/>
  <c r="FT34"/>
  <c r="GT34"/>
  <c r="DZ32" i="19"/>
  <c r="FR75" i="15"/>
  <c r="GR75"/>
  <c r="CL73" i="19"/>
  <c r="FS50" i="15"/>
  <c r="GS50"/>
  <c r="DF48" i="19"/>
  <c r="GR44" i="15"/>
  <c r="FR44"/>
  <c r="CL42" i="19"/>
  <c r="AX46"/>
  <c r="FP48" i="15"/>
  <c r="GP48"/>
  <c r="GS46"/>
  <c r="GX46" s="1"/>
  <c r="FS46"/>
  <c r="DF44" i="19"/>
  <c r="CL59"/>
  <c r="FR61" i="15"/>
  <c r="GR61"/>
  <c r="GR54"/>
  <c r="FR54"/>
  <c r="CL52" i="19"/>
  <c r="FT108" i="15"/>
  <c r="GT108"/>
  <c r="DZ106" i="19"/>
  <c r="FS98" i="15"/>
  <c r="DF96" i="19"/>
  <c r="GS98" i="15"/>
  <c r="DZ95" i="19"/>
  <c r="GT97" i="15"/>
  <c r="FT97"/>
  <c r="GT71"/>
  <c r="FT71"/>
  <c r="DZ69" i="19"/>
  <c r="GS22" i="15"/>
  <c r="FS22"/>
  <c r="DF20" i="19"/>
  <c r="CL55"/>
  <c r="FR57" i="15"/>
  <c r="GR57"/>
  <c r="GS75"/>
  <c r="GU75" s="1"/>
  <c r="DF73" i="19"/>
  <c r="FS75" i="15"/>
  <c r="GS20"/>
  <c r="DF18" i="19"/>
  <c r="FS20" i="15"/>
  <c r="FT107"/>
  <c r="GT107"/>
  <c r="DZ105" i="19"/>
  <c r="FT35" i="15"/>
  <c r="GT35"/>
  <c r="DZ33" i="19"/>
  <c r="FQ58" i="15"/>
  <c r="GQ58"/>
  <c r="BR56" i="19"/>
  <c r="GP24" i="15"/>
  <c r="FP24"/>
  <c r="AX22" i="19"/>
  <c r="DF103"/>
  <c r="FS105" i="15"/>
  <c r="GS105"/>
  <c r="FP49"/>
  <c r="AX47" i="19"/>
  <c r="GP49" i="15"/>
  <c r="GT67"/>
  <c r="FT67"/>
  <c r="DZ65" i="19"/>
  <c r="GT103" i="15"/>
  <c r="DZ101" i="19"/>
  <c r="FT103" i="15"/>
  <c r="DZ63" i="19"/>
  <c r="GT65" i="15"/>
  <c r="FT65"/>
  <c r="GO97"/>
  <c r="FO97"/>
  <c r="AD95" i="19"/>
  <c r="GS43" i="15"/>
  <c r="FS43"/>
  <c r="DF41" i="19"/>
  <c r="AD74"/>
  <c r="FO76" i="15"/>
  <c r="GO76"/>
  <c r="GP40"/>
  <c r="AX38" i="19"/>
  <c r="FP40" i="15"/>
  <c r="FS65"/>
  <c r="GS65"/>
  <c r="DF63" i="19"/>
  <c r="AX68"/>
  <c r="FP70" i="15"/>
  <c r="GP70"/>
  <c r="GT102"/>
  <c r="FT102"/>
  <c r="DZ100" i="19"/>
  <c r="FO51" i="15"/>
  <c r="AD49" i="19"/>
  <c r="GO51" i="15"/>
  <c r="GT84"/>
  <c r="FT84"/>
  <c r="DZ82" i="19"/>
  <c r="GO85" i="15"/>
  <c r="FO85"/>
  <c r="AD83" i="19"/>
  <c r="GS55" i="15"/>
  <c r="GW55" s="1"/>
  <c r="DF53" i="19"/>
  <c r="FS55" i="15"/>
  <c r="GR49"/>
  <c r="FR49"/>
  <c r="CL47" i="19"/>
  <c r="GR103" i="15"/>
  <c r="GX103" s="1"/>
  <c r="CL101" i="19"/>
  <c r="FR103" i="15"/>
  <c r="GQ37"/>
  <c r="GV37" s="1"/>
  <c r="BR35" i="19"/>
  <c r="FQ37" i="15"/>
  <c r="GQ63"/>
  <c r="FQ63"/>
  <c r="BR61" i="19"/>
  <c r="GS33" i="15"/>
  <c r="GW33" s="1"/>
  <c r="DF31" i="19"/>
  <c r="FS33" i="15"/>
  <c r="GO106"/>
  <c r="FO106"/>
  <c r="AD104" i="19"/>
  <c r="GS38" i="15"/>
  <c r="FS38"/>
  <c r="DF36" i="19"/>
  <c r="FV99" i="15"/>
  <c r="FG97" i="19"/>
  <c r="FG25"/>
  <c r="GW87" i="15"/>
  <c r="GU87"/>
  <c r="FG71" i="19"/>
  <c r="FY73" i="15"/>
  <c r="FG73" i="19"/>
  <c r="FG81"/>
  <c r="FU83" i="15"/>
  <c r="FX83"/>
  <c r="FW83"/>
  <c r="FV83"/>
  <c r="FY83"/>
  <c r="GU39"/>
  <c r="GW95"/>
  <c r="FT17"/>
  <c r="GT17"/>
  <c r="DZ15" i="19"/>
  <c r="GR17" i="15"/>
  <c r="FR17"/>
  <c r="CL15" i="19"/>
  <c r="FQ17" i="15"/>
  <c r="GQ17"/>
  <c r="BR15" i="19"/>
  <c r="GS17" i="15"/>
  <c r="GW17" s="1"/>
  <c r="DF15" i="19"/>
  <c r="FS17" i="15"/>
  <c r="FG15" i="19"/>
  <c r="FP16" i="15"/>
  <c r="AX14" i="19"/>
  <c r="GP16" i="15"/>
  <c r="GS16"/>
  <c r="FS16"/>
  <c r="DF14" i="19"/>
  <c r="GO16" i="15"/>
  <c r="FO16"/>
  <c r="AD14" i="19"/>
  <c r="FT16" i="15"/>
  <c r="GT16"/>
  <c r="DZ14" i="19"/>
  <c r="GR16" i="15"/>
  <c r="FR16"/>
  <c r="CL14" i="19"/>
  <c r="GQ16" i="15"/>
  <c r="BR14" i="19"/>
  <c r="FQ16" i="15"/>
  <c r="BQ84" i="19"/>
  <c r="AW66"/>
  <c r="AW30"/>
  <c r="DY48"/>
  <c r="CK14"/>
  <c r="BQ83"/>
  <c r="BQ19"/>
  <c r="BQ33"/>
  <c r="CK43"/>
  <c r="BQ63"/>
  <c r="DE37"/>
  <c r="DE40"/>
  <c r="DY77"/>
  <c r="DE94"/>
  <c r="DY42"/>
  <c r="CK90"/>
  <c r="AW50"/>
  <c r="DE23"/>
  <c r="CK11"/>
  <c r="CM13" i="15"/>
  <c r="BQ99" i="19"/>
  <c r="BQ43"/>
  <c r="DE57"/>
  <c r="AW28"/>
  <c r="BQ80"/>
  <c r="DE17"/>
  <c r="DE78"/>
  <c r="DE80"/>
  <c r="BQ46"/>
  <c r="AW46"/>
  <c r="DY66"/>
  <c r="AW73"/>
  <c r="DE64"/>
  <c r="DE104"/>
  <c r="DY92"/>
  <c r="DE53"/>
  <c r="DE16"/>
  <c r="CK22"/>
  <c r="DY31"/>
  <c r="DY88"/>
  <c r="CK44"/>
  <c r="AW48"/>
  <c r="DY81"/>
  <c r="DE70"/>
  <c r="DE100"/>
  <c r="DY83"/>
  <c r="DE65"/>
  <c r="BQ9"/>
  <c r="BS11" i="15"/>
  <c r="DE99" i="19"/>
  <c r="DE22"/>
  <c r="DY36"/>
  <c r="BQ64"/>
  <c r="CK97"/>
  <c r="AW80"/>
  <c r="BQ53"/>
  <c r="AC98"/>
  <c r="AW75"/>
  <c r="DY27"/>
  <c r="DE92"/>
  <c r="AC94"/>
  <c r="AW11"/>
  <c r="AY13" i="15"/>
  <c r="DY86" i="19"/>
  <c r="DE88"/>
  <c r="AW82"/>
  <c r="AW102"/>
  <c r="CK7"/>
  <c r="CM9" i="15"/>
  <c r="CK93" i="19"/>
  <c r="DE59"/>
  <c r="DY96"/>
  <c r="AW91"/>
  <c r="AW77"/>
  <c r="AC88"/>
  <c r="DE67"/>
  <c r="BQ18"/>
  <c r="BQ87"/>
  <c r="DE90"/>
  <c r="AW62"/>
  <c r="DY26"/>
  <c r="CK89"/>
  <c r="AW100"/>
  <c r="DY53"/>
  <c r="DE95"/>
  <c r="DE30"/>
  <c r="AW56"/>
  <c r="BQ8"/>
  <c r="BS10" i="15"/>
  <c r="BQ75" i="19"/>
  <c r="DE89"/>
  <c r="AC90"/>
  <c r="AC91"/>
  <c r="BQ38"/>
  <c r="AW58"/>
  <c r="DY89"/>
  <c r="AC82"/>
  <c r="DE12"/>
  <c r="DG14" i="15"/>
  <c r="BQ54" i="19"/>
  <c r="AW43"/>
  <c r="CK63"/>
  <c r="DE101"/>
  <c r="DY94"/>
  <c r="AW69"/>
  <c r="AW54"/>
  <c r="CK88"/>
  <c r="BQ92"/>
  <c r="AC65"/>
  <c r="BQ62"/>
  <c r="AC92"/>
  <c r="CK100"/>
  <c r="DE29"/>
  <c r="AW14"/>
  <c r="AC87"/>
  <c r="DY54"/>
  <c r="CK85"/>
  <c r="BQ70"/>
  <c r="AC103"/>
  <c r="DE54"/>
  <c r="CK60"/>
  <c r="DE87"/>
  <c r="AW72"/>
  <c r="DE74"/>
  <c r="DE14"/>
  <c r="BQ71"/>
  <c r="CK104"/>
  <c r="AW65"/>
  <c r="DE8"/>
  <c r="DG10" i="15"/>
  <c r="DE73" i="19"/>
  <c r="DE18"/>
  <c r="DY105"/>
  <c r="DY15"/>
  <c r="DY33"/>
  <c r="AW105"/>
  <c r="DY7"/>
  <c r="EA9" i="15"/>
  <c r="AW45" i="19"/>
  <c r="DY65"/>
  <c r="DY10"/>
  <c r="EA12" i="15"/>
  <c r="DY101" i="19"/>
  <c r="DY63"/>
  <c r="CK17"/>
  <c r="CK65"/>
  <c r="CK9"/>
  <c r="CM11" i="15"/>
  <c r="BQ55" i="19"/>
  <c r="CK12"/>
  <c r="CM14" i="15"/>
  <c r="AC49" i="19"/>
  <c r="DY82"/>
  <c r="BQ91"/>
  <c r="AW70"/>
  <c r="DE71"/>
  <c r="DE102"/>
  <c r="AW94"/>
  <c r="DE60"/>
  <c r="DY85"/>
  <c r="BQ61"/>
  <c r="DE31"/>
  <c r="AC104"/>
  <c r="DY25"/>
  <c r="AW84"/>
  <c r="AW41"/>
  <c r="AW36"/>
  <c r="BQ72"/>
  <c r="DY30"/>
  <c r="DY34"/>
  <c r="DY74"/>
  <c r="BQ96"/>
  <c r="DY61"/>
  <c r="DY50"/>
  <c r="CK28"/>
  <c r="BQ105"/>
  <c r="BQ69"/>
  <c r="DE72"/>
  <c r="DE61"/>
  <c r="DY52"/>
  <c r="DY44"/>
  <c r="BQ23"/>
  <c r="DY62"/>
  <c r="DY18"/>
  <c r="BQ14"/>
  <c r="CK56"/>
  <c r="CK61"/>
  <c r="CK68"/>
  <c r="CK102"/>
  <c r="CK20"/>
  <c r="CK57"/>
  <c r="AW61"/>
  <c r="AC83"/>
  <c r="AW78"/>
  <c r="DE9"/>
  <c r="DG11" i="15"/>
  <c r="BQ31" i="19"/>
  <c r="BQ102"/>
  <c r="BQ49"/>
  <c r="CK96"/>
  <c r="DY37"/>
  <c r="BR13"/>
  <c r="FQ15" i="15"/>
  <c r="GQ15"/>
  <c r="DY93" i="19"/>
  <c r="CK33"/>
  <c r="DE69"/>
  <c r="BQ95"/>
  <c r="DY39"/>
  <c r="AW87"/>
  <c r="BQ94"/>
  <c r="DY104"/>
  <c r="DE25"/>
  <c r="BQ41"/>
  <c r="AE11" i="15"/>
  <c r="AC9" i="19"/>
  <c r="AW106"/>
  <c r="BQ37"/>
  <c r="BQ104"/>
  <c r="BQ36"/>
  <c r="BQ68"/>
  <c r="DE79"/>
  <c r="DE35"/>
  <c r="DE91"/>
  <c r="CK36"/>
  <c r="BQ28"/>
  <c r="DE46"/>
  <c r="AC36"/>
  <c r="AW53"/>
  <c r="AC102"/>
  <c r="AW101"/>
  <c r="AW20"/>
  <c r="AW44"/>
  <c r="BQ79"/>
  <c r="AC100"/>
  <c r="DY32"/>
  <c r="DY38"/>
  <c r="CK19"/>
  <c r="DZ13"/>
  <c r="FT15" i="15"/>
  <c r="GT15"/>
  <c r="CK46" i="19"/>
  <c r="CK49"/>
  <c r="AC79"/>
  <c r="CK64"/>
  <c r="CK15"/>
  <c r="DY91"/>
  <c r="DY9"/>
  <c r="EA11" i="15"/>
  <c r="DY12" i="19"/>
  <c r="EA14" i="15"/>
  <c r="AW98" i="19"/>
  <c r="CK84"/>
  <c r="DY103"/>
  <c r="AC17"/>
  <c r="AW92"/>
  <c r="CK25"/>
  <c r="CK73"/>
  <c r="BQ48"/>
  <c r="DE48"/>
  <c r="CK42"/>
  <c r="AW18"/>
  <c r="CK86"/>
  <c r="AW49"/>
  <c r="DE27"/>
  <c r="AC99"/>
  <c r="AW81"/>
  <c r="AC33"/>
  <c r="DY95"/>
  <c r="DY69"/>
  <c r="DE20"/>
  <c r="CK8"/>
  <c r="CM10" i="15"/>
  <c r="CK55" i="19"/>
  <c r="DE51"/>
  <c r="CK77"/>
  <c r="BQ86"/>
  <c r="DE38"/>
  <c r="CK50"/>
  <c r="DY19"/>
  <c r="AX13"/>
  <c r="FP15" i="15"/>
  <c r="GP15"/>
  <c r="CK53" i="19"/>
  <c r="AW47"/>
  <c r="AW88"/>
  <c r="AW12"/>
  <c r="AY14" i="15"/>
  <c r="BQ82" i="19"/>
  <c r="AW52"/>
  <c r="DY97"/>
  <c r="BQ27"/>
  <c r="DE84"/>
  <c r="BQ15"/>
  <c r="DE49"/>
  <c r="BQ100"/>
  <c r="BQ45"/>
  <c r="DY100"/>
  <c r="CK78"/>
  <c r="DE45"/>
  <c r="AW57"/>
  <c r="CK41"/>
  <c r="AW93"/>
  <c r="AC75"/>
  <c r="DY35"/>
  <c r="DY80"/>
  <c r="CK10"/>
  <c r="CM12" i="15"/>
  <c r="BQ51" i="19"/>
  <c r="BQ66"/>
  <c r="DE42"/>
  <c r="BQ74"/>
  <c r="DE47"/>
  <c r="DY90"/>
  <c r="CK48"/>
  <c r="DY22"/>
  <c r="BQ76"/>
  <c r="BQ98"/>
  <c r="BQ12"/>
  <c r="BS14" i="15"/>
  <c r="BQ42" i="19"/>
  <c r="AW10"/>
  <c r="AY12" i="15"/>
  <c r="CK81" i="19"/>
  <c r="CK30"/>
  <c r="AW17"/>
  <c r="AW42"/>
  <c r="BQ10"/>
  <c r="BS12" i="15"/>
  <c r="CK69" i="19"/>
  <c r="AW74"/>
  <c r="CK35"/>
  <c r="BQ59"/>
  <c r="AC96"/>
  <c r="BQ20"/>
  <c r="DY71"/>
  <c r="DY41"/>
  <c r="BQ101"/>
  <c r="AW85"/>
  <c r="DY47"/>
  <c r="DE28"/>
  <c r="DY17"/>
  <c r="DE13"/>
  <c r="DG15" i="15"/>
  <c r="BQ88" i="19"/>
  <c r="DY58"/>
  <c r="DE15"/>
  <c r="AW89"/>
  <c r="DE33"/>
  <c r="AW97"/>
  <c r="BQ7"/>
  <c r="BS9" i="15"/>
  <c r="CK38" i="19"/>
  <c r="DY45"/>
  <c r="DE56"/>
  <c r="AW79"/>
  <c r="BQ22"/>
  <c r="AC76"/>
  <c r="AW33"/>
  <c r="DY56"/>
  <c r="BQ17"/>
  <c r="CK82"/>
  <c r="AW103"/>
  <c r="DY79"/>
  <c r="CK74"/>
  <c r="AW9"/>
  <c r="AY11" i="15"/>
  <c r="DY102" i="19"/>
  <c r="AC80"/>
  <c r="DY84"/>
  <c r="AC78"/>
  <c r="DE55"/>
  <c r="DE19"/>
  <c r="AW27"/>
  <c r="CL13"/>
  <c r="GR15" i="15"/>
  <c r="FR15"/>
  <c r="AC86" i="19"/>
  <c r="AW8"/>
  <c r="AY10" i="15"/>
  <c r="DE97" i="19"/>
  <c r="DY51"/>
  <c r="CK94"/>
  <c r="DY46"/>
  <c r="AW51"/>
  <c r="BQ30"/>
  <c r="DE52"/>
  <c r="CK92"/>
  <c r="CK45"/>
  <c r="BQ50"/>
  <c r="AW90"/>
  <c r="BQ60"/>
  <c r="CK66"/>
  <c r="DY43"/>
  <c r="DE98"/>
  <c r="BQ47"/>
  <c r="DY73"/>
  <c r="BQ90"/>
  <c r="DY98"/>
  <c r="DY20"/>
  <c r="DE24"/>
  <c r="CK80"/>
  <c r="DY49"/>
  <c r="CK98"/>
  <c r="AW35"/>
  <c r="DE10"/>
  <c r="DG12" i="15"/>
  <c r="AW86" i="19"/>
  <c r="CK18"/>
  <c r="AC68"/>
  <c r="DE93"/>
  <c r="AW32"/>
  <c r="DE50"/>
  <c r="DY78"/>
  <c r="AW7"/>
  <c r="AY9" i="15"/>
  <c r="AW96" i="19"/>
  <c r="DE11"/>
  <c r="DG13" i="15"/>
  <c r="AC72" i="19"/>
  <c r="DE44"/>
  <c r="CK59"/>
  <c r="CK52"/>
  <c r="DY106"/>
  <c r="DE96"/>
  <c r="DY8"/>
  <c r="EA10" i="15"/>
  <c r="BQ67" i="19"/>
  <c r="DY11"/>
  <c r="EA13" i="15"/>
  <c r="DE7" i="19"/>
  <c r="DG9" i="15"/>
  <c r="DE58" i="19"/>
  <c r="AW104"/>
  <c r="DE21"/>
  <c r="DE75"/>
  <c r="DE83"/>
  <c r="DE86"/>
  <c r="BQ56"/>
  <c r="DY14"/>
  <c r="AW22"/>
  <c r="DE103"/>
  <c r="BQ57"/>
  <c r="DY68"/>
  <c r="DE106"/>
  <c r="DY28"/>
  <c r="AC84"/>
  <c r="AC95"/>
  <c r="DE41"/>
  <c r="AC74"/>
  <c r="AW38"/>
  <c r="DE63"/>
  <c r="AW68"/>
  <c r="AC20"/>
  <c r="AW19"/>
  <c r="DE76"/>
  <c r="DE105"/>
  <c r="AC106"/>
  <c r="CK47"/>
  <c r="CK101"/>
  <c r="BQ35"/>
  <c r="CK106"/>
  <c r="DE82"/>
  <c r="BQ11"/>
  <c r="BS13" i="15"/>
  <c r="DE36" i="19"/>
  <c r="AC24"/>
  <c r="AC30"/>
  <c r="AC32"/>
  <c r="AD13"/>
  <c r="FO15" i="15"/>
  <c r="GO15"/>
  <c r="AC39" i="19"/>
  <c r="AE14" i="15"/>
  <c r="AC12" i="19"/>
  <c r="AC70"/>
  <c r="AC18"/>
  <c r="GO13" i="15"/>
  <c r="FO13"/>
  <c r="AD11" i="19"/>
  <c r="AC58"/>
  <c r="AC46"/>
  <c r="AC28"/>
  <c r="AC51"/>
  <c r="AC23"/>
  <c r="AC16"/>
  <c r="AC59"/>
  <c r="AC22"/>
  <c r="AC66"/>
  <c r="AC38"/>
  <c r="AE10" i="15"/>
  <c r="AC8" i="19"/>
  <c r="AC62"/>
  <c r="AC14"/>
  <c r="AC64"/>
  <c r="AC27"/>
  <c r="AC43"/>
  <c r="AC19"/>
  <c r="AC26"/>
  <c r="AC67"/>
  <c r="AC48"/>
  <c r="AC56"/>
  <c r="AC10"/>
  <c r="AE12" i="15"/>
  <c r="AC54" i="19"/>
  <c r="AC40"/>
  <c r="AC50"/>
  <c r="AC42"/>
  <c r="AC34"/>
  <c r="GO9" i="15"/>
  <c r="FO9"/>
  <c r="AD7" i="19"/>
  <c r="GV55" i="15" l="1"/>
  <c r="GV39"/>
  <c r="GW63"/>
  <c r="GW65"/>
  <c r="FU71"/>
  <c r="FU46"/>
  <c r="FX59"/>
  <c r="GX59"/>
  <c r="GU55"/>
  <c r="GX39"/>
  <c r="FU27"/>
  <c r="FW63"/>
  <c r="FV105"/>
  <c r="GU107"/>
  <c r="FU73"/>
  <c r="FV59"/>
  <c r="GU91"/>
  <c r="GU95"/>
  <c r="FX33"/>
  <c r="FY55"/>
  <c r="FU59"/>
  <c r="GU83"/>
  <c r="GV87"/>
  <c r="GW62"/>
  <c r="GW103"/>
  <c r="FV43"/>
  <c r="GV101"/>
  <c r="FY101"/>
  <c r="GU17"/>
  <c r="FW43"/>
  <c r="FX47"/>
  <c r="FW95"/>
  <c r="FV95"/>
  <c r="GX83"/>
  <c r="GV103"/>
  <c r="GW49"/>
  <c r="FX65"/>
  <c r="FU87"/>
  <c r="GV71"/>
  <c r="GX17"/>
  <c r="FU17"/>
  <c r="FK39"/>
  <c r="FY99"/>
  <c r="FU95"/>
  <c r="GX57"/>
  <c r="FV49"/>
  <c r="FY85"/>
  <c r="GX27"/>
  <c r="FV57"/>
  <c r="FX105"/>
  <c r="GV65"/>
  <c r="GV95"/>
  <c r="FK95" s="1"/>
  <c r="FW73"/>
  <c r="FX73"/>
  <c r="GX87"/>
  <c r="GX37"/>
  <c r="FU99"/>
  <c r="FW99"/>
  <c r="FU63"/>
  <c r="FV37"/>
  <c r="GX97"/>
  <c r="GX47"/>
  <c r="FY43"/>
  <c r="FY23"/>
  <c r="FX39"/>
  <c r="FV63"/>
  <c r="GX62"/>
  <c r="FV33"/>
  <c r="GV43"/>
  <c r="GX99"/>
  <c r="FX103"/>
  <c r="GV67"/>
  <c r="FX75"/>
  <c r="FW62"/>
  <c r="FW51"/>
  <c r="FW46"/>
  <c r="FY107"/>
  <c r="FW91"/>
  <c r="FX31"/>
  <c r="FV16"/>
  <c r="FV73"/>
  <c r="FX57"/>
  <c r="FW47"/>
  <c r="GV47"/>
  <c r="FX62"/>
  <c r="GU99"/>
  <c r="FW87"/>
  <c r="GV33"/>
  <c r="GX79"/>
  <c r="GW57"/>
  <c r="GV75"/>
  <c r="GW46"/>
  <c r="GV23"/>
  <c r="GV63"/>
  <c r="GU59"/>
  <c r="GW107"/>
  <c r="GW45"/>
  <c r="GX49"/>
  <c r="FX71"/>
  <c r="FV55"/>
  <c r="FU91"/>
  <c r="FG95" i="19"/>
  <c r="FW97" i="15"/>
  <c r="FU97"/>
  <c r="FV97"/>
  <c r="GW20"/>
  <c r="GV20"/>
  <c r="GX20"/>
  <c r="GU20"/>
  <c r="FV77"/>
  <c r="FU77"/>
  <c r="FY77"/>
  <c r="FX77"/>
  <c r="FG75" i="19"/>
  <c r="FW77" i="15"/>
  <c r="FG84" i="19"/>
  <c r="FV86" i="15"/>
  <c r="FW86"/>
  <c r="FU86"/>
  <c r="FY86"/>
  <c r="FX86"/>
  <c r="GV104"/>
  <c r="GU104"/>
  <c r="GW104"/>
  <c r="GX104"/>
  <c r="GW96"/>
  <c r="GV96"/>
  <c r="GU96"/>
  <c r="GX96"/>
  <c r="FY48"/>
  <c r="FG46" i="19"/>
  <c r="FX48" i="15"/>
  <c r="FW48"/>
  <c r="FU48"/>
  <c r="FY45"/>
  <c r="FW45"/>
  <c r="FU45"/>
  <c r="FG43" i="19"/>
  <c r="FV45" i="15"/>
  <c r="FX45"/>
  <c r="GW40"/>
  <c r="GU40"/>
  <c r="GV40"/>
  <c r="GX40"/>
  <c r="GX30"/>
  <c r="GU30"/>
  <c r="GW30"/>
  <c r="GV30"/>
  <c r="FW29"/>
  <c r="FU29"/>
  <c r="FX29"/>
  <c r="FV29"/>
  <c r="FG27" i="19"/>
  <c r="FY29" i="15"/>
  <c r="GW74"/>
  <c r="GX74"/>
  <c r="GX64"/>
  <c r="GV64"/>
  <c r="GU64"/>
  <c r="GX41"/>
  <c r="GU41"/>
  <c r="GV41"/>
  <c r="GW41"/>
  <c r="FX54"/>
  <c r="FW54"/>
  <c r="FV54"/>
  <c r="FU54"/>
  <c r="FY54"/>
  <c r="FW70"/>
  <c r="FX70"/>
  <c r="FG68" i="19"/>
  <c r="FU70" i="15"/>
  <c r="FY70"/>
  <c r="FV70"/>
  <c r="GX88"/>
  <c r="GW88"/>
  <c r="GV88"/>
  <c r="GU88"/>
  <c r="GV80"/>
  <c r="GX80"/>
  <c r="GU80"/>
  <c r="GW80"/>
  <c r="GW82"/>
  <c r="GU82"/>
  <c r="GV82"/>
  <c r="GX82"/>
  <c r="GV52"/>
  <c r="GX52"/>
  <c r="GU52"/>
  <c r="GW52"/>
  <c r="FG56" i="19"/>
  <c r="FU58" i="15"/>
  <c r="FY58"/>
  <c r="FW58"/>
  <c r="FX58"/>
  <c r="FV58"/>
  <c r="FY38"/>
  <c r="FV38"/>
  <c r="FW38"/>
  <c r="FG36" i="19"/>
  <c r="FU38" i="15"/>
  <c r="FX38"/>
  <c r="GW25"/>
  <c r="GX25"/>
  <c r="GU25"/>
  <c r="GV25"/>
  <c r="FW42"/>
  <c r="FX42"/>
  <c r="FV42"/>
  <c r="FG40" i="19"/>
  <c r="FU42" i="15"/>
  <c r="FY42"/>
  <c r="GU26"/>
  <c r="GX26"/>
  <c r="GV26"/>
  <c r="GW26"/>
  <c r="FG99" i="19"/>
  <c r="FU101" i="15"/>
  <c r="FV101"/>
  <c r="FW101"/>
  <c r="GW94"/>
  <c r="GV94"/>
  <c r="GU94"/>
  <c r="GX94"/>
  <c r="FX67"/>
  <c r="FW67"/>
  <c r="FU67"/>
  <c r="FV67"/>
  <c r="FG65" i="19"/>
  <c r="FY67" i="15"/>
  <c r="GU19"/>
  <c r="GV19"/>
  <c r="GX19"/>
  <c r="GW19"/>
  <c r="FU49"/>
  <c r="GX43"/>
  <c r="GX65"/>
  <c r="FW103"/>
  <c r="GU31"/>
  <c r="GV73"/>
  <c r="FW107"/>
  <c r="FU107"/>
  <c r="FU37"/>
  <c r="FV79"/>
  <c r="FX79"/>
  <c r="FW52"/>
  <c r="GX61"/>
  <c r="GV74"/>
  <c r="GU74"/>
  <c r="FY82"/>
  <c r="GX71"/>
  <c r="FL39"/>
  <c r="FG104" i="19"/>
  <c r="FW106" i="15"/>
  <c r="FY106"/>
  <c r="FV106"/>
  <c r="FU106"/>
  <c r="GU85"/>
  <c r="GV85"/>
  <c r="GX85"/>
  <c r="GX76"/>
  <c r="GU76"/>
  <c r="GW76"/>
  <c r="GV76"/>
  <c r="FY102"/>
  <c r="FX102"/>
  <c r="FW102"/>
  <c r="FV102"/>
  <c r="FG100" i="19"/>
  <c r="FU102" i="15"/>
  <c r="GX105"/>
  <c r="GV105"/>
  <c r="GW105"/>
  <c r="GU105"/>
  <c r="FG83" i="19"/>
  <c r="FW85" i="15"/>
  <c r="FV85"/>
  <c r="FU85"/>
  <c r="GV51"/>
  <c r="GX51"/>
  <c r="GW51"/>
  <c r="GU51"/>
  <c r="GW35"/>
  <c r="GU35"/>
  <c r="GX35"/>
  <c r="GV35"/>
  <c r="FY93"/>
  <c r="FX93"/>
  <c r="FW93"/>
  <c r="FG91" i="19"/>
  <c r="FV93" i="15"/>
  <c r="FU93"/>
  <c r="FX20"/>
  <c r="FG18" i="19"/>
  <c r="FU20" i="15"/>
  <c r="FY20"/>
  <c r="FV20"/>
  <c r="GX77"/>
  <c r="GW77"/>
  <c r="GV77"/>
  <c r="GU77"/>
  <c r="GW108"/>
  <c r="GV108"/>
  <c r="GU108"/>
  <c r="GX108"/>
  <c r="GX98"/>
  <c r="GW98"/>
  <c r="GV98"/>
  <c r="GU98"/>
  <c r="GV48"/>
  <c r="GX48"/>
  <c r="GW48"/>
  <c r="GU48"/>
  <c r="FG58" i="19"/>
  <c r="FW60" i="15"/>
  <c r="FX60"/>
  <c r="FY60"/>
  <c r="FV60"/>
  <c r="FU60"/>
  <c r="FY44"/>
  <c r="FV44"/>
  <c r="FG42" i="19"/>
  <c r="FW44" i="15"/>
  <c r="FU44"/>
  <c r="FX44"/>
  <c r="GU45"/>
  <c r="GX45"/>
  <c r="FG38" i="19"/>
  <c r="FW40" i="15"/>
  <c r="FY40"/>
  <c r="FU40"/>
  <c r="FX40"/>
  <c r="FV40"/>
  <c r="FG28" i="19"/>
  <c r="FY30" i="15"/>
  <c r="FW30"/>
  <c r="FX30"/>
  <c r="FU30"/>
  <c r="FV30"/>
  <c r="GX50"/>
  <c r="GV50"/>
  <c r="GU50"/>
  <c r="GW50"/>
  <c r="FX64"/>
  <c r="FY64"/>
  <c r="FW64"/>
  <c r="FG62" i="19"/>
  <c r="FU64" i="15"/>
  <c r="GX72"/>
  <c r="GV72"/>
  <c r="GU72"/>
  <c r="GW72"/>
  <c r="GW56"/>
  <c r="GV56"/>
  <c r="GU56"/>
  <c r="GX56"/>
  <c r="FG54" i="19"/>
  <c r="FX56" i="15"/>
  <c r="FW56"/>
  <c r="FU56"/>
  <c r="FY56"/>
  <c r="FV56"/>
  <c r="GU54"/>
  <c r="GW54"/>
  <c r="GV54"/>
  <c r="GX54"/>
  <c r="GW81"/>
  <c r="GV81"/>
  <c r="GU81"/>
  <c r="FV80"/>
  <c r="FY80"/>
  <c r="FG78" i="19"/>
  <c r="FX80" i="15"/>
  <c r="FU80"/>
  <c r="FW80"/>
  <c r="FU82"/>
  <c r="FG80" i="19"/>
  <c r="FW82" i="15"/>
  <c r="FX82"/>
  <c r="FV82"/>
  <c r="FY100"/>
  <c r="FX100"/>
  <c r="FG98" i="19"/>
  <c r="FW100" i="15"/>
  <c r="FV100"/>
  <c r="FU100"/>
  <c r="GV53"/>
  <c r="GX53"/>
  <c r="GW53"/>
  <c r="GU53"/>
  <c r="GV58"/>
  <c r="GX58"/>
  <c r="GW58"/>
  <c r="GU58"/>
  <c r="FX66"/>
  <c r="FU66"/>
  <c r="FW66"/>
  <c r="FG64" i="19"/>
  <c r="FV66" i="15"/>
  <c r="FY66"/>
  <c r="FG22" i="19"/>
  <c r="FX24" i="15"/>
  <c r="FW24"/>
  <c r="FU24"/>
  <c r="FY24"/>
  <c r="FV24"/>
  <c r="FX21"/>
  <c r="FW21"/>
  <c r="FV21"/>
  <c r="FY21"/>
  <c r="FG19" i="19"/>
  <c r="FU21" i="15"/>
  <c r="GW68"/>
  <c r="GX68"/>
  <c r="GU68"/>
  <c r="GV68"/>
  <c r="FG66" i="19"/>
  <c r="FY68" i="15"/>
  <c r="FV68"/>
  <c r="FX68"/>
  <c r="GW101"/>
  <c r="GX101"/>
  <c r="GU101"/>
  <c r="FY89"/>
  <c r="FX89"/>
  <c r="FW89"/>
  <c r="FG87" i="19"/>
  <c r="FV89" i="15"/>
  <c r="FU89"/>
  <c r="GX92"/>
  <c r="GW92"/>
  <c r="GV92"/>
  <c r="GU92"/>
  <c r="GW27"/>
  <c r="FY97"/>
  <c r="FW75"/>
  <c r="FK87"/>
  <c r="GU37"/>
  <c r="FV27"/>
  <c r="FX27"/>
  <c r="FU65"/>
  <c r="FV64"/>
  <c r="FW49"/>
  <c r="FY49"/>
  <c r="FY57"/>
  <c r="GU63"/>
  <c r="GW47"/>
  <c r="GX107"/>
  <c r="FU43"/>
  <c r="GU43"/>
  <c r="FY62"/>
  <c r="FV71"/>
  <c r="FW71"/>
  <c r="GW99"/>
  <c r="GX33"/>
  <c r="FX95"/>
  <c r="FV46"/>
  <c r="FY63"/>
  <c r="FV103"/>
  <c r="FU103"/>
  <c r="FY87"/>
  <c r="GW31"/>
  <c r="GV27"/>
  <c r="GW79"/>
  <c r="GX29"/>
  <c r="FV32"/>
  <c r="FW33"/>
  <c r="FY33"/>
  <c r="FW55"/>
  <c r="FW65"/>
  <c r="GV46"/>
  <c r="GU57"/>
  <c r="FV91"/>
  <c r="GW83"/>
  <c r="GX75"/>
  <c r="GW73"/>
  <c r="GX23"/>
  <c r="FY47"/>
  <c r="FU47"/>
  <c r="FX107"/>
  <c r="FX37"/>
  <c r="FY37"/>
  <c r="FW31"/>
  <c r="GW71"/>
  <c r="FW79"/>
  <c r="FX52"/>
  <c r="GV45"/>
  <c r="FY81"/>
  <c r="FX51"/>
  <c r="FU51"/>
  <c r="FG49" i="19"/>
  <c r="FV51" i="15"/>
  <c r="FY51"/>
  <c r="FG76" i="19"/>
  <c r="FV78" i="15"/>
  <c r="FU78"/>
  <c r="FY78"/>
  <c r="FX78"/>
  <c r="FW78"/>
  <c r="GV78"/>
  <c r="GU78"/>
  <c r="GX78"/>
  <c r="GW78"/>
  <c r="GW93"/>
  <c r="GV93"/>
  <c r="GU93"/>
  <c r="GX93"/>
  <c r="FY32"/>
  <c r="FG30" i="19"/>
  <c r="FW32" i="15"/>
  <c r="FX32"/>
  <c r="FU32"/>
  <c r="FW108"/>
  <c r="FU108"/>
  <c r="FG106" i="19"/>
  <c r="FY108" i="15"/>
  <c r="FX108"/>
  <c r="FV108"/>
  <c r="GX22"/>
  <c r="GV22"/>
  <c r="GW22"/>
  <c r="GU22"/>
  <c r="GV86"/>
  <c r="GU86"/>
  <c r="GX86"/>
  <c r="GW86"/>
  <c r="FG103" i="19"/>
  <c r="FW105" i="15"/>
  <c r="FU105"/>
  <c r="FG102" i="19"/>
  <c r="FW104" i="15"/>
  <c r="FV104"/>
  <c r="FU104"/>
  <c r="FY104"/>
  <c r="FX104"/>
  <c r="FV96"/>
  <c r="FU96"/>
  <c r="FY96"/>
  <c r="FX96"/>
  <c r="FG94" i="19"/>
  <c r="FW96" i="15"/>
  <c r="GV44"/>
  <c r="GX44"/>
  <c r="GU44"/>
  <c r="GW44"/>
  <c r="GX69"/>
  <c r="GU69"/>
  <c r="GW69"/>
  <c r="GV69"/>
  <c r="GV28"/>
  <c r="GW28"/>
  <c r="GU28"/>
  <c r="GX28"/>
  <c r="FY18"/>
  <c r="FX18"/>
  <c r="FV18"/>
  <c r="FU18"/>
  <c r="FW18"/>
  <c r="FG16" i="19"/>
  <c r="GV29" i="15"/>
  <c r="GW29"/>
  <c r="GU29"/>
  <c r="FW90"/>
  <c r="FU90"/>
  <c r="FY90"/>
  <c r="FX90"/>
  <c r="FG88" i="19"/>
  <c r="FV90" i="15"/>
  <c r="GW36"/>
  <c r="GX36"/>
  <c r="GV36"/>
  <c r="GU36"/>
  <c r="FG70" i="19"/>
  <c r="FX72" i="15"/>
  <c r="FW72"/>
  <c r="FU72"/>
  <c r="FY72"/>
  <c r="FV72"/>
  <c r="FW41"/>
  <c r="FV41"/>
  <c r="FG39" i="19"/>
  <c r="FU41" i="15"/>
  <c r="FX41"/>
  <c r="FY41"/>
  <c r="GX70"/>
  <c r="GV70"/>
  <c r="GW70"/>
  <c r="GU70"/>
  <c r="FX81"/>
  <c r="FG79" i="19"/>
  <c r="FU81" i="15"/>
  <c r="FV81"/>
  <c r="FW81"/>
  <c r="FU88"/>
  <c r="FY88"/>
  <c r="FX88"/>
  <c r="FG86" i="19"/>
  <c r="FW88" i="15"/>
  <c r="FV88"/>
  <c r="GU100"/>
  <c r="GX100"/>
  <c r="GW100"/>
  <c r="GV100"/>
  <c r="FY61"/>
  <c r="FW61"/>
  <c r="FG59" i="19"/>
  <c r="FV61" i="15"/>
  <c r="FX61"/>
  <c r="FU61"/>
  <c r="GU34"/>
  <c r="GV34"/>
  <c r="GW34"/>
  <c r="GX34"/>
  <c r="GU84"/>
  <c r="GX84"/>
  <c r="GW84"/>
  <c r="GV84"/>
  <c r="FW25"/>
  <c r="FV25"/>
  <c r="FX25"/>
  <c r="FU25"/>
  <c r="FG23" i="19"/>
  <c r="FY25" i="15"/>
  <c r="GX42"/>
  <c r="GU42"/>
  <c r="GW42"/>
  <c r="GV42"/>
  <c r="FU26"/>
  <c r="FX26"/>
  <c r="FW26"/>
  <c r="FG24" i="19"/>
  <c r="FY26" i="15"/>
  <c r="FV26"/>
  <c r="GV89"/>
  <c r="GU89"/>
  <c r="GX89"/>
  <c r="GW89"/>
  <c r="FX94"/>
  <c r="FG92" i="19"/>
  <c r="FV94" i="15"/>
  <c r="FW94"/>
  <c r="FU94"/>
  <c r="FY94"/>
  <c r="GU67"/>
  <c r="GX67"/>
  <c r="GW67"/>
  <c r="FV19"/>
  <c r="FW19"/>
  <c r="FU19"/>
  <c r="FY19"/>
  <c r="FG17" i="19"/>
  <c r="FX19" i="15"/>
  <c r="FK103"/>
  <c r="FV75"/>
  <c r="FU75"/>
  <c r="GW37"/>
  <c r="FY27"/>
  <c r="GV49"/>
  <c r="GW64"/>
  <c r="FX49"/>
  <c r="FU57"/>
  <c r="GU47"/>
  <c r="GV107"/>
  <c r="FK107" s="1"/>
  <c r="GW43"/>
  <c r="FU62"/>
  <c r="FY71"/>
  <c r="GU33"/>
  <c r="GV59"/>
  <c r="FK59" s="1"/>
  <c r="FY46"/>
  <c r="FU39"/>
  <c r="FY39"/>
  <c r="FX63"/>
  <c r="FY103"/>
  <c r="FV87"/>
  <c r="GV31"/>
  <c r="FK62"/>
  <c r="GU27"/>
  <c r="FK27" s="1"/>
  <c r="GV79"/>
  <c r="FK79" s="1"/>
  <c r="GX63"/>
  <c r="FX106"/>
  <c r="FU33"/>
  <c r="FU55"/>
  <c r="FY65"/>
  <c r="GU46"/>
  <c r="GV57"/>
  <c r="FY91"/>
  <c r="GV83"/>
  <c r="FK83" s="1"/>
  <c r="GW75"/>
  <c r="GX73"/>
  <c r="GW23"/>
  <c r="FK23" s="1"/>
  <c r="FV47"/>
  <c r="FV107"/>
  <c r="FV31"/>
  <c r="FU31"/>
  <c r="FU79"/>
  <c r="FU68"/>
  <c r="FX74"/>
  <c r="GX81"/>
  <c r="FW20"/>
  <c r="FW68"/>
  <c r="GU106"/>
  <c r="GV106"/>
  <c r="GW106"/>
  <c r="FX76"/>
  <c r="FW76"/>
  <c r="FV76"/>
  <c r="FU76"/>
  <c r="FG74" i="19"/>
  <c r="FY76" i="15"/>
  <c r="GU97"/>
  <c r="GW97"/>
  <c r="GV97"/>
  <c r="FW35"/>
  <c r="FY35"/>
  <c r="FG33" i="19"/>
  <c r="FV35" i="15"/>
  <c r="FX35"/>
  <c r="FU35"/>
  <c r="GV102"/>
  <c r="GU102"/>
  <c r="GX102"/>
  <c r="GW102"/>
  <c r="GW32"/>
  <c r="GU32"/>
  <c r="GX32"/>
  <c r="GV32"/>
  <c r="FU22"/>
  <c r="FY22"/>
  <c r="FV22"/>
  <c r="FW22"/>
  <c r="FG20" i="19"/>
  <c r="FX22" i="15"/>
  <c r="FW98"/>
  <c r="FV98"/>
  <c r="FG96" i="19"/>
  <c r="FU98" i="15"/>
  <c r="FY98"/>
  <c r="FX98"/>
  <c r="GU60"/>
  <c r="GX60"/>
  <c r="GV60"/>
  <c r="GW60"/>
  <c r="FY69"/>
  <c r="FU69"/>
  <c r="FG67" i="19"/>
  <c r="FW69" i="15"/>
  <c r="FX69"/>
  <c r="FV69"/>
  <c r="FG26" i="19"/>
  <c r="FV28" i="15"/>
  <c r="FX28"/>
  <c r="FU28"/>
  <c r="FY28"/>
  <c r="FW28"/>
  <c r="GV18"/>
  <c r="GU18"/>
  <c r="GW18"/>
  <c r="GX18"/>
  <c r="FG48" i="19"/>
  <c r="FY50" i="15"/>
  <c r="FX50"/>
  <c r="FV50"/>
  <c r="FW50"/>
  <c r="FU50"/>
  <c r="FY74"/>
  <c r="FG72" i="19"/>
  <c r="FV74" i="15"/>
  <c r="FW74"/>
  <c r="FU74"/>
  <c r="GU90"/>
  <c r="GX90"/>
  <c r="GW90"/>
  <c r="GV90"/>
  <c r="FX36"/>
  <c r="FY36"/>
  <c r="FG34" i="19"/>
  <c r="FV36" i="15"/>
  <c r="FU36"/>
  <c r="FG50" i="19"/>
  <c r="FY52" i="15"/>
  <c r="FU52"/>
  <c r="FV52"/>
  <c r="FU53"/>
  <c r="FG51" i="19"/>
  <c r="FW53" i="15"/>
  <c r="FX53"/>
  <c r="FV53"/>
  <c r="FY53"/>
  <c r="GV66"/>
  <c r="GU66"/>
  <c r="GX66"/>
  <c r="GW66"/>
  <c r="GW61"/>
  <c r="GV61"/>
  <c r="GU61"/>
  <c r="FU34"/>
  <c r="FW34"/>
  <c r="FV34"/>
  <c r="FG32" i="19"/>
  <c r="FX34" i="15"/>
  <c r="FY34"/>
  <c r="GX24"/>
  <c r="GW24"/>
  <c r="GV24"/>
  <c r="GU24"/>
  <c r="GW21"/>
  <c r="GV21"/>
  <c r="GU21"/>
  <c r="GX21"/>
  <c r="FY84"/>
  <c r="FX84"/>
  <c r="FG82" i="19"/>
  <c r="FW84" i="15"/>
  <c r="FV84"/>
  <c r="FU84"/>
  <c r="GX38"/>
  <c r="GV38"/>
  <c r="GW38"/>
  <c r="GU38"/>
  <c r="FV92"/>
  <c r="FU92"/>
  <c r="FY92"/>
  <c r="FX92"/>
  <c r="FG90" i="19"/>
  <c r="FW92" i="15"/>
  <c r="FX17"/>
  <c r="FX101"/>
  <c r="GU65"/>
  <c r="FK65" s="1"/>
  <c r="FX97"/>
  <c r="FX85"/>
  <c r="FK91"/>
  <c r="FX43"/>
  <c r="FK99"/>
  <c r="GW85"/>
  <c r="GU49"/>
  <c r="FK49" s="1"/>
  <c r="FX46"/>
  <c r="FV39"/>
  <c r="FX87"/>
  <c r="FY105"/>
  <c r="GX55"/>
  <c r="FK55" s="1"/>
  <c r="GX106"/>
  <c r="FV65"/>
  <c r="FW37"/>
  <c r="GU71"/>
  <c r="FK71" s="1"/>
  <c r="FX55"/>
  <c r="FV48"/>
  <c r="FW17"/>
  <c r="FV17"/>
  <c r="GV17"/>
  <c r="FK17" s="1"/>
  <c r="FY17"/>
  <c r="GU16"/>
  <c r="GW16"/>
  <c r="GX16"/>
  <c r="FY16"/>
  <c r="FG14" i="19"/>
  <c r="FX16" i="15"/>
  <c r="FW16"/>
  <c r="FU16"/>
  <c r="GV16"/>
  <c r="X6" i="21"/>
  <c r="K6"/>
  <c r="S10"/>
  <c r="T10"/>
  <c r="DF7" i="19"/>
  <c r="FS9" i="15"/>
  <c r="GS9"/>
  <c r="S6" i="21"/>
  <c r="T6"/>
  <c r="AX7" i="19"/>
  <c r="GP9" i="15"/>
  <c r="FP9"/>
  <c r="AG6" i="21"/>
  <c r="AH6"/>
  <c r="BR7" i="19"/>
  <c r="GQ9" i="15"/>
  <c r="FQ9"/>
  <c r="BR12" i="19"/>
  <c r="GQ14" i="15"/>
  <c r="FQ14"/>
  <c r="BR11" i="19"/>
  <c r="FQ13" i="15"/>
  <c r="GQ13"/>
  <c r="DZ11" i="19"/>
  <c r="FT13" i="15"/>
  <c r="GT13"/>
  <c r="DF11" i="19"/>
  <c r="GS13" i="15"/>
  <c r="FS13"/>
  <c r="AX9" i="19"/>
  <c r="FP11" i="15"/>
  <c r="GP11"/>
  <c r="DF13" i="19"/>
  <c r="GS15" i="15"/>
  <c r="GW15" s="1"/>
  <c r="FS15"/>
  <c r="AX10" i="19"/>
  <c r="GP12" i="15"/>
  <c r="FP12"/>
  <c r="CL10" i="19"/>
  <c r="FR12" i="15"/>
  <c r="GR12"/>
  <c r="CL8" i="19"/>
  <c r="GR10" i="15"/>
  <c r="FR10"/>
  <c r="CL9" i="19"/>
  <c r="GR11" i="15"/>
  <c r="FR11"/>
  <c r="E10" i="21"/>
  <c r="AM10"/>
  <c r="X10"/>
  <c r="F10"/>
  <c r="Y10"/>
  <c r="J10"/>
  <c r="K10"/>
  <c r="CL7" i="19"/>
  <c r="AL10" i="21"/>
  <c r="GR9" i="15"/>
  <c r="FR9"/>
  <c r="DZ8" i="19"/>
  <c r="FT10" i="15"/>
  <c r="GT10"/>
  <c r="GO11"/>
  <c r="FO11"/>
  <c r="AD9" i="19"/>
  <c r="DF8"/>
  <c r="GS10" i="15"/>
  <c r="FS10"/>
  <c r="AX8" i="19"/>
  <c r="FP10" i="15"/>
  <c r="GP10"/>
  <c r="AX12" i="19"/>
  <c r="GP14" i="15"/>
  <c r="FP14"/>
  <c r="DZ12" i="19"/>
  <c r="GT14" i="15"/>
  <c r="FT14"/>
  <c r="CL12" i="19"/>
  <c r="GR14" i="15"/>
  <c r="FR14"/>
  <c r="DZ10" i="19"/>
  <c r="GT12" i="15"/>
  <c r="FT12"/>
  <c r="AX11" i="19"/>
  <c r="FP13" i="15"/>
  <c r="GP13"/>
  <c r="CL11" i="19"/>
  <c r="FR13" i="15"/>
  <c r="GR13"/>
  <c r="AL6" i="21"/>
  <c r="J6"/>
  <c r="BR10" i="19"/>
  <c r="GQ12" i="15"/>
  <c r="FQ12"/>
  <c r="BR8" i="19"/>
  <c r="FQ10" i="15"/>
  <c r="GQ10"/>
  <c r="DF10" i="19"/>
  <c r="FS12" i="15"/>
  <c r="GS12"/>
  <c r="DZ9" i="19"/>
  <c r="GT11" i="15"/>
  <c r="FT11"/>
  <c r="DF9" i="19"/>
  <c r="GS11" i="15"/>
  <c r="FS11"/>
  <c r="AG10" i="21"/>
  <c r="AH10"/>
  <c r="DZ7" i="19"/>
  <c r="FT9" i="15"/>
  <c r="FW9" s="1"/>
  <c r="GT9"/>
  <c r="DF12" i="19"/>
  <c r="FS14" i="15"/>
  <c r="GS14"/>
  <c r="BR9" i="19"/>
  <c r="FQ11" i="15"/>
  <c r="GQ11"/>
  <c r="E6" i="21"/>
  <c r="F6"/>
  <c r="Y6"/>
  <c r="AM6"/>
  <c r="FG11" i="19"/>
  <c r="GX15" i="15"/>
  <c r="FV15"/>
  <c r="FX15"/>
  <c r="FY15"/>
  <c r="FW15"/>
  <c r="FU15"/>
  <c r="FG13" i="19"/>
  <c r="AD10"/>
  <c r="GO12" i="15"/>
  <c r="FO12"/>
  <c r="GO10"/>
  <c r="FO10"/>
  <c r="AD8" i="19"/>
  <c r="GO14" i="15"/>
  <c r="FO14"/>
  <c r="AD12" i="19"/>
  <c r="FG7"/>
  <c r="FH39" i="15" l="1"/>
  <c r="FD37" i="19"/>
  <c r="FY9" i="15"/>
  <c r="FK47"/>
  <c r="FK60"/>
  <c r="FK97"/>
  <c r="FK33"/>
  <c r="FK19"/>
  <c r="FK75"/>
  <c r="FK46"/>
  <c r="FK30"/>
  <c r="FH30" s="1"/>
  <c r="FL95"/>
  <c r="FM95" s="1"/>
  <c r="FD93" i="19"/>
  <c r="FH95" i="15"/>
  <c r="FK104"/>
  <c r="FK20"/>
  <c r="FK61"/>
  <c r="FK50"/>
  <c r="FK35"/>
  <c r="FK76"/>
  <c r="FH76" s="1"/>
  <c r="FK52"/>
  <c r="FH52" s="1"/>
  <c r="FK80"/>
  <c r="FK67"/>
  <c r="FK100"/>
  <c r="FK36"/>
  <c r="FK73"/>
  <c r="FL73" s="1"/>
  <c r="FL83"/>
  <c r="FH83"/>
  <c r="FD81" i="19"/>
  <c r="FL107" i="15"/>
  <c r="FH107"/>
  <c r="FD105" i="19"/>
  <c r="FH73" i="15"/>
  <c r="FH59"/>
  <c r="FD57" i="19"/>
  <c r="FL59" i="15"/>
  <c r="FL75"/>
  <c r="FH75"/>
  <c r="FD73" i="19"/>
  <c r="FL55" i="15"/>
  <c r="FH55"/>
  <c r="FD53" i="19"/>
  <c r="FL23" i="15"/>
  <c r="FH23"/>
  <c r="FD21" i="19"/>
  <c r="FH79" i="15"/>
  <c r="FL79"/>
  <c r="FD77" i="19"/>
  <c r="FH99" i="15"/>
  <c r="FL99"/>
  <c r="FD97" i="19"/>
  <c r="FL97" i="15"/>
  <c r="FM97" s="1"/>
  <c r="FH97"/>
  <c r="FD95" i="19"/>
  <c r="FD31"/>
  <c r="FH33" i="15"/>
  <c r="FL33"/>
  <c r="FL87"/>
  <c r="FH87"/>
  <c r="FD85" i="19"/>
  <c r="FL104" i="15"/>
  <c r="FD102" i="19"/>
  <c r="FH104" i="15"/>
  <c r="FH20"/>
  <c r="FN95"/>
  <c r="FA93" i="19"/>
  <c r="FJ95" i="15"/>
  <c r="FI95"/>
  <c r="FK42"/>
  <c r="FK84"/>
  <c r="FK34"/>
  <c r="FK86"/>
  <c r="FK93"/>
  <c r="FK54"/>
  <c r="FK48"/>
  <c r="FK98"/>
  <c r="FK77"/>
  <c r="FK31"/>
  <c r="FK94"/>
  <c r="FK25"/>
  <c r="FL67"/>
  <c r="FM67" s="1"/>
  <c r="FH67"/>
  <c r="FD65" i="19"/>
  <c r="FH100" i="15"/>
  <c r="FL100"/>
  <c r="FD98" i="19"/>
  <c r="FD34"/>
  <c r="FL50" i="15"/>
  <c r="FM50" s="1"/>
  <c r="FD48" i="19"/>
  <c r="FH50" i="15"/>
  <c r="FL35"/>
  <c r="FM35" s="1"/>
  <c r="FH35"/>
  <c r="FD33" i="19"/>
  <c r="FL76" i="15"/>
  <c r="FF93" i="19"/>
  <c r="FL19" i="15"/>
  <c r="FH19"/>
  <c r="FD17" i="19"/>
  <c r="FL30" i="15"/>
  <c r="FK38"/>
  <c r="FK21"/>
  <c r="FK37"/>
  <c r="FK85"/>
  <c r="FK26"/>
  <c r="FK82"/>
  <c r="FK41"/>
  <c r="FK40"/>
  <c r="FK96"/>
  <c r="FD47" i="19"/>
  <c r="FH49" i="15"/>
  <c r="FL49"/>
  <c r="FL91"/>
  <c r="FH91"/>
  <c r="FD89" i="19"/>
  <c r="FL62" i="15"/>
  <c r="FD60" i="19"/>
  <c r="FH62" i="15"/>
  <c r="FL47"/>
  <c r="FD45" i="19"/>
  <c r="FH47" i="15"/>
  <c r="FE37" i="19"/>
  <c r="FD50"/>
  <c r="FL52" i="15"/>
  <c r="FD78" i="19"/>
  <c r="FH80" i="15"/>
  <c r="FL80"/>
  <c r="FK24"/>
  <c r="FK66"/>
  <c r="FK106"/>
  <c r="FK29"/>
  <c r="FK69"/>
  <c r="FK22"/>
  <c r="FK57"/>
  <c r="FK92"/>
  <c r="FK68"/>
  <c r="FK58"/>
  <c r="FK53"/>
  <c r="FK81"/>
  <c r="FK105"/>
  <c r="FM39"/>
  <c r="FL71"/>
  <c r="FH71"/>
  <c r="FD69" i="19"/>
  <c r="FL65" i="15"/>
  <c r="FH65"/>
  <c r="FD63" i="19"/>
  <c r="FL61" i="15"/>
  <c r="FH61"/>
  <c r="FH46"/>
  <c r="FL46"/>
  <c r="FD44" i="19"/>
  <c r="FH27" i="15"/>
  <c r="FD25" i="19"/>
  <c r="FL27" i="15"/>
  <c r="FL103"/>
  <c r="FH103"/>
  <c r="FD101" i="19"/>
  <c r="FJ39" i="15"/>
  <c r="FE93" i="19"/>
  <c r="FK90" i="15"/>
  <c r="FK18"/>
  <c r="FK32"/>
  <c r="FK102"/>
  <c r="FK89"/>
  <c r="FK70"/>
  <c r="FK28"/>
  <c r="FK44"/>
  <c r="FK78"/>
  <c r="FK43"/>
  <c r="FK63"/>
  <c r="FK101"/>
  <c r="FK56"/>
  <c r="FK72"/>
  <c r="FK45"/>
  <c r="FK108"/>
  <c r="FK51"/>
  <c r="FK74"/>
  <c r="FK88"/>
  <c r="FK64"/>
  <c r="FH17"/>
  <c r="FL17"/>
  <c r="FD15" i="19"/>
  <c r="FK16" i="15"/>
  <c r="GV13"/>
  <c r="FW13"/>
  <c r="FY13"/>
  <c r="FX13"/>
  <c r="FU13"/>
  <c r="FV13"/>
  <c r="Y112" i="19"/>
  <c r="M6" i="21" s="1"/>
  <c r="CU112" i="19"/>
  <c r="V10" i="21" s="1"/>
  <c r="GU13" i="15"/>
  <c r="GX9"/>
  <c r="DH116" i="19"/>
  <c r="GU9" i="15"/>
  <c r="FU9"/>
  <c r="W112" i="19"/>
  <c r="L6" i="21" s="1"/>
  <c r="GW11" i="15"/>
  <c r="GX11"/>
  <c r="GU11"/>
  <c r="GV11"/>
  <c r="DS112" i="19"/>
  <c r="AN10" i="21" s="1"/>
  <c r="DU112" i="19"/>
  <c r="AO10" i="21" s="1"/>
  <c r="DM112" i="19"/>
  <c r="DG116"/>
  <c r="DO112"/>
  <c r="AJ10" i="21" s="1"/>
  <c r="DQ112" i="19"/>
  <c r="AK10" i="21" s="1"/>
  <c r="CC112" i="19"/>
  <c r="I10" i="21" s="1"/>
  <c r="CE112" i="19"/>
  <c r="L10" i="21" s="1"/>
  <c r="BS116" i="19"/>
  <c r="CG112"/>
  <c r="M10" i="21" s="1"/>
  <c r="BY112" i="19"/>
  <c r="BT116"/>
  <c r="GW9" i="15"/>
  <c r="FX9"/>
  <c r="FV9"/>
  <c r="GX13"/>
  <c r="GV15"/>
  <c r="BG112" i="19"/>
  <c r="AJ6" i="21" s="1"/>
  <c r="AF116" i="19"/>
  <c r="CA112"/>
  <c r="H10" i="21" s="1"/>
  <c r="CM116" i="19"/>
  <c r="CY112"/>
  <c r="Z10" i="21" s="1"/>
  <c r="CS112" i="19"/>
  <c r="DA112"/>
  <c r="AA10" i="21" s="1"/>
  <c r="CN116" i="19"/>
  <c r="CW112"/>
  <c r="W10" i="21" s="1"/>
  <c r="GV9" i="15"/>
  <c r="GW13"/>
  <c r="K116" i="19"/>
  <c r="GU15" i="15"/>
  <c r="FG9" i="19"/>
  <c r="FX11" i="15"/>
  <c r="FW11"/>
  <c r="FU11"/>
  <c r="FY11"/>
  <c r="FV11"/>
  <c r="BM112" i="19"/>
  <c r="AO6" i="21" s="1"/>
  <c r="BK112" i="19"/>
  <c r="AN6" i="21" s="1"/>
  <c r="BE112" i="19"/>
  <c r="BI112"/>
  <c r="AK6" i="21" s="1"/>
  <c r="AY116" i="19"/>
  <c r="AZ116"/>
  <c r="AM112"/>
  <c r="V6" i="21" s="1"/>
  <c r="AS112" i="19"/>
  <c r="AA6" i="21" s="1"/>
  <c r="AK112" i="19"/>
  <c r="AQ112"/>
  <c r="Z6" i="21" s="1"/>
  <c r="AE116" i="19"/>
  <c r="AO112"/>
  <c r="W6" i="21" s="1"/>
  <c r="FW14" i="15"/>
  <c r="FG12" i="19"/>
  <c r="FV14" i="15"/>
  <c r="FX14"/>
  <c r="FY14"/>
  <c r="FU14"/>
  <c r="L116" i="19"/>
  <c r="GW10" i="15"/>
  <c r="GU10"/>
  <c r="GV10"/>
  <c r="GX10"/>
  <c r="GU12"/>
  <c r="GX12"/>
  <c r="GV12"/>
  <c r="GW12"/>
  <c r="Q112" i="19"/>
  <c r="U112"/>
  <c r="I6" i="21" s="1"/>
  <c r="GW14" i="15"/>
  <c r="GU14"/>
  <c r="GV14"/>
  <c r="GX14"/>
  <c r="FW10"/>
  <c r="FX10"/>
  <c r="FY10"/>
  <c r="FU10"/>
  <c r="FG8" i="19"/>
  <c r="FV10" i="15"/>
  <c r="FG10" i="19"/>
  <c r="FY12" i="15"/>
  <c r="FU12"/>
  <c r="FV12"/>
  <c r="FW12"/>
  <c r="FX12"/>
  <c r="S112" i="19"/>
  <c r="H6" i="21" s="1"/>
  <c r="FD28" i="19" l="1"/>
  <c r="FL20" i="15"/>
  <c r="FH60"/>
  <c r="FA37" i="19"/>
  <c r="FN39" i="15"/>
  <c r="FD59" i="19"/>
  <c r="FD74"/>
  <c r="FH36" i="15"/>
  <c r="FL60"/>
  <c r="FD71" i="19"/>
  <c r="FI39" i="15"/>
  <c r="FL36"/>
  <c r="FD18" i="19"/>
  <c r="FD58"/>
  <c r="FH51" i="15"/>
  <c r="FL51"/>
  <c r="FD49" i="19"/>
  <c r="FH56" i="15"/>
  <c r="FL56"/>
  <c r="FD54" i="19"/>
  <c r="FH70" i="15"/>
  <c r="FL70"/>
  <c r="FD68" i="19"/>
  <c r="FH32" i="15"/>
  <c r="FD30" i="19"/>
  <c r="FL32" i="15"/>
  <c r="FE101" i="19"/>
  <c r="FM103" i="15"/>
  <c r="FA25" i="19"/>
  <c r="FI27" i="15"/>
  <c r="FN27"/>
  <c r="FJ27"/>
  <c r="FD62" i="19"/>
  <c r="FH64" i="15"/>
  <c r="FL64"/>
  <c r="FL74"/>
  <c r="FD72" i="19"/>
  <c r="FH74" i="15"/>
  <c r="FD70" i="19"/>
  <c r="FH72" i="15"/>
  <c r="FL72"/>
  <c r="FL63"/>
  <c r="FD61" i="19"/>
  <c r="FH63" i="15"/>
  <c r="FL28"/>
  <c r="FD26" i="19"/>
  <c r="FH28" i="15"/>
  <c r="FD100" i="19"/>
  <c r="FL102" i="15"/>
  <c r="FH102"/>
  <c r="FL90"/>
  <c r="FH90"/>
  <c r="FD88" i="19"/>
  <c r="FA101"/>
  <c r="FJ103" i="15"/>
  <c r="FI103"/>
  <c r="FN103"/>
  <c r="FE44" i="19"/>
  <c r="FM46" i="15"/>
  <c r="FE59" i="19"/>
  <c r="FL53" i="15"/>
  <c r="FH53"/>
  <c r="FD51" i="19"/>
  <c r="FL57" i="15"/>
  <c r="FH57"/>
  <c r="FD55" i="19"/>
  <c r="FD104"/>
  <c r="FH106" i="15"/>
  <c r="FL106"/>
  <c r="FD22" i="19"/>
  <c r="FH24" i="15"/>
  <c r="FL24"/>
  <c r="FJ80"/>
  <c r="FI80"/>
  <c r="FN80"/>
  <c r="FA78" i="19"/>
  <c r="FI52" i="15"/>
  <c r="FA50" i="19"/>
  <c r="FN52" i="15"/>
  <c r="FJ52"/>
  <c r="FN62"/>
  <c r="FA60" i="19"/>
  <c r="FJ62" i="15"/>
  <c r="FI62"/>
  <c r="FE89" i="19"/>
  <c r="FM91" i="15"/>
  <c r="FJ49"/>
  <c r="FN49"/>
  <c r="FA47" i="19"/>
  <c r="FI49" i="15"/>
  <c r="FL40"/>
  <c r="FH40"/>
  <c r="FD38" i="19"/>
  <c r="FH26" i="15"/>
  <c r="FL26"/>
  <c r="FD24" i="19"/>
  <c r="FE74"/>
  <c r="FM76" i="15"/>
  <c r="FJ35"/>
  <c r="FI35"/>
  <c r="FA33" i="19"/>
  <c r="FN35" i="15"/>
  <c r="FJ67"/>
  <c r="FI67"/>
  <c r="FN67"/>
  <c r="FA65" i="19"/>
  <c r="FL94" i="15"/>
  <c r="FD92" i="19"/>
  <c r="FH94" i="15"/>
  <c r="FL54"/>
  <c r="FH54"/>
  <c r="FD52" i="19"/>
  <c r="FL34" i="15"/>
  <c r="FD32" i="19"/>
  <c r="FH34" i="15"/>
  <c r="FE18" i="19"/>
  <c r="FM20" i="15"/>
  <c r="FN104"/>
  <c r="FA102" i="19"/>
  <c r="FJ104" i="15"/>
  <c r="FI104"/>
  <c r="FE85" i="19"/>
  <c r="FM87" i="15"/>
  <c r="FJ99"/>
  <c r="FI99"/>
  <c r="FN99"/>
  <c r="FA97" i="19"/>
  <c r="FE77"/>
  <c r="FM79" i="15"/>
  <c r="FM75"/>
  <c r="FE73" i="19"/>
  <c r="FA57"/>
  <c r="FN59" i="15"/>
  <c r="FI59"/>
  <c r="FJ59"/>
  <c r="FA71" i="19"/>
  <c r="FJ73" i="15"/>
  <c r="FI73"/>
  <c r="FN73"/>
  <c r="FE81" i="19"/>
  <c r="FM83" i="15"/>
  <c r="FH88"/>
  <c r="FL88"/>
  <c r="FD86" i="19"/>
  <c r="FF65"/>
  <c r="FD43"/>
  <c r="FL45" i="15"/>
  <c r="FH45"/>
  <c r="FL101"/>
  <c r="FH101"/>
  <c r="FD99" i="19"/>
  <c r="FD42"/>
  <c r="FH44" i="15"/>
  <c r="FL44"/>
  <c r="FL89"/>
  <c r="FH89"/>
  <c r="FD87" i="19"/>
  <c r="FC37"/>
  <c r="FE25"/>
  <c r="FM27" i="15"/>
  <c r="FA59" i="19"/>
  <c r="FJ61" i="15"/>
  <c r="FN61"/>
  <c r="FI61"/>
  <c r="FI65"/>
  <c r="FA63" i="19"/>
  <c r="FJ65" i="15"/>
  <c r="FN65"/>
  <c r="FH81"/>
  <c r="FL81"/>
  <c r="FD79" i="19"/>
  <c r="FL92" i="15"/>
  <c r="FD90" i="19"/>
  <c r="FH92" i="15"/>
  <c r="FL29"/>
  <c r="FD27" i="19"/>
  <c r="FH29" i="15"/>
  <c r="FL66"/>
  <c r="FD64" i="19"/>
  <c r="FH66" i="15"/>
  <c r="FM80"/>
  <c r="FE78" i="19"/>
  <c r="FE50"/>
  <c r="FM52" i="15"/>
  <c r="FE60" i="19"/>
  <c r="FM62" i="15"/>
  <c r="FN91"/>
  <c r="FA89" i="19"/>
  <c r="FI91" i="15"/>
  <c r="FJ91"/>
  <c r="FE47" i="19"/>
  <c r="FM49" i="15"/>
  <c r="FH96"/>
  <c r="FL96"/>
  <c r="FD94" i="19"/>
  <c r="FD35"/>
  <c r="FL37" i="15"/>
  <c r="FH37"/>
  <c r="FE17" i="19"/>
  <c r="FJ50" i="15"/>
  <c r="FI50"/>
  <c r="FN50"/>
  <c r="FA48" i="19"/>
  <c r="FE34"/>
  <c r="FM36" i="15"/>
  <c r="FA98" i="19"/>
  <c r="FJ100" i="15"/>
  <c r="FI100"/>
  <c r="FN100"/>
  <c r="FD46" i="19"/>
  <c r="FH48" i="15"/>
  <c r="FL48"/>
  <c r="FE102" i="19"/>
  <c r="FM104" i="15"/>
  <c r="FN87"/>
  <c r="FA85" i="19"/>
  <c r="FI87" i="15"/>
  <c r="FJ87"/>
  <c r="FA31" i="19"/>
  <c r="FI33" i="15"/>
  <c r="FJ33"/>
  <c r="FN33"/>
  <c r="FE58" i="19"/>
  <c r="FM60" i="15"/>
  <c r="FE97" i="19"/>
  <c r="FM99" i="15"/>
  <c r="FE53" i="19"/>
  <c r="FM55" i="15"/>
  <c r="FI75"/>
  <c r="FA73" i="19"/>
  <c r="FN75" i="15"/>
  <c r="FJ75"/>
  <c r="FA81" i="19"/>
  <c r="FJ83" i="15"/>
  <c r="FI83"/>
  <c r="FN83"/>
  <c r="FM19"/>
  <c r="FL43"/>
  <c r="FD41" i="19"/>
  <c r="FH43" i="15"/>
  <c r="FL108"/>
  <c r="FD106" i="19"/>
  <c r="FH108" i="15"/>
  <c r="FL78"/>
  <c r="FD76" i="19"/>
  <c r="FH78" i="15"/>
  <c r="FL18"/>
  <c r="FD16" i="19"/>
  <c r="FH18" i="15"/>
  <c r="FA44" i="19"/>
  <c r="FN46" i="15"/>
  <c r="FJ46"/>
  <c r="FI46"/>
  <c r="FE69" i="19"/>
  <c r="FM71" i="15"/>
  <c r="FL105"/>
  <c r="FD103" i="19"/>
  <c r="FH105" i="15"/>
  <c r="FD66" i="19"/>
  <c r="FH68" i="15"/>
  <c r="FL68"/>
  <c r="FL69"/>
  <c r="FH69"/>
  <c r="FD67" i="19"/>
  <c r="FF48"/>
  <c r="FN47" i="15"/>
  <c r="FA45" i="19"/>
  <c r="FJ47" i="15"/>
  <c r="FI47"/>
  <c r="FE45" i="19"/>
  <c r="FM47" i="15"/>
  <c r="FL82"/>
  <c r="FD80" i="19"/>
  <c r="FH82" i="15"/>
  <c r="FH38"/>
  <c r="FL38"/>
  <c r="FD36" i="19"/>
  <c r="FA28"/>
  <c r="FJ30" i="15"/>
  <c r="FI30"/>
  <c r="FN30"/>
  <c r="FA17" i="19"/>
  <c r="FN19" i="15"/>
  <c r="FJ19"/>
  <c r="FI19"/>
  <c r="FE48" i="19"/>
  <c r="FE98"/>
  <c r="FM100" i="15"/>
  <c r="FF95" i="19"/>
  <c r="FD23"/>
  <c r="FH25" i="15"/>
  <c r="FL25"/>
  <c r="FL98"/>
  <c r="FH98"/>
  <c r="FD96" i="19"/>
  <c r="FL86" i="15"/>
  <c r="FD84" i="19"/>
  <c r="FH86" i="15"/>
  <c r="FH42"/>
  <c r="FL42"/>
  <c r="FD40" i="19"/>
  <c r="FC93"/>
  <c r="FE31"/>
  <c r="FM33" i="15"/>
  <c r="FE95" i="19"/>
  <c r="FM23" i="15"/>
  <c r="FE21" i="19"/>
  <c r="FA53"/>
  <c r="FJ55" i="15"/>
  <c r="FI55"/>
  <c r="FN55"/>
  <c r="FE71" i="19"/>
  <c r="FM73" i="15"/>
  <c r="FE105" i="19"/>
  <c r="FM107" i="15"/>
  <c r="FM61"/>
  <c r="FM65"/>
  <c r="FE63" i="19"/>
  <c r="FJ71" i="15"/>
  <c r="FA69" i="19"/>
  <c r="FN71" i="15"/>
  <c r="FI71"/>
  <c r="FF37" i="19"/>
  <c r="FH58" i="15"/>
  <c r="FL58"/>
  <c r="FD56" i="19"/>
  <c r="FH22" i="15"/>
  <c r="FL22"/>
  <c r="FD20" i="19"/>
  <c r="FF33"/>
  <c r="FL41" i="15"/>
  <c r="FD39" i="19"/>
  <c r="FH41" i="15"/>
  <c r="FL85"/>
  <c r="FH85"/>
  <c r="FD83" i="19"/>
  <c r="FL21" i="15"/>
  <c r="FH21"/>
  <c r="FD19" i="19"/>
  <c r="FM30" i="15"/>
  <c r="FE28" i="19"/>
  <c r="FI76" i="15"/>
  <c r="FN76"/>
  <c r="FA74" i="19"/>
  <c r="FJ76" i="15"/>
  <c r="FE33" i="19"/>
  <c r="FN36" i="15"/>
  <c r="FE65" i="19"/>
  <c r="FL31" i="15"/>
  <c r="FD29" i="19"/>
  <c r="FH31" i="15"/>
  <c r="FL77"/>
  <c r="FD75" i="19"/>
  <c r="FH77" i="15"/>
  <c r="FL93"/>
  <c r="FD91" i="19"/>
  <c r="FH93" i="15"/>
  <c r="FH84"/>
  <c r="FL84"/>
  <c r="FD82" i="19"/>
  <c r="FB93"/>
  <c r="FJ20" i="15"/>
  <c r="FI20"/>
  <c r="FN20"/>
  <c r="FA18" i="19"/>
  <c r="FA95"/>
  <c r="FJ97" i="15"/>
  <c r="FI97"/>
  <c r="FN97"/>
  <c r="FI79"/>
  <c r="FA77" i="19"/>
  <c r="FJ79" i="15"/>
  <c r="FN79"/>
  <c r="FJ23"/>
  <c r="FA21" i="19"/>
  <c r="FN23" i="15"/>
  <c r="FI23"/>
  <c r="FE57" i="19"/>
  <c r="FM59" i="15"/>
  <c r="FI107"/>
  <c r="FA105" i="19"/>
  <c r="FN107" i="15"/>
  <c r="FJ107"/>
  <c r="FI17"/>
  <c r="FN17"/>
  <c r="FA15" i="19"/>
  <c r="FJ17" i="15"/>
  <c r="FE15" i="19"/>
  <c r="FM17" i="15"/>
  <c r="FD14" i="19"/>
  <c r="FH16" i="15"/>
  <c r="FL16"/>
  <c r="FK13"/>
  <c r="FK9"/>
  <c r="AA112" i="19"/>
  <c r="AU112"/>
  <c r="U6" i="21"/>
  <c r="AD6" s="1"/>
  <c r="FK15" i="15"/>
  <c r="U10" i="21"/>
  <c r="AD10" s="1"/>
  <c r="DC112" i="19"/>
  <c r="N10" i="21"/>
  <c r="P10" s="1"/>
  <c r="CI112" i="19"/>
  <c r="AI10" i="21"/>
  <c r="AR10" s="1"/>
  <c r="DW112" i="19"/>
  <c r="FK11" i="15"/>
  <c r="AI6" i="21"/>
  <c r="AR6" s="1"/>
  <c r="BO112" i="19"/>
  <c r="FD11"/>
  <c r="G6" i="21"/>
  <c r="P6" s="1"/>
  <c r="FK12" i="15"/>
  <c r="FK14"/>
  <c r="FK10"/>
  <c r="FJ36" l="1"/>
  <c r="FA58" i="19"/>
  <c r="FJ60" i="15"/>
  <c r="FN60"/>
  <c r="FB37" i="19"/>
  <c r="FI36" i="15"/>
  <c r="FA34" i="19"/>
  <c r="FI60" i="15"/>
  <c r="FE91" i="19"/>
  <c r="FM93" i="15"/>
  <c r="FE39" i="19"/>
  <c r="FM41" i="15"/>
  <c r="FN22"/>
  <c r="FI22"/>
  <c r="FJ22"/>
  <c r="FA20" i="19"/>
  <c r="FE56"/>
  <c r="FM58" i="15"/>
  <c r="FE67" i="19"/>
  <c r="FM69" i="15"/>
  <c r="FE41" i="19"/>
  <c r="FM43" i="15"/>
  <c r="FB81" i="19"/>
  <c r="FC73"/>
  <c r="FC31"/>
  <c r="FB85"/>
  <c r="FB98"/>
  <c r="FM96" i="15"/>
  <c r="FE94" i="19"/>
  <c r="FB89"/>
  <c r="FM66" i="15"/>
  <c r="FE64" i="19"/>
  <c r="FF25"/>
  <c r="FE99"/>
  <c r="FM101" i="15"/>
  <c r="FE43" i="19"/>
  <c r="FM45" i="15"/>
  <c r="FM88"/>
  <c r="FE86" i="19"/>
  <c r="FC57"/>
  <c r="FF73"/>
  <c r="FC97"/>
  <c r="FB58"/>
  <c r="FF85"/>
  <c r="FC102"/>
  <c r="FE32"/>
  <c r="FM34" i="15"/>
  <c r="FA52" i="19"/>
  <c r="FJ54" i="15"/>
  <c r="FN54"/>
  <c r="FI54"/>
  <c r="FI94"/>
  <c r="FN94"/>
  <c r="FJ94"/>
  <c r="FA92" i="19"/>
  <c r="FB33"/>
  <c r="FN40" i="15"/>
  <c r="FA38" i="19"/>
  <c r="FJ40" i="15"/>
  <c r="FI40"/>
  <c r="FC78" i="19"/>
  <c r="FE22"/>
  <c r="FM24" i="15"/>
  <c r="FJ57"/>
  <c r="FN57"/>
  <c r="FI57"/>
  <c r="FA55" i="19"/>
  <c r="FN90" i="15"/>
  <c r="FI90"/>
  <c r="FJ90"/>
  <c r="FA88" i="19"/>
  <c r="FE100"/>
  <c r="FM102" i="15"/>
  <c r="FN28"/>
  <c r="FJ28"/>
  <c r="FA26" i="19"/>
  <c r="FI28" i="15"/>
  <c r="FE61" i="19"/>
  <c r="FM63" i="15"/>
  <c r="FN74"/>
  <c r="FJ74"/>
  <c r="FA72" i="19"/>
  <c r="FI74" i="15"/>
  <c r="FA62" i="19"/>
  <c r="FN64" i="15"/>
  <c r="FI64"/>
  <c r="FJ64"/>
  <c r="FC25" i="19"/>
  <c r="FA49"/>
  <c r="FJ51" i="15"/>
  <c r="FN51"/>
  <c r="FI51"/>
  <c r="FB21" i="19"/>
  <c r="FC77"/>
  <c r="FB53"/>
  <c r="FF31"/>
  <c r="FA84"/>
  <c r="FN86" i="15"/>
  <c r="FI86"/>
  <c r="FJ86"/>
  <c r="FN82"/>
  <c r="FI82"/>
  <c r="FJ82"/>
  <c r="FA80" i="19"/>
  <c r="FB77"/>
  <c r="FE83"/>
  <c r="FM85" i="15"/>
  <c r="FM22"/>
  <c r="FE20" i="19"/>
  <c r="FF105"/>
  <c r="FE84"/>
  <c r="FM86" i="15"/>
  <c r="FE96" i="19"/>
  <c r="FM98" i="15"/>
  <c r="FJ25"/>
  <c r="FN25"/>
  <c r="FI25"/>
  <c r="FA23" i="19"/>
  <c r="FC17"/>
  <c r="FE80"/>
  <c r="FM82" i="15"/>
  <c r="FB45" i="19"/>
  <c r="FJ69" i="15"/>
  <c r="FI69"/>
  <c r="FN69"/>
  <c r="FA67" i="19"/>
  <c r="FJ68" i="15"/>
  <c r="FI68"/>
  <c r="FA66" i="19"/>
  <c r="FN68" i="15"/>
  <c r="FI105"/>
  <c r="FN105"/>
  <c r="FJ105"/>
  <c r="FA103" i="19"/>
  <c r="FF69"/>
  <c r="FC44"/>
  <c r="FN78" i="15"/>
  <c r="FJ78"/>
  <c r="FI78"/>
  <c r="FA76" i="19"/>
  <c r="FM108" i="15"/>
  <c r="FE106" i="19"/>
  <c r="FF102"/>
  <c r="FE46"/>
  <c r="FM48" i="15"/>
  <c r="FB48" i="19"/>
  <c r="FE35"/>
  <c r="FM37" i="15"/>
  <c r="FF47" i="19"/>
  <c r="FF60"/>
  <c r="FF50"/>
  <c r="FF78"/>
  <c r="FJ92" i="15"/>
  <c r="FI92"/>
  <c r="FN92"/>
  <c r="FA90" i="19"/>
  <c r="FN81" i="15"/>
  <c r="FA79" i="19"/>
  <c r="FJ81" i="15"/>
  <c r="FI81"/>
  <c r="FE42" i="19"/>
  <c r="FM44" i="15"/>
  <c r="FA99" i="19"/>
  <c r="FJ101" i="15"/>
  <c r="FI101"/>
  <c r="FN101"/>
  <c r="FA43" i="19"/>
  <c r="FJ45" i="15"/>
  <c r="FN45"/>
  <c r="FI45"/>
  <c r="FF81" i="19"/>
  <c r="FB97"/>
  <c r="FB102"/>
  <c r="FC65"/>
  <c r="FF74"/>
  <c r="FM40" i="15"/>
  <c r="FE38" i="19"/>
  <c r="FC50"/>
  <c r="FB50"/>
  <c r="FB78"/>
  <c r="FC101"/>
  <c r="FA100"/>
  <c r="FN102" i="15"/>
  <c r="FI102"/>
  <c r="FJ102"/>
  <c r="FE26" i="19"/>
  <c r="FM28" i="15"/>
  <c r="FJ72"/>
  <c r="FI72"/>
  <c r="FA70" i="19"/>
  <c r="FN72" i="15"/>
  <c r="FM64"/>
  <c r="FE62" i="19"/>
  <c r="FM51" i="15"/>
  <c r="FE49" i="19"/>
  <c r="FB105"/>
  <c r="FB18"/>
  <c r="FC95"/>
  <c r="FJ84" i="15"/>
  <c r="FI84"/>
  <c r="FN84"/>
  <c r="FA82" i="19"/>
  <c r="FI93" i="15"/>
  <c r="FN93"/>
  <c r="FA91" i="19"/>
  <c r="FJ93" i="15"/>
  <c r="FN77"/>
  <c r="FA75" i="19"/>
  <c r="FJ77" i="15"/>
  <c r="FI77"/>
  <c r="FN31"/>
  <c r="FJ31"/>
  <c r="FA29" i="19"/>
  <c r="FI31" i="15"/>
  <c r="FE19" i="19"/>
  <c r="FM21" i="15"/>
  <c r="FI85"/>
  <c r="FN85"/>
  <c r="FA83" i="19"/>
  <c r="FJ85" i="15"/>
  <c r="FC69" i="19"/>
  <c r="FF59"/>
  <c r="FF71"/>
  <c r="FI42" i="15"/>
  <c r="FJ42"/>
  <c r="FN42"/>
  <c r="FA40" i="19"/>
  <c r="FN98" i="15"/>
  <c r="FJ98"/>
  <c r="FA96" i="19"/>
  <c r="FI98" i="15"/>
  <c r="FM25"/>
  <c r="FE23" i="19"/>
  <c r="FF98"/>
  <c r="FB17"/>
  <c r="FC28"/>
  <c r="FA36"/>
  <c r="FI38" i="15"/>
  <c r="FJ38"/>
  <c r="FN38"/>
  <c r="FE103" i="19"/>
  <c r="FM105" i="15"/>
  <c r="FB44" i="19"/>
  <c r="FM78" i="15"/>
  <c r="FE76" i="19"/>
  <c r="FF53"/>
  <c r="FC85"/>
  <c r="FJ37" i="15"/>
  <c r="FI37"/>
  <c r="FN37"/>
  <c r="FA35" i="19"/>
  <c r="FC89"/>
  <c r="FA27"/>
  <c r="FJ29" i="15"/>
  <c r="FI29"/>
  <c r="FN29"/>
  <c r="FE90" i="19"/>
  <c r="FM92" i="15"/>
  <c r="FM81"/>
  <c r="FE79" i="19"/>
  <c r="FB59"/>
  <c r="FM89" i="15"/>
  <c r="FE87" i="19"/>
  <c r="FC71"/>
  <c r="FC58"/>
  <c r="FE92"/>
  <c r="FM94" i="15"/>
  <c r="FB65" i="19"/>
  <c r="FI26" i="15"/>
  <c r="FJ26"/>
  <c r="FN26"/>
  <c r="FA24" i="19"/>
  <c r="FF89"/>
  <c r="FC60"/>
  <c r="FN106" i="15"/>
  <c r="FJ106"/>
  <c r="FI106"/>
  <c r="FA104" i="19"/>
  <c r="FE51"/>
  <c r="FM53" i="15"/>
  <c r="FF44" i="19"/>
  <c r="FB101"/>
  <c r="FE72"/>
  <c r="FM74" i="15"/>
  <c r="FB25" i="19"/>
  <c r="FF101"/>
  <c r="FE30"/>
  <c r="FM32" i="15"/>
  <c r="FA68" i="19"/>
  <c r="FJ70" i="15"/>
  <c r="FN70"/>
  <c r="FI70"/>
  <c r="FI56"/>
  <c r="FN56"/>
  <c r="FA54" i="19"/>
  <c r="FJ56" i="15"/>
  <c r="FC105" i="19"/>
  <c r="FF57"/>
  <c r="FC21"/>
  <c r="FB95"/>
  <c r="FC18"/>
  <c r="FE82"/>
  <c r="FM84" i="15"/>
  <c r="FE75" i="19"/>
  <c r="FM77" i="15"/>
  <c r="FE29" i="19"/>
  <c r="FM31" i="15"/>
  <c r="FC74" i="19"/>
  <c r="FB74"/>
  <c r="FF28"/>
  <c r="FJ21" i="15"/>
  <c r="FN21"/>
  <c r="FI21"/>
  <c r="FA19" i="19"/>
  <c r="FA39"/>
  <c r="FN41" i="15"/>
  <c r="FJ41"/>
  <c r="FI41"/>
  <c r="FI58"/>
  <c r="FA56" i="19"/>
  <c r="FN58" i="15"/>
  <c r="FJ58"/>
  <c r="FB69" i="19"/>
  <c r="FF63"/>
  <c r="FC53"/>
  <c r="FF21"/>
  <c r="FE40"/>
  <c r="FM42" i="15"/>
  <c r="FB28" i="19"/>
  <c r="FE36"/>
  <c r="FM38" i="15"/>
  <c r="FF45" i="19"/>
  <c r="FC45"/>
  <c r="FE66"/>
  <c r="FM68" i="15"/>
  <c r="FJ18"/>
  <c r="FA16" i="19"/>
  <c r="FI18" i="15"/>
  <c r="FN18"/>
  <c r="FE16" i="19"/>
  <c r="FM18" i="15"/>
  <c r="FN108"/>
  <c r="FJ108"/>
  <c r="FA106" i="19"/>
  <c r="FI108" i="15"/>
  <c r="FN43"/>
  <c r="FA41" i="19"/>
  <c r="FI43" i="15"/>
  <c r="FJ43"/>
  <c r="FF17" i="19"/>
  <c r="FC81"/>
  <c r="FB73"/>
  <c r="FF97"/>
  <c r="FF58"/>
  <c r="FB31"/>
  <c r="FN48" i="15"/>
  <c r="FI48"/>
  <c r="FJ48"/>
  <c r="FA46" i="19"/>
  <c r="FC98"/>
  <c r="FF34"/>
  <c r="FC48"/>
  <c r="FA94"/>
  <c r="FJ96" i="15"/>
  <c r="FI96"/>
  <c r="FN96"/>
  <c r="FN66"/>
  <c r="FA64" i="19"/>
  <c r="FJ66" i="15"/>
  <c r="FI66"/>
  <c r="FE27" i="19"/>
  <c r="FM29" i="15"/>
  <c r="FC63" i="19"/>
  <c r="FB63"/>
  <c r="FC59"/>
  <c r="FA87"/>
  <c r="FJ89" i="15"/>
  <c r="FI89"/>
  <c r="FN89"/>
  <c r="FJ44"/>
  <c r="FI44"/>
  <c r="FN44"/>
  <c r="FA42" i="19"/>
  <c r="FI88" i="15"/>
  <c r="FN88"/>
  <c r="FA86" i="19"/>
  <c r="FJ88" i="15"/>
  <c r="FB71" i="19"/>
  <c r="FB57"/>
  <c r="FF77"/>
  <c r="FF18"/>
  <c r="FI34" i="15"/>
  <c r="FN34"/>
  <c r="FA32" i="19"/>
  <c r="FJ34" i="15"/>
  <c r="FE52" i="19"/>
  <c r="FM54" i="15"/>
  <c r="FC33" i="19"/>
  <c r="FM26" i="15"/>
  <c r="FE24" i="19"/>
  <c r="FB47"/>
  <c r="FC47"/>
  <c r="FB60"/>
  <c r="FA22"/>
  <c r="FJ24" i="15"/>
  <c r="FN24"/>
  <c r="FI24"/>
  <c r="FE104" i="19"/>
  <c r="FM106" i="15"/>
  <c r="FE55" i="19"/>
  <c r="FM57" i="15"/>
  <c r="FA51" i="19"/>
  <c r="FJ53" i="15"/>
  <c r="FI53"/>
  <c r="FN53"/>
  <c r="FE88" i="19"/>
  <c r="FM90" i="15"/>
  <c r="FN63"/>
  <c r="FA61" i="19"/>
  <c r="FJ63" i="15"/>
  <c r="FI63"/>
  <c r="FM72"/>
  <c r="FE70" i="19"/>
  <c r="FA30"/>
  <c r="FI32" i="15"/>
  <c r="FJ32"/>
  <c r="FN32"/>
  <c r="FE68" i="19"/>
  <c r="FM70" i="15"/>
  <c r="FM56"/>
  <c r="FE54" i="19"/>
  <c r="FC15"/>
  <c r="FF15"/>
  <c r="FB15"/>
  <c r="FA14"/>
  <c r="FN16" i="15"/>
  <c r="FJ16"/>
  <c r="FI16"/>
  <c r="FE14" i="19"/>
  <c r="FM16" i="15"/>
  <c r="FH13"/>
  <c r="FI13" s="1"/>
  <c r="FH9"/>
  <c r="FD7" i="19"/>
  <c r="FD9"/>
  <c r="FH11" i="15"/>
  <c r="FH15"/>
  <c r="FL15" s="1"/>
  <c r="FD13" i="19"/>
  <c r="FD12"/>
  <c r="FH14" i="15"/>
  <c r="FD8" i="19"/>
  <c r="FH10" i="15"/>
  <c r="FH12"/>
  <c r="FD10" i="19"/>
  <c r="FB34" l="1"/>
  <c r="FC34"/>
  <c r="FD109"/>
  <c r="FC109"/>
  <c r="FL10" i="15"/>
  <c r="FL14"/>
  <c r="FN13"/>
  <c r="FL11"/>
  <c r="FL12"/>
  <c r="FC61" i="19"/>
  <c r="FF24"/>
  <c r="FF52"/>
  <c r="FF27"/>
  <c r="FB64"/>
  <c r="FC41"/>
  <c r="FB24"/>
  <c r="FF76"/>
  <c r="FF103"/>
  <c r="FC96"/>
  <c r="FB91"/>
  <c r="FB70"/>
  <c r="FF26"/>
  <c r="FC79"/>
  <c r="FC90"/>
  <c r="FC76"/>
  <c r="FC62"/>
  <c r="FC92"/>
  <c r="FB20"/>
  <c r="FC30"/>
  <c r="FB61"/>
  <c r="FB22"/>
  <c r="FB32"/>
  <c r="FC42"/>
  <c r="FC87"/>
  <c r="FC94"/>
  <c r="FB46"/>
  <c r="FF36"/>
  <c r="FC39"/>
  <c r="FF29"/>
  <c r="FC54"/>
  <c r="FB54"/>
  <c r="FC68"/>
  <c r="FF72"/>
  <c r="FC24"/>
  <c r="FF87"/>
  <c r="FF90"/>
  <c r="FC27"/>
  <c r="FC35"/>
  <c r="FB36"/>
  <c r="FF23"/>
  <c r="FB40"/>
  <c r="FB29"/>
  <c r="FB82"/>
  <c r="FC100"/>
  <c r="FF38"/>
  <c r="FB43"/>
  <c r="FC43"/>
  <c r="FC99"/>
  <c r="FF42"/>
  <c r="FF106"/>
  <c r="FB76"/>
  <c r="FB26"/>
  <c r="FB55"/>
  <c r="FC55"/>
  <c r="FC38"/>
  <c r="FF32"/>
  <c r="FF43"/>
  <c r="FF39"/>
  <c r="FB30"/>
  <c r="FF88"/>
  <c r="FC32"/>
  <c r="FF51"/>
  <c r="FF19"/>
  <c r="FC91"/>
  <c r="FC82"/>
  <c r="FF62"/>
  <c r="FB100"/>
  <c r="FF46"/>
  <c r="FC80"/>
  <c r="FB49"/>
  <c r="FF61"/>
  <c r="FF94"/>
  <c r="FF41"/>
  <c r="FF67"/>
  <c r="FF68"/>
  <c r="FB42"/>
  <c r="FB87"/>
  <c r="FB94"/>
  <c r="FB106"/>
  <c r="FB16"/>
  <c r="FF66"/>
  <c r="FB39"/>
  <c r="FB19"/>
  <c r="FF30"/>
  <c r="FB27"/>
  <c r="FB35"/>
  <c r="FC36"/>
  <c r="FC40"/>
  <c r="FC83"/>
  <c r="FB83"/>
  <c r="FC29"/>
  <c r="FC75"/>
  <c r="FF49"/>
  <c r="FB99"/>
  <c r="FB79"/>
  <c r="FB90"/>
  <c r="FF35"/>
  <c r="FC103"/>
  <c r="FC66"/>
  <c r="FC67"/>
  <c r="FF80"/>
  <c r="FB23"/>
  <c r="FF96"/>
  <c r="FF83"/>
  <c r="FB84"/>
  <c r="FC49"/>
  <c r="FB72"/>
  <c r="FB88"/>
  <c r="FB38"/>
  <c r="FB92"/>
  <c r="FF86"/>
  <c r="FF99"/>
  <c r="FF64"/>
  <c r="FF56"/>
  <c r="FC20"/>
  <c r="FF91"/>
  <c r="FB51"/>
  <c r="FF104"/>
  <c r="FF16"/>
  <c r="FB104"/>
  <c r="FF54"/>
  <c r="FF70"/>
  <c r="FC51"/>
  <c r="FF55"/>
  <c r="FC22"/>
  <c r="FC86"/>
  <c r="FB86"/>
  <c r="FC64"/>
  <c r="FC46"/>
  <c r="FB41"/>
  <c r="FC106"/>
  <c r="FC16"/>
  <c r="FF40"/>
  <c r="FC56"/>
  <c r="FB56"/>
  <c r="FC19"/>
  <c r="FF75"/>
  <c r="FF82"/>
  <c r="FB68"/>
  <c r="FC104"/>
  <c r="FF92"/>
  <c r="FF79"/>
  <c r="FB96"/>
  <c r="FB75"/>
  <c r="FC70"/>
  <c r="FB103"/>
  <c r="FB66"/>
  <c r="FB67"/>
  <c r="FC23"/>
  <c r="FF84"/>
  <c r="FF20"/>
  <c r="FB80"/>
  <c r="FC84"/>
  <c r="FB62"/>
  <c r="FC72"/>
  <c r="FC26"/>
  <c r="FF100"/>
  <c r="FC88"/>
  <c r="FF22"/>
  <c r="FB52"/>
  <c r="FC52"/>
  <c r="FC14"/>
  <c r="FF14"/>
  <c r="FB14"/>
  <c r="FL13" i="15"/>
  <c r="FJ13"/>
  <c r="FA11" i="19"/>
  <c r="FI9" i="15"/>
  <c r="FA7" i="19"/>
  <c r="FJ9" i="15"/>
  <c r="FN9"/>
  <c r="FL9"/>
  <c r="FE7" i="19" s="1"/>
  <c r="FE13"/>
  <c r="FJ15" i="15"/>
  <c r="FI15"/>
  <c r="FN15"/>
  <c r="FA13" i="19"/>
  <c r="FE9"/>
  <c r="FJ11" i="15"/>
  <c r="FN11"/>
  <c r="FI11"/>
  <c r="FA9" i="19"/>
  <c r="FJ10" i="15"/>
  <c r="FN10"/>
  <c r="FI10"/>
  <c r="FA8" i="19"/>
  <c r="FE12"/>
  <c r="FE10"/>
  <c r="FE8"/>
  <c r="FJ14" i="15"/>
  <c r="FA12" i="19"/>
  <c r="FN14" i="15"/>
  <c r="FI14"/>
  <c r="FN12"/>
  <c r="FJ12"/>
  <c r="FI12"/>
  <c r="FA10" i="19"/>
  <c r="FB11"/>
  <c r="FM9" i="15" l="1"/>
  <c r="FF7" i="19" s="1"/>
  <c r="FM10" i="15"/>
  <c r="FM11"/>
  <c r="FM15"/>
  <c r="FC11" i="19"/>
  <c r="FE11"/>
  <c r="FM13" i="15"/>
  <c r="FM14"/>
  <c r="FM12"/>
  <c r="FC7" i="19"/>
  <c r="FB7"/>
  <c r="FB9"/>
  <c r="FC9"/>
  <c r="FF9"/>
  <c r="FC13"/>
  <c r="FB13"/>
  <c r="FB10"/>
  <c r="FB8"/>
  <c r="AF15" i="21"/>
  <c r="AC15"/>
  <c r="FC8" i="19"/>
  <c r="FB12"/>
  <c r="FC10"/>
  <c r="FC12"/>
  <c r="FA111" l="1"/>
  <c r="FB111"/>
  <c r="FC111"/>
  <c r="EZ111"/>
  <c r="FF8"/>
  <c r="EZ109"/>
  <c r="FB109"/>
  <c r="FF13"/>
  <c r="FF10"/>
  <c r="FF12"/>
  <c r="FF11"/>
  <c r="AK15" i="21"/>
  <c r="FA109" i="19"/>
  <c r="O15" i="21" s="1"/>
  <c r="R15"/>
  <c r="L15" l="1"/>
  <c r="W15" s="1"/>
  <c r="AQ15" s="1"/>
  <c r="EF112" i="19" l="1"/>
  <c r="EM112"/>
  <c r="ET112"/>
</calcChain>
</file>

<file path=xl/sharedStrings.xml><?xml version="1.0" encoding="utf-8"?>
<sst xmlns="http://schemas.openxmlformats.org/spreadsheetml/2006/main" count="1872" uniqueCount="233">
  <si>
    <t>SESSION</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</si>
  <si>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</si>
  <si>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</si>
  <si>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</si>
  <si>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</si>
  <si>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</si>
  <si>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</si>
  <si>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</si>
  <si>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</si>
  <si>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</si>
  <si>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</si>
  <si>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</si>
  <si>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</si>
  <si>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</si>
  <si>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</si>
  <si>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</si>
  <si>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</si>
  <si>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</si>
  <si>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</si>
  <si>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</si>
  <si>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</si>
  <si>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</si>
  <si>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</si>
  <si>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</si>
  <si>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</si>
  <si>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</si>
  <si>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</si>
  <si>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</si>
  <si>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</si>
  <si>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</si>
  <si>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Written</t>
  </si>
  <si>
    <t>Total</t>
  </si>
  <si>
    <t>Grd.</t>
  </si>
  <si>
    <t>Sr. No.</t>
  </si>
  <si>
    <t>Staff Detail</t>
  </si>
  <si>
    <t>MARKS %</t>
  </si>
  <si>
    <t>Total Attendance</t>
  </si>
  <si>
    <t>Student's Attendance</t>
  </si>
  <si>
    <t>Attendance</t>
  </si>
  <si>
    <t>Attandance %</t>
  </si>
  <si>
    <t>Result Entry</t>
  </si>
  <si>
    <t>Result</t>
  </si>
  <si>
    <t>Obtained Marks</t>
  </si>
  <si>
    <t>Percentage</t>
  </si>
  <si>
    <t>Statics</t>
  </si>
  <si>
    <t>Position in Class</t>
  </si>
  <si>
    <t>School U-Dise Code :-</t>
  </si>
  <si>
    <t>Session :-</t>
  </si>
  <si>
    <t>Saction :-</t>
  </si>
  <si>
    <t>GRADE</t>
  </si>
  <si>
    <t>Remark</t>
  </si>
  <si>
    <t>Result Date:-</t>
  </si>
  <si>
    <t>Department Of Education, Rajasthan</t>
  </si>
  <si>
    <t>Session:-</t>
  </si>
  <si>
    <t xml:space="preserve">Mother's Name </t>
  </si>
  <si>
    <t>Class &amp; Section</t>
  </si>
  <si>
    <t>Subject</t>
  </si>
  <si>
    <t>Half Yearly</t>
  </si>
  <si>
    <t>Max. Marks</t>
  </si>
  <si>
    <t>Total Marks</t>
  </si>
  <si>
    <t>English</t>
  </si>
  <si>
    <t>Extra Subjects</t>
  </si>
  <si>
    <t>Total Meetings :-</t>
  </si>
  <si>
    <t>Student's Meetings :-</t>
  </si>
  <si>
    <t>Remark :-</t>
  </si>
  <si>
    <t>Grading System</t>
  </si>
  <si>
    <t>Grade</t>
  </si>
  <si>
    <t>A</t>
  </si>
  <si>
    <t>B</t>
  </si>
  <si>
    <t>D</t>
  </si>
  <si>
    <t>C</t>
  </si>
  <si>
    <t>% Range</t>
  </si>
  <si>
    <t>Description</t>
  </si>
  <si>
    <t>Excellent</t>
  </si>
  <si>
    <t>Very Good</t>
  </si>
  <si>
    <t>Good</t>
  </si>
  <si>
    <t>Signature Of The Class Teacher</t>
  </si>
  <si>
    <t>Signature And Seal Of Principal/H.M.</t>
  </si>
  <si>
    <t>(A)</t>
  </si>
  <si>
    <t>Class -</t>
  </si>
  <si>
    <t>Result Date :-</t>
  </si>
  <si>
    <t>First Test</t>
  </si>
  <si>
    <t>Second Test</t>
  </si>
  <si>
    <t>Total Tests</t>
  </si>
  <si>
    <t>Total Maximum Marks</t>
  </si>
  <si>
    <t>Grand Total</t>
  </si>
  <si>
    <t>Overall Result</t>
  </si>
  <si>
    <t>Total Max. Marks</t>
  </si>
  <si>
    <t>Total Obtained Marks</t>
  </si>
  <si>
    <t>Wish bright future</t>
  </si>
  <si>
    <t>Sr. Secondary</t>
  </si>
  <si>
    <r>
      <rPr>
        <b/>
        <sz val="10"/>
        <color rgb="FFFFFF00"/>
        <rFont val="Baskerville Old Face"/>
        <family val="1"/>
      </rPr>
      <t>EMAIL ID-</t>
    </r>
    <r>
      <rPr>
        <b/>
        <sz val="10"/>
        <color theme="0"/>
        <rFont val="Baskerville Old Face"/>
        <family val="1"/>
      </rPr>
      <t>ummedtrdedu@gmail.com</t>
    </r>
  </si>
  <si>
    <t>(GSSS RAIMALWADA)</t>
  </si>
  <si>
    <t>Yearly Exam</t>
  </si>
  <si>
    <t>Overall Div.</t>
  </si>
  <si>
    <t>Subject Wise Result</t>
  </si>
  <si>
    <t>Sanskrit</t>
  </si>
  <si>
    <t>Math</t>
  </si>
  <si>
    <t>Science</t>
  </si>
  <si>
    <t>social Science</t>
  </si>
  <si>
    <t>Subject Div Or Description</t>
  </si>
  <si>
    <t>A/B/C/D</t>
  </si>
  <si>
    <t>Average</t>
  </si>
  <si>
    <t>Attendance Percentage</t>
  </si>
  <si>
    <t>G</t>
  </si>
  <si>
    <t>F</t>
  </si>
  <si>
    <t>Result Sheet</t>
  </si>
  <si>
    <t>Class:-</t>
  </si>
  <si>
    <t>School' Name:-</t>
  </si>
  <si>
    <t>Total H.Y.</t>
  </si>
  <si>
    <t>Total Yearly</t>
  </si>
  <si>
    <t>:-</t>
  </si>
  <si>
    <t>First Div</t>
  </si>
  <si>
    <t>NSO</t>
  </si>
  <si>
    <t>Absent</t>
  </si>
  <si>
    <t>Total Enrolled</t>
  </si>
  <si>
    <t>G1</t>
  </si>
  <si>
    <t>G2</t>
  </si>
  <si>
    <t>I</t>
  </si>
  <si>
    <t>Second Div</t>
  </si>
  <si>
    <t>Third Div</t>
  </si>
  <si>
    <t>Total Pass (3+4+5)</t>
  </si>
  <si>
    <t>RESULT PREPARATION PROGRAM</t>
  </si>
  <si>
    <t>P.S.-Bapini (Jodhpur)</t>
  </si>
  <si>
    <t>Roll No.:-</t>
  </si>
  <si>
    <t>ABHISHEK</t>
  </si>
  <si>
    <t>RAMU KHAN</t>
  </si>
  <si>
    <t>SEEPA DEVI</t>
  </si>
  <si>
    <t>ACHALA RAM</t>
  </si>
  <si>
    <t>HEMA RAM</t>
  </si>
  <si>
    <t>TULACHHI DEVI</t>
  </si>
  <si>
    <t>SUKHI</t>
  </si>
  <si>
    <t>ANU JANDU</t>
  </si>
  <si>
    <t>HEERA RAM JANDU</t>
  </si>
  <si>
    <t>MANU DEVI</t>
  </si>
  <si>
    <t>ASHOKA SUTHAR</t>
  </si>
  <si>
    <t>SATYNARYAN</t>
  </si>
  <si>
    <t>SANTU</t>
  </si>
  <si>
    <t>BAJRANG VISHNOI</t>
  </si>
  <si>
    <t>OM PRAKASH VISHNOI</t>
  </si>
  <si>
    <t>LOONGA DEVI</t>
  </si>
  <si>
    <t xml:space="preserve">ANITA </t>
  </si>
  <si>
    <t xml:space="preserve">DUDA RAM </t>
  </si>
  <si>
    <t>ANOPI</t>
  </si>
  <si>
    <t>HARI RAM</t>
  </si>
  <si>
    <t>RUKI</t>
  </si>
  <si>
    <t>SUBJECT ↠</t>
  </si>
  <si>
    <t>SUBJECT TEACHER ↠</t>
  </si>
  <si>
    <t>RESULT SUMMARY ↠</t>
  </si>
  <si>
    <t>SIGNATURE OF SUBJECT TEACHER ↠</t>
  </si>
  <si>
    <t>TOTAL ENROLLED</t>
  </si>
  <si>
    <t>TOTAL</t>
  </si>
  <si>
    <t>E</t>
  </si>
  <si>
    <t>OVERALL RESULT</t>
  </si>
  <si>
    <t>TOTAL ENT.</t>
  </si>
  <si>
    <t>1st Div.</t>
  </si>
  <si>
    <t>2nd Div.</t>
  </si>
  <si>
    <t>3rd Div.</t>
  </si>
  <si>
    <t>Signature Of HM/Principal</t>
  </si>
  <si>
    <t>Signature Of Exam Incharge</t>
  </si>
  <si>
    <t>●→</t>
  </si>
  <si>
    <t>Final Report Card</t>
  </si>
  <si>
    <t>Subject Detail</t>
  </si>
  <si>
    <t>Subject's Name</t>
  </si>
  <si>
    <t>Teacher's Name</t>
  </si>
  <si>
    <t>Result Date</t>
  </si>
  <si>
    <t>Obtained/Total Marks</t>
  </si>
  <si>
    <t>/</t>
  </si>
  <si>
    <t>HINDI</t>
  </si>
  <si>
    <t>ENGLISH</t>
  </si>
  <si>
    <t>SANSKRIT</t>
  </si>
  <si>
    <t>SCIENCE</t>
  </si>
  <si>
    <t>MATHEMATICS</t>
  </si>
  <si>
    <t>SOCIAL SCIENCE</t>
  </si>
  <si>
    <t>WORK EXP.</t>
  </si>
  <si>
    <t>FIRST EVO.</t>
  </si>
  <si>
    <t>SECOND EVO.</t>
  </si>
  <si>
    <t>THIRD EVO.</t>
  </si>
  <si>
    <t>FOURTH EVO.</t>
  </si>
  <si>
    <t>FIFTH EVO.</t>
  </si>
  <si>
    <t>HEALTH &amp; PHY. EDU.</t>
  </si>
  <si>
    <t>ART</t>
  </si>
  <si>
    <t>H &amp; PHY EDU</t>
  </si>
  <si>
    <t>Grd</t>
  </si>
  <si>
    <t xml:space="preserve">Overall Result Summary </t>
  </si>
  <si>
    <t>Subject wise Result Summary</t>
  </si>
  <si>
    <r>
      <t xml:space="preserve"> Total </t>
    </r>
    <r>
      <rPr>
        <b/>
        <sz val="9"/>
        <color theme="1"/>
        <rFont val="Calibri"/>
        <family val="2"/>
        <scheme val="minor"/>
      </rPr>
      <t>(8+9)</t>
    </r>
  </si>
  <si>
    <t>Grand Total (7+10)</t>
  </si>
  <si>
    <t>Total Enro.</t>
  </si>
  <si>
    <t>Total Grd "A"</t>
  </si>
  <si>
    <t>Total Grd "B"</t>
  </si>
  <si>
    <t>Total Grd "C"</t>
  </si>
  <si>
    <t>Total Grd "D"</t>
  </si>
  <si>
    <t>A+/A/B/C/D</t>
  </si>
  <si>
    <t>Total Grd "E"</t>
  </si>
  <si>
    <t>Work Exp.</t>
  </si>
  <si>
    <t>Art Edu.</t>
  </si>
  <si>
    <t>H&amp;P Edu.</t>
  </si>
  <si>
    <t>Act/Oral</t>
  </si>
  <si>
    <t>Total (Test+H.Y.)</t>
  </si>
  <si>
    <t>COUNT ABSENT</t>
  </si>
  <si>
    <t>COUNT ML</t>
  </si>
  <si>
    <t>COUNT BLANK</t>
  </si>
  <si>
    <t>COUNT 'E'</t>
  </si>
  <si>
    <t>Overall Grade</t>
  </si>
  <si>
    <t>Overall Grade.</t>
  </si>
  <si>
    <t>◘</t>
  </si>
  <si>
    <t>86-100</t>
  </si>
  <si>
    <t>71-85</t>
  </si>
  <si>
    <t>51-70</t>
  </si>
  <si>
    <t>31-50</t>
  </si>
  <si>
    <t>0-30</t>
  </si>
  <si>
    <t>Need Improvement</t>
  </si>
  <si>
    <t>UMMED TARAD</t>
  </si>
  <si>
    <t>CREATOR:-</t>
  </si>
  <si>
    <t>A/B/C/D/E</t>
  </si>
  <si>
    <t>ml</t>
  </si>
  <si>
    <t>School U-Dise Code:-</t>
  </si>
  <si>
    <t>For Help</t>
  </si>
  <si>
    <r>
      <t xml:space="preserve">OR search the youtube channel </t>
    </r>
    <r>
      <rPr>
        <b/>
        <sz val="24"/>
        <color rgb="FFFFFF00"/>
        <rFont val="Cambria"/>
        <family val="1"/>
        <scheme val="major"/>
      </rPr>
      <t>"Learn with ummed tarad"</t>
    </r>
  </si>
  <si>
    <t>Activity</t>
  </si>
  <si>
    <t>No Bag Day Activity</t>
  </si>
  <si>
    <t>https://youtu.be/QWmVZqxh1yE</t>
  </si>
  <si>
    <t>Promoted</t>
  </si>
  <si>
    <r>
      <t xml:space="preserve">School Logo </t>
    </r>
    <r>
      <rPr>
        <sz val="34"/>
        <color rgb="FF7030A0"/>
        <rFont val="Symbol"/>
        <family val="1"/>
        <charset val="2"/>
      </rPr>
      <t>®</t>
    </r>
  </si>
  <si>
    <t>To</t>
  </si>
  <si>
    <t>Plz Enter the range to print marksheet</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</si>
  <si>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</si>
  <si>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For Help watch the video on my Youtube Channel</t>
  </si>
  <si>
    <t xml:space="preserve">Govt. Sr. Secondary School </t>
  </si>
  <si>
    <t>LAST UPDATE :- 10-04-2025</t>
  </si>
  <si>
    <t>2024-25</t>
  </si>
  <si>
    <t>Update On :- 10-04-2025</t>
  </si>
</sst>
</file>

<file path=xl/styles.xml><?xml version="1.0" encoding="utf-8"?>
<styleSheet xmlns="http://schemas.openxmlformats.org/spreadsheetml/2006/main">
  <numFmts count="3">
    <numFmt numFmtId="164" formatCode="[$-409]d/mmm/yyyy;@"/>
    <numFmt numFmtId="165" formatCode="0.000"/>
    <numFmt numFmtId="166" formatCode="&quot;0&quot;0"/>
  </numFmts>
  <fonts count="155">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24"/>
      <color theme="1"/>
      <name val="Cambria"/>
      <family val="1"/>
      <scheme val="major"/>
    </font>
    <font>
      <b/>
      <sz val="24"/>
      <color rgb="FF002060"/>
      <name val="Segoe UI Symbol"/>
      <family val="2"/>
    </font>
    <font>
      <b/>
      <sz val="22"/>
      <color theme="0"/>
      <name val="Cambria"/>
      <family val="1"/>
      <scheme val="major"/>
    </font>
    <font>
      <b/>
      <sz val="20"/>
      <color theme="0"/>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8"/>
      <color rgb="FFFFFF00"/>
      <name val="Baskerville Old Face"/>
      <family val="1"/>
    </font>
    <font>
      <b/>
      <sz val="14"/>
      <color theme="0"/>
      <name val="Baskerville Old Face"/>
      <family val="1"/>
    </font>
    <font>
      <b/>
      <sz val="16"/>
      <name val="Cambria"/>
      <family val="1"/>
      <scheme val="major"/>
    </font>
    <font>
      <b/>
      <sz val="12"/>
      <name val="Cambria"/>
      <family val="1"/>
      <scheme val="major"/>
    </font>
    <font>
      <b/>
      <sz val="10"/>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6"/>
      <color rgb="FFFFFF00"/>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4"/>
      <name val="Cambria"/>
      <family val="1"/>
    </font>
    <font>
      <b/>
      <sz val="18"/>
      <name val="Cambria"/>
      <family val="1"/>
      <scheme val="major"/>
    </font>
    <font>
      <b/>
      <sz val="14"/>
      <color rgb="FFFF0000"/>
      <name val="Cambria"/>
      <family val="1"/>
      <scheme val="major"/>
    </font>
    <font>
      <b/>
      <sz val="11"/>
      <color rgb="FFFF0000"/>
      <name val="Cambria"/>
      <family val="1"/>
      <scheme val="major"/>
    </font>
    <font>
      <b/>
      <sz val="26"/>
      <color rgb="FF002060"/>
      <name val="Cambria"/>
      <family val="1"/>
      <scheme val="major"/>
    </font>
    <font>
      <sz val="11"/>
      <name val="Cambria"/>
      <family val="1"/>
      <scheme val="major"/>
    </font>
    <font>
      <b/>
      <sz val="55"/>
      <color rgb="FF0070C0"/>
      <name val="Imprint MT Shadow"/>
      <family val="5"/>
    </font>
    <font>
      <b/>
      <sz val="12"/>
      <color rgb="FFC00000"/>
      <name val="Cambria"/>
      <family val="1"/>
      <scheme val="major"/>
    </font>
    <font>
      <sz val="14"/>
      <color theme="1"/>
      <name val="Cambria"/>
      <family val="1"/>
      <scheme val="major"/>
    </font>
    <font>
      <b/>
      <sz val="18"/>
      <color theme="1"/>
      <name val="Cambria"/>
      <family val="1"/>
      <scheme val="major"/>
    </font>
    <font>
      <b/>
      <sz val="20"/>
      <color theme="1"/>
      <name val="Cambria"/>
      <family val="1"/>
      <scheme val="major"/>
    </font>
    <font>
      <sz val="11"/>
      <color theme="0"/>
      <name val="Cambria"/>
      <family val="1"/>
      <scheme val="major"/>
    </font>
    <font>
      <b/>
      <sz val="12"/>
      <color theme="1"/>
      <name val="Cambria"/>
      <family val="1"/>
      <scheme val="major"/>
    </font>
    <font>
      <sz val="18"/>
      <color theme="1"/>
      <name val="Cambria"/>
      <family val="1"/>
      <scheme val="major"/>
    </font>
    <font>
      <b/>
      <sz val="18"/>
      <color theme="1"/>
      <name val="Calibri"/>
      <family val="2"/>
      <scheme val="minor"/>
    </font>
    <font>
      <b/>
      <sz val="18"/>
      <color rgb="FFFFFF00"/>
      <name val="Alaska"/>
      <family val="2"/>
    </font>
    <font>
      <b/>
      <sz val="11"/>
      <color theme="1"/>
      <name val="Calibri"/>
      <family val="2"/>
      <scheme val="minor"/>
    </font>
    <font>
      <b/>
      <sz val="11"/>
      <name val="Cambria"/>
      <family val="1"/>
      <scheme val="major"/>
    </font>
    <font>
      <b/>
      <sz val="14"/>
      <color theme="1"/>
      <name val="Calibri"/>
      <family val="2"/>
      <scheme val="minor"/>
    </font>
    <font>
      <b/>
      <sz val="14"/>
      <color rgb="FFC00000"/>
      <name val="Cambria"/>
      <family val="1"/>
      <scheme val="major"/>
    </font>
    <font>
      <sz val="12"/>
      <color theme="1"/>
      <name val="Calibri"/>
      <family val="2"/>
      <scheme val="minor"/>
    </font>
    <font>
      <sz val="16"/>
      <name val="Cambria"/>
      <family val="1"/>
      <scheme val="major"/>
    </font>
    <font>
      <sz val="18"/>
      <color rgb="FF0070C0"/>
      <name val="Cambria"/>
      <family val="1"/>
      <scheme val="major"/>
    </font>
    <font>
      <sz val="18"/>
      <name val="Cambria"/>
      <family val="1"/>
      <scheme val="major"/>
    </font>
    <font>
      <sz val="12"/>
      <name val="Cambria"/>
      <family val="1"/>
      <scheme val="major"/>
    </font>
    <font>
      <b/>
      <sz val="10"/>
      <color rgb="FFC00000"/>
      <name val="Cambria"/>
      <family val="1"/>
    </font>
    <font>
      <b/>
      <sz val="12"/>
      <color theme="0" tint="-0.249977111117893"/>
      <name val="Cambria"/>
      <family val="1"/>
    </font>
    <font>
      <b/>
      <sz val="10"/>
      <color rgb="FFFFFF00"/>
      <name val="Baskerville Old Face"/>
      <family val="1"/>
    </font>
    <font>
      <b/>
      <sz val="10"/>
      <color theme="0"/>
      <name val="Baskerville Old Face"/>
      <family val="1"/>
    </font>
    <font>
      <sz val="12"/>
      <color rgb="FFFF0000"/>
      <name val="Cambria"/>
      <family val="1"/>
      <scheme val="major"/>
    </font>
    <font>
      <b/>
      <sz val="12"/>
      <color rgb="FF4B10E0"/>
      <name val="Cambria"/>
      <family val="1"/>
      <scheme val="major"/>
    </font>
    <font>
      <sz val="12"/>
      <color rgb="FF00B050"/>
      <name val="Cambria"/>
      <family val="1"/>
      <scheme val="major"/>
    </font>
    <font>
      <sz val="12"/>
      <color theme="1"/>
      <name val="Cambria"/>
      <family val="1"/>
      <scheme val="major"/>
    </font>
    <font>
      <sz val="10"/>
      <name val="Cambria"/>
      <family val="1"/>
      <scheme val="major"/>
    </font>
    <font>
      <b/>
      <sz val="10"/>
      <color rgb="FFC00000"/>
      <name val="Cambria"/>
      <family val="1"/>
      <scheme val="major"/>
    </font>
    <font>
      <b/>
      <sz val="20"/>
      <color rgb="FFC00000"/>
      <name val="Cambria"/>
      <family val="1"/>
      <scheme val="major"/>
    </font>
    <font>
      <b/>
      <sz val="24"/>
      <color rgb="FFFFFF00"/>
      <name val="Alaska"/>
      <family val="2"/>
    </font>
    <font>
      <b/>
      <sz val="11"/>
      <color rgb="FFC00000"/>
      <name val="Cambria"/>
      <family val="1"/>
      <scheme val="major"/>
    </font>
    <font>
      <sz val="8"/>
      <color theme="1"/>
      <name val="Cambria"/>
      <family val="1"/>
      <scheme val="major"/>
    </font>
    <font>
      <sz val="10"/>
      <color rgb="FF00B050"/>
      <name val="Cambria"/>
      <family val="1"/>
      <scheme val="major"/>
    </font>
    <font>
      <b/>
      <sz val="12"/>
      <color theme="1"/>
      <name val="Calibri"/>
      <family val="2"/>
      <scheme val="minor"/>
    </font>
    <font>
      <sz val="10"/>
      <color rgb="FFFF0000"/>
      <name val="Cambria"/>
      <family val="1"/>
      <scheme val="major"/>
    </font>
    <font>
      <sz val="10"/>
      <color theme="5" tint="-0.499984740745262"/>
      <name val="Cambria"/>
      <family val="1"/>
      <scheme val="major"/>
    </font>
    <font>
      <b/>
      <sz val="16"/>
      <color theme="1"/>
      <name val="Calibri"/>
      <family val="2"/>
      <scheme val="minor"/>
    </font>
    <font>
      <b/>
      <sz val="9"/>
      <color theme="1"/>
      <name val="Calibri"/>
      <family val="2"/>
      <scheme val="minor"/>
    </font>
    <font>
      <sz val="8"/>
      <color theme="1"/>
      <name val="Calibri"/>
      <family val="2"/>
      <scheme val="minor"/>
    </font>
    <font>
      <sz val="9"/>
      <color theme="1"/>
      <name val="Calibri"/>
      <family val="2"/>
      <scheme val="minor"/>
    </font>
    <font>
      <b/>
      <sz val="10"/>
      <color theme="1"/>
      <name val="Calibri"/>
      <family val="2"/>
      <scheme val="minor"/>
    </font>
    <font>
      <b/>
      <sz val="8"/>
      <color theme="1"/>
      <name val="Calibri"/>
      <family val="2"/>
      <scheme val="minor"/>
    </font>
    <font>
      <sz val="14"/>
      <color theme="1"/>
      <name val="Calibri"/>
      <family val="2"/>
      <scheme val="minor"/>
    </font>
    <font>
      <sz val="12"/>
      <color rgb="FFFF0000"/>
      <name val="Cambria"/>
      <family val="1"/>
    </font>
    <font>
      <sz val="12"/>
      <color rgb="FF4B10E0"/>
      <name val="Calibri"/>
      <family val="2"/>
      <scheme val="minor"/>
    </font>
    <font>
      <b/>
      <sz val="20"/>
      <color theme="1"/>
      <name val="Algerian"/>
      <family val="5"/>
    </font>
    <font>
      <b/>
      <sz val="10"/>
      <color rgb="FFFF0000"/>
      <name val="Cambria"/>
      <family val="1"/>
      <scheme val="major"/>
    </font>
    <font>
      <b/>
      <sz val="20"/>
      <name val="Cambria"/>
      <family val="1"/>
      <scheme val="major"/>
    </font>
    <font>
      <sz val="9"/>
      <name val="Cambria"/>
      <family val="1"/>
      <scheme val="major"/>
    </font>
    <font>
      <sz val="9"/>
      <color rgb="FF00B050"/>
      <name val="Cambria"/>
      <family val="1"/>
      <scheme val="major"/>
    </font>
    <font>
      <sz val="9"/>
      <color theme="1"/>
      <name val="Cambria"/>
      <family val="1"/>
      <scheme val="major"/>
    </font>
    <font>
      <b/>
      <sz val="11"/>
      <color theme="0"/>
      <name val="Cambria"/>
      <family val="1"/>
      <scheme val="major"/>
    </font>
    <font>
      <b/>
      <sz val="14"/>
      <color theme="0"/>
      <name val="Cambria"/>
      <family val="1"/>
      <scheme val="major"/>
    </font>
    <font>
      <b/>
      <sz val="12"/>
      <color rgb="FF002060"/>
      <name val="Cambria"/>
      <family val="1"/>
      <scheme val="major"/>
    </font>
    <font>
      <sz val="11"/>
      <color rgb="FF002060"/>
      <name val="Cambria"/>
      <family val="1"/>
      <scheme val="major"/>
    </font>
    <font>
      <sz val="12"/>
      <color rgb="FF002060"/>
      <name val="Cambria"/>
      <family val="1"/>
      <scheme val="major"/>
    </font>
    <font>
      <b/>
      <sz val="11"/>
      <color rgb="FF002060"/>
      <name val="Cambria"/>
      <family val="1"/>
      <scheme val="major"/>
    </font>
    <font>
      <b/>
      <sz val="16"/>
      <color rgb="FF002060"/>
      <name val="Segoe UI Symbol"/>
      <family val="2"/>
    </font>
    <font>
      <b/>
      <sz val="28"/>
      <color rgb="FFFF0000"/>
      <name val="Imprint MT Shadow"/>
      <family val="5"/>
    </font>
    <font>
      <b/>
      <sz val="8"/>
      <color theme="0" tint="-4.9989318521683403E-2"/>
      <name val="Cambria"/>
      <family val="1"/>
      <scheme val="major"/>
    </font>
    <font>
      <sz val="18"/>
      <color rgb="FFFF0000"/>
      <name val="Cambria"/>
      <family val="1"/>
      <scheme val="major"/>
    </font>
    <font>
      <sz val="11"/>
      <name val="Calibri"/>
      <family val="2"/>
      <scheme val="minor"/>
    </font>
    <font>
      <sz val="9"/>
      <color rgb="FF002060"/>
      <name val="Cambria"/>
      <family val="1"/>
      <scheme val="major"/>
    </font>
    <font>
      <sz val="10"/>
      <color rgb="FF002060"/>
      <name val="Cambria"/>
      <family val="1"/>
      <scheme val="major"/>
    </font>
    <font>
      <b/>
      <sz val="10"/>
      <color rgb="FF002060"/>
      <name val="Calibri"/>
      <family val="2"/>
      <scheme val="minor"/>
    </font>
    <font>
      <b/>
      <sz val="36"/>
      <color theme="1"/>
      <name val="Alaska"/>
      <family val="2"/>
    </font>
    <font>
      <sz val="11"/>
      <color rgb="FFFF0000"/>
      <name val="Cambria"/>
      <family val="1"/>
      <scheme val="major"/>
    </font>
    <font>
      <b/>
      <sz val="8"/>
      <color theme="1"/>
      <name val="Cambria"/>
      <family val="1"/>
      <scheme val="major"/>
    </font>
    <font>
      <b/>
      <sz val="10"/>
      <color rgb="FF4B10E0"/>
      <name val="Cambria"/>
      <family val="1"/>
      <scheme val="major"/>
    </font>
    <font>
      <b/>
      <sz val="14"/>
      <color rgb="FF4B10E0"/>
      <name val="Cambria"/>
      <family val="1"/>
      <scheme val="major"/>
    </font>
    <font>
      <b/>
      <sz val="12"/>
      <name val="Caslon Bd BT"/>
      <family val="1"/>
    </font>
    <font>
      <b/>
      <sz val="28"/>
      <color rgb="FF002060"/>
      <name val="Algerian"/>
      <family val="5"/>
    </font>
    <font>
      <sz val="28"/>
      <color rgb="FF002060"/>
      <name val="Calibri"/>
      <family val="2"/>
      <scheme val="minor"/>
    </font>
    <font>
      <b/>
      <sz val="10"/>
      <color theme="0"/>
      <name val="Cambria"/>
      <family val="1"/>
      <scheme val="major"/>
    </font>
    <font>
      <b/>
      <sz val="9"/>
      <color rgb="FFFF0000"/>
      <name val="Cambria"/>
      <family val="1"/>
      <scheme val="major"/>
    </font>
    <font>
      <b/>
      <sz val="36"/>
      <color rgb="FF0070C0"/>
      <name val="Imprint MT Shadow"/>
      <family val="5"/>
    </font>
    <font>
      <b/>
      <sz val="24"/>
      <color rgb="FFFF0000"/>
      <name val="Cambria"/>
      <family val="1"/>
      <scheme val="major"/>
    </font>
    <font>
      <b/>
      <sz val="11"/>
      <color rgb="FF4B10E0"/>
      <name val="Cambria"/>
      <family val="1"/>
      <scheme val="major"/>
    </font>
    <font>
      <b/>
      <sz val="16"/>
      <color rgb="FFC00000"/>
      <name val="Cambria"/>
      <family val="1"/>
      <scheme val="major"/>
    </font>
    <font>
      <b/>
      <sz val="10"/>
      <name val="Cambria"/>
      <family val="1"/>
    </font>
    <font>
      <b/>
      <sz val="8"/>
      <name val="Cambria"/>
      <family val="1"/>
    </font>
    <font>
      <b/>
      <sz val="9"/>
      <color theme="1"/>
      <name val="Cambria"/>
      <family val="1"/>
      <scheme val="major"/>
    </font>
    <font>
      <b/>
      <sz val="18"/>
      <color rgb="FF7030A0"/>
      <name val="Times New Roman"/>
      <family val="1"/>
    </font>
    <font>
      <b/>
      <sz val="14"/>
      <color rgb="FF7030A0"/>
      <name val="Cambria"/>
      <family val="1"/>
      <scheme val="major"/>
    </font>
    <font>
      <b/>
      <sz val="16"/>
      <color rgb="FF7030A0"/>
      <name val="Cambria"/>
      <family val="1"/>
      <scheme val="major"/>
    </font>
    <font>
      <sz val="11"/>
      <color rgb="FF7030A0"/>
      <name val="Calibri"/>
      <family val="2"/>
      <scheme val="minor"/>
    </font>
    <font>
      <b/>
      <sz val="24"/>
      <color theme="0"/>
      <name val="Cooper BlkOul BT"/>
      <family val="5"/>
    </font>
    <font>
      <sz val="20"/>
      <color theme="0"/>
      <name val="Cambria"/>
      <family val="1"/>
      <scheme val="major"/>
    </font>
    <font>
      <b/>
      <sz val="24"/>
      <color theme="0"/>
      <name val="Cambria"/>
      <family val="1"/>
      <scheme val="major"/>
    </font>
    <font>
      <sz val="14"/>
      <color rgb="FF0070C0"/>
      <name val="Cambria"/>
      <family val="1"/>
      <scheme val="major"/>
    </font>
    <font>
      <b/>
      <sz val="11"/>
      <name val="Caslon Bd BT"/>
      <family val="1"/>
    </font>
    <font>
      <b/>
      <sz val="72"/>
      <color rgb="FFFFC000"/>
      <name val="Algerian"/>
      <family val="5"/>
    </font>
    <font>
      <b/>
      <sz val="28"/>
      <color theme="0"/>
      <name val="Cambria"/>
      <family val="1"/>
      <scheme val="major"/>
    </font>
    <font>
      <u/>
      <sz val="11"/>
      <color theme="10"/>
      <name val="Calibri"/>
      <family val="2"/>
    </font>
    <font>
      <b/>
      <sz val="24"/>
      <color rgb="FFFFFF00"/>
      <name val="Cambria"/>
      <family val="1"/>
      <scheme val="major"/>
    </font>
    <font>
      <sz val="11"/>
      <color theme="0" tint="-4.9989318521683403E-2"/>
      <name val="Cambria"/>
      <family val="1"/>
      <scheme val="major"/>
    </font>
    <font>
      <b/>
      <sz val="10"/>
      <color rgb="FF002060"/>
      <name val="Cambria"/>
      <family val="1"/>
      <scheme val="major"/>
    </font>
    <font>
      <b/>
      <sz val="9"/>
      <name val="Cambria"/>
      <family val="1"/>
      <scheme val="major"/>
    </font>
    <font>
      <sz val="26"/>
      <color rgb="FFFFFF00"/>
      <name val="Cooper Std Black"/>
      <family val="1"/>
    </font>
    <font>
      <sz val="34"/>
      <color rgb="FF7030A0"/>
      <name val="Symbol"/>
      <family val="1"/>
      <charset val="2"/>
    </font>
    <font>
      <b/>
      <sz val="9"/>
      <color theme="0"/>
      <name val="Baskerville Old Face"/>
      <family val="1"/>
    </font>
    <font>
      <sz val="16"/>
      <color theme="0"/>
      <name val="Cambria"/>
      <family val="1"/>
      <scheme val="major"/>
    </font>
    <font>
      <b/>
      <sz val="22"/>
      <color rgb="FFFFFF00"/>
      <name val="Baskerville Old Face"/>
      <family val="1"/>
    </font>
    <font>
      <b/>
      <sz val="9"/>
      <color theme="5" tint="0.79998168889431442"/>
      <name val="Cambria"/>
      <family val="1"/>
      <scheme val="major"/>
    </font>
    <font>
      <b/>
      <sz val="55"/>
      <color theme="5" tint="0.79998168889431442"/>
      <name val="Imprint MT Shadow"/>
      <family val="5"/>
    </font>
    <font>
      <sz val="18"/>
      <color theme="0"/>
      <name val="Cambria"/>
      <family val="1"/>
      <scheme val="major"/>
    </font>
    <font>
      <b/>
      <sz val="26"/>
      <color rgb="FFFF0000"/>
      <name val="Calibri"/>
      <family val="2"/>
      <scheme val="minor"/>
    </font>
    <font>
      <b/>
      <sz val="22"/>
      <color theme="0"/>
      <name val="Calibri"/>
      <family val="2"/>
      <scheme val="minor"/>
    </font>
    <font>
      <b/>
      <sz val="12"/>
      <color rgb="FFC00000"/>
      <name val="Cambria"/>
      <family val="1"/>
    </font>
    <font>
      <b/>
      <sz val="10"/>
      <name val="Caslon Bd BT"/>
      <family val="1"/>
    </font>
    <font>
      <sz val="11"/>
      <color theme="0"/>
      <name val="Calibri"/>
      <family val="2"/>
      <scheme val="minor"/>
    </font>
    <font>
      <b/>
      <sz val="12"/>
      <color theme="0"/>
      <name val="Cambria"/>
      <family val="1"/>
      <scheme val="major"/>
    </font>
    <font>
      <u/>
      <sz val="26"/>
      <color rgb="FFFF0000"/>
      <name val="Calibri"/>
      <family val="2"/>
    </font>
    <font>
      <b/>
      <u/>
      <sz val="26"/>
      <color rgb="FFFF0000"/>
      <name val="Calibri"/>
      <family val="2"/>
    </font>
    <font>
      <sz val="26"/>
      <color theme="1"/>
      <name val="Aachen BT"/>
      <family val="1"/>
    </font>
  </fonts>
  <fills count="24">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70C0"/>
        <bgColor indexed="64"/>
      </patternFill>
    </fill>
  </fills>
  <borders count="308">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style="thin">
        <color rgb="FF002060"/>
      </left>
      <right style="thin">
        <color rgb="FF002060"/>
      </right>
      <top style="thin">
        <color rgb="FF00206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thin">
        <color rgb="FF002060"/>
      </left>
      <right style="thin">
        <color rgb="FF002060"/>
      </right>
      <top/>
      <bottom style="medium">
        <color rgb="FFFF0000"/>
      </bottom>
      <diagonal/>
    </border>
    <border>
      <left style="medium">
        <color rgb="FFFF0000"/>
      </left>
      <right style="thin">
        <color rgb="FF002060"/>
      </right>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medium">
        <color rgb="FFFF000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style="thin">
        <color rgb="FF002060"/>
      </left>
      <right/>
      <top style="thin">
        <color rgb="FF002060"/>
      </top>
      <bottom style="thin">
        <color rgb="FF002060"/>
      </bottom>
      <diagonal/>
    </border>
    <border>
      <left style="medium">
        <color rgb="FFFF0000"/>
      </left>
      <right style="thin">
        <color rgb="FF002060"/>
      </right>
      <top/>
      <bottom/>
      <diagonal/>
    </border>
    <border>
      <left/>
      <right style="thin">
        <color rgb="FF7030A0"/>
      </right>
      <top/>
      <bottom/>
      <diagonal/>
    </border>
    <border>
      <left style="thin">
        <color rgb="FF002060"/>
      </left>
      <right style="thin">
        <color rgb="FF002060"/>
      </right>
      <top/>
      <bottom style="thin">
        <color rgb="FF002060"/>
      </bottom>
      <diagonal/>
    </border>
    <border>
      <left/>
      <right style="medium">
        <color rgb="FFFF000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7030A0"/>
      </left>
      <right style="medium">
        <color rgb="FFFF0000"/>
      </right>
      <top/>
      <bottom style="thin">
        <color rgb="FF7030A0"/>
      </bottom>
      <diagonal/>
    </border>
    <border>
      <left style="thin">
        <color rgb="FF002060"/>
      </left>
      <right/>
      <top style="medium">
        <color rgb="FFFF0000"/>
      </top>
      <bottom style="thin">
        <color rgb="FF00206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thin">
        <color rgb="FF002060"/>
      </left>
      <right style="thin">
        <color rgb="FF002060"/>
      </right>
      <top style="thin">
        <color rgb="FF002060"/>
      </top>
      <bottom/>
      <diagonal/>
    </border>
    <border>
      <left/>
      <right/>
      <top style="thin">
        <color rgb="FF7030A0"/>
      </top>
      <bottom/>
      <diagonal/>
    </border>
    <border>
      <left/>
      <right style="thin">
        <color rgb="FF7030A0"/>
      </right>
      <top style="medium">
        <color rgb="FFFF0000"/>
      </top>
      <bottom style="thin">
        <color rgb="FF7030A0"/>
      </bottom>
      <diagonal/>
    </border>
    <border>
      <left style="thin">
        <color indexed="64"/>
      </left>
      <right style="thin">
        <color indexed="64"/>
      </right>
      <top style="thin">
        <color indexed="64"/>
      </top>
      <bottom style="thin">
        <color indexed="64"/>
      </bottom>
      <diagonal/>
    </border>
    <border>
      <left style="medium">
        <color rgb="FFFF0000"/>
      </left>
      <right style="thin">
        <color rgb="FF002060"/>
      </right>
      <top style="thin">
        <color rgb="FF002060"/>
      </top>
      <bottom style="medium">
        <color rgb="FFFF000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style="thin">
        <color rgb="FF002060"/>
      </left>
      <right style="thin">
        <color rgb="FF002060"/>
      </right>
      <top/>
      <bottom/>
      <diagonal/>
    </border>
    <border>
      <left style="medium">
        <color rgb="FFFF0000"/>
      </left>
      <right style="thin">
        <color indexed="64"/>
      </right>
      <top style="thin">
        <color indexed="64"/>
      </top>
      <bottom style="thin">
        <color indexed="64"/>
      </bottom>
      <diagonal/>
    </border>
    <border>
      <left style="thin">
        <color rgb="FF002060"/>
      </left>
      <right style="medium">
        <color rgb="FFFF0000"/>
      </right>
      <top style="thin">
        <color rgb="FF002060"/>
      </top>
      <bottom style="thin">
        <color rgb="FF002060"/>
      </bottom>
      <diagonal/>
    </border>
    <border>
      <left style="medium">
        <color rgb="FFFF0000"/>
      </left>
      <right style="thin">
        <color rgb="FF002060"/>
      </right>
      <top style="thin">
        <color rgb="FF002060"/>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style="medium">
        <color rgb="FFFF0000"/>
      </left>
      <right/>
      <top style="thin">
        <color rgb="FF7030A0"/>
      </top>
      <bottom/>
      <diagonal/>
    </border>
    <border>
      <left/>
      <right style="medium">
        <color rgb="FFFF0000"/>
      </right>
      <top style="thin">
        <color rgb="FF7030A0"/>
      </top>
      <bottom/>
      <diagonal/>
    </border>
    <border>
      <left/>
      <right style="thin">
        <color indexed="64"/>
      </right>
      <top style="thin">
        <color indexed="64"/>
      </top>
      <bottom style="thin">
        <color indexed="64"/>
      </bottom>
      <diagonal/>
    </border>
    <border>
      <left style="thin">
        <color rgb="FF002060"/>
      </left>
      <right/>
      <top style="thin">
        <color rgb="FF002060"/>
      </top>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style="medium">
        <color rgb="FFFF0000"/>
      </top>
      <bottom style="thin">
        <color rgb="FF002060"/>
      </bottom>
      <diagonal/>
    </border>
    <border>
      <left/>
      <right style="medium">
        <color rgb="FFFF0000"/>
      </right>
      <top style="thin">
        <color rgb="FF002060"/>
      </top>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indexed="64"/>
      </left>
      <right/>
      <top style="medium">
        <color rgb="FFFF0000"/>
      </top>
      <bottom style="thin">
        <color rgb="FF002060"/>
      </bottom>
      <diagonal/>
    </border>
    <border>
      <left style="thin">
        <color indexed="64"/>
      </left>
      <right style="medium">
        <color rgb="FFFF0000"/>
      </right>
      <top style="thin">
        <color indexed="64"/>
      </top>
      <bottom style="thin">
        <color indexed="64"/>
      </bottom>
      <diagonal/>
    </border>
    <border>
      <left/>
      <right style="medium">
        <color rgb="FFFF0000"/>
      </right>
      <top style="thin">
        <color rgb="FF002060"/>
      </top>
      <bottom style="medium">
        <color rgb="FFFF0000"/>
      </bottom>
      <diagonal/>
    </border>
    <border>
      <left style="thin">
        <color indexed="46"/>
      </left>
      <right style="thin">
        <color rgb="FF002060"/>
      </right>
      <top/>
      <bottom/>
      <diagonal/>
    </border>
    <border>
      <left style="medium">
        <color rgb="FFFF0000"/>
      </left>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bottom style="thin">
        <color rgb="FF002060"/>
      </bottom>
      <diagonal/>
    </border>
    <border>
      <left style="medium">
        <color indexed="64"/>
      </left>
      <right/>
      <top style="medium">
        <color rgb="FFFF0000"/>
      </top>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7030A0"/>
      </right>
      <top/>
      <bottom style="medium">
        <color rgb="FFFF0000"/>
      </bottom>
      <diagonal/>
    </border>
    <border>
      <left style="thin">
        <color rgb="FF7030A0"/>
      </left>
      <right style="medium">
        <color indexed="64"/>
      </right>
      <top/>
      <bottom style="medium">
        <color rgb="FFFF0000"/>
      </bottom>
      <diagonal/>
    </border>
    <border>
      <left style="medium">
        <color indexed="64"/>
      </left>
      <right style="thin">
        <color rgb="FF7030A0"/>
      </right>
      <top/>
      <bottom style="thin">
        <color rgb="FF7030A0"/>
      </bottom>
      <diagonal/>
    </border>
    <border>
      <left style="thin">
        <color rgb="FF7030A0"/>
      </left>
      <right style="medium">
        <color indexed="64"/>
      </right>
      <top/>
      <bottom style="thin">
        <color rgb="FF7030A0"/>
      </bottom>
      <diagonal/>
    </border>
    <border>
      <left style="medium">
        <color indexed="64"/>
      </left>
      <right style="thin">
        <color rgb="FF7030A0"/>
      </right>
      <top style="thin">
        <color rgb="FF7030A0"/>
      </top>
      <bottom style="thin">
        <color rgb="FF7030A0"/>
      </bottom>
      <diagonal/>
    </border>
    <border>
      <left style="medium">
        <color indexed="64"/>
      </left>
      <right style="thin">
        <color rgb="FF7030A0"/>
      </right>
      <top style="medium">
        <color indexed="64"/>
      </top>
      <bottom style="thin">
        <color rgb="FF7030A0"/>
      </bottom>
      <diagonal/>
    </border>
    <border>
      <left style="thin">
        <color rgb="FF7030A0"/>
      </left>
      <right style="thin">
        <color rgb="FF7030A0"/>
      </right>
      <top style="medium">
        <color indexed="64"/>
      </top>
      <bottom style="thin">
        <color rgb="FF7030A0"/>
      </bottom>
      <diagonal/>
    </border>
    <border>
      <left style="thin">
        <color rgb="FF7030A0"/>
      </left>
      <right style="medium">
        <color indexed="64"/>
      </right>
      <top style="medium">
        <color indexed="64"/>
      </top>
      <bottom style="thin">
        <color rgb="FF7030A0"/>
      </bottom>
      <diagonal/>
    </border>
    <border>
      <left style="thin">
        <color rgb="FF7030A0"/>
      </left>
      <right style="medium">
        <color indexed="64"/>
      </right>
      <top style="thin">
        <color rgb="FF7030A0"/>
      </top>
      <bottom style="thin">
        <color rgb="FF7030A0"/>
      </bottom>
      <diagonal/>
    </border>
    <border>
      <left style="medium">
        <color indexed="64"/>
      </left>
      <right style="thin">
        <color rgb="FF7030A0"/>
      </right>
      <top style="thin">
        <color rgb="FF7030A0"/>
      </top>
      <bottom style="medium">
        <color rgb="FFFF0000"/>
      </bottom>
      <diagonal/>
    </border>
    <border>
      <left style="thin">
        <color rgb="FF7030A0"/>
      </left>
      <right style="medium">
        <color indexed="64"/>
      </right>
      <top style="thin">
        <color rgb="FF7030A0"/>
      </top>
      <bottom style="medium">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7030A0"/>
      </right>
      <top style="medium">
        <color rgb="FFFF0000"/>
      </top>
      <bottom style="thin">
        <color rgb="FF7030A0"/>
      </bottom>
      <diagonal/>
    </border>
    <border>
      <left style="thin">
        <color rgb="FF7030A0"/>
      </left>
      <right style="medium">
        <color indexed="64"/>
      </right>
      <top style="medium">
        <color rgb="FFFF0000"/>
      </top>
      <bottom/>
      <diagonal/>
    </border>
    <border>
      <left style="thin">
        <color rgb="FF7030A0"/>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rgb="FFFF0000"/>
      </bottom>
      <diagonal/>
    </border>
    <border>
      <left/>
      <right style="medium">
        <color indexed="64"/>
      </right>
      <top style="thin">
        <color indexed="64"/>
      </top>
      <bottom style="medium">
        <color rgb="FFFF0000"/>
      </bottom>
      <diagonal/>
    </border>
    <border>
      <left style="medium">
        <color indexed="64"/>
      </left>
      <right/>
      <top style="thin">
        <color indexed="64"/>
      </top>
      <bottom style="medium">
        <color rgb="FFFF0000"/>
      </bottom>
      <diagonal/>
    </border>
    <border>
      <left style="thin">
        <color indexed="64"/>
      </left>
      <right/>
      <top style="thin">
        <color indexed="64"/>
      </top>
      <bottom style="medium">
        <color rgb="FFFF0000"/>
      </bottom>
      <diagonal/>
    </border>
    <border>
      <left style="medium">
        <color indexed="64"/>
      </left>
      <right style="thin">
        <color rgb="FF7030A0"/>
      </right>
      <top style="medium">
        <color rgb="FFFF0000"/>
      </top>
      <bottom/>
      <diagonal/>
    </border>
    <border>
      <left style="medium">
        <color indexed="64"/>
      </left>
      <right/>
      <top style="thin">
        <color rgb="FF7030A0"/>
      </top>
      <bottom/>
      <diagonal/>
    </border>
    <border>
      <left/>
      <right style="medium">
        <color indexed="64"/>
      </right>
      <top style="thin">
        <color rgb="FF7030A0"/>
      </top>
      <bottom/>
      <diagonal/>
    </border>
    <border>
      <left style="medium">
        <color indexed="64"/>
      </left>
      <right style="thin">
        <color rgb="FF002060"/>
      </right>
      <top style="thin">
        <color rgb="FF002060"/>
      </top>
      <bottom style="thin">
        <color rgb="FF002060"/>
      </bottom>
      <diagonal/>
    </border>
    <border>
      <left style="thin">
        <color rgb="FF002060"/>
      </left>
      <right style="thin">
        <color indexed="64"/>
      </right>
      <top style="thin">
        <color rgb="FF002060"/>
      </top>
      <bottom style="thin">
        <color rgb="FF00206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2060"/>
      </right>
      <top style="medium">
        <color indexed="64"/>
      </top>
      <bottom style="thin">
        <color rgb="FF002060"/>
      </bottom>
      <diagonal/>
    </border>
    <border>
      <left style="thin">
        <color rgb="FF002060"/>
      </left>
      <right style="thin">
        <color rgb="FF002060"/>
      </right>
      <top style="medium">
        <color indexed="64"/>
      </top>
      <bottom style="thin">
        <color rgb="FF002060"/>
      </bottom>
      <diagonal/>
    </border>
    <border>
      <left style="thin">
        <color rgb="FF002060"/>
      </left>
      <right/>
      <top style="medium">
        <color indexed="64"/>
      </top>
      <bottom style="thin">
        <color rgb="FF002060"/>
      </bottom>
      <diagonal/>
    </border>
    <border>
      <left style="medium">
        <color indexed="64"/>
      </left>
      <right style="medium">
        <color indexed="64"/>
      </right>
      <top/>
      <bottom style="medium">
        <color rgb="FFFF0000"/>
      </bottom>
      <diagonal/>
    </border>
    <border>
      <left style="medium">
        <color indexed="64"/>
      </left>
      <right style="medium">
        <color indexed="64"/>
      </right>
      <top/>
      <bottom style="thin">
        <color rgb="FF7030A0"/>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7030A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rgb="FF002060"/>
      </right>
      <top/>
      <bottom style="thin">
        <color indexed="64"/>
      </bottom>
      <diagonal/>
    </border>
    <border>
      <left style="thin">
        <color rgb="FF002060"/>
      </left>
      <right style="thin">
        <color rgb="FF002060"/>
      </right>
      <top style="medium">
        <color rgb="FFFF0000"/>
      </top>
      <bottom/>
      <diagonal/>
    </border>
    <border>
      <left style="thin">
        <color rgb="FF002060"/>
      </left>
      <right style="thin">
        <color indexed="64"/>
      </right>
      <top style="medium">
        <color rgb="FFFF0000"/>
      </top>
      <bottom style="thin">
        <color rgb="FF002060"/>
      </bottom>
      <diagonal/>
    </border>
    <border>
      <left/>
      <right style="thin">
        <color indexed="64"/>
      </right>
      <top style="thin">
        <color rgb="FF002060"/>
      </top>
      <bottom style="thin">
        <color rgb="FF002060"/>
      </bottom>
      <diagonal/>
    </border>
    <border>
      <left style="thin">
        <color rgb="FF002060"/>
      </left>
      <right style="thin">
        <color indexed="64"/>
      </right>
      <top style="medium">
        <color rgb="FFFF0000"/>
      </top>
      <bottom/>
      <diagonal/>
    </border>
    <border>
      <left style="thin">
        <color rgb="FF002060"/>
      </left>
      <right style="thin">
        <color indexed="64"/>
      </right>
      <top style="thin">
        <color rgb="FF002060"/>
      </top>
      <bottom style="medium">
        <color rgb="FFFF0000"/>
      </bottom>
      <diagonal/>
    </border>
    <border>
      <left/>
      <right style="thin">
        <color indexed="64"/>
      </right>
      <top/>
      <bottom style="thin">
        <color indexed="64"/>
      </bottom>
      <diagonal/>
    </border>
    <border>
      <left style="thin">
        <color indexed="64"/>
      </left>
      <right/>
      <top style="thin">
        <color rgb="FF7030A0"/>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diagonal/>
    </border>
    <border>
      <left style="medium">
        <color theme="1"/>
      </left>
      <right style="thin">
        <color indexed="64"/>
      </right>
      <top/>
      <bottom/>
      <diagonal/>
    </border>
    <border>
      <left style="medium">
        <color theme="1"/>
      </left>
      <right style="thin">
        <color indexed="64"/>
      </right>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right style="medium">
        <color theme="1"/>
      </right>
      <top style="medium">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style="thin">
        <color indexed="64"/>
      </top>
      <bottom style="medium">
        <color theme="1"/>
      </bottom>
      <diagonal/>
    </border>
    <border>
      <left/>
      <right style="medium">
        <color indexed="64"/>
      </right>
      <top/>
      <bottom/>
      <diagonal/>
    </border>
    <border>
      <left style="thin">
        <color rgb="FF7030A0"/>
      </left>
      <right/>
      <top style="thin">
        <color indexed="64"/>
      </top>
      <bottom style="medium">
        <color rgb="FFFF0000"/>
      </bottom>
      <diagonal/>
    </border>
    <border>
      <left style="thin">
        <color indexed="64"/>
      </left>
      <right style="medium">
        <color indexed="64"/>
      </right>
      <top style="thin">
        <color rgb="FF7030A0"/>
      </top>
      <bottom style="thin">
        <color rgb="FF7030A0"/>
      </bottom>
      <diagonal/>
    </border>
    <border>
      <left style="thin">
        <color indexed="64"/>
      </left>
      <right style="medium">
        <color indexed="64"/>
      </right>
      <top style="thin">
        <color rgb="FF7030A0"/>
      </top>
      <bottom/>
      <diagonal/>
    </border>
    <border>
      <left style="thin">
        <color indexed="64"/>
      </left>
      <right style="medium">
        <color indexed="64"/>
      </right>
      <top/>
      <bottom style="medium">
        <color rgb="FFFF0000"/>
      </bottom>
      <diagonal/>
    </border>
    <border>
      <left style="medium">
        <color indexed="64"/>
      </left>
      <right style="thin">
        <color rgb="FF002060"/>
      </right>
      <top style="thin">
        <color indexed="64"/>
      </top>
      <bottom style="medium">
        <color rgb="FFFF0000"/>
      </bottom>
      <diagonal/>
    </border>
    <border>
      <left style="medium">
        <color indexed="64"/>
      </left>
      <right style="thin">
        <color rgb="FF002060"/>
      </right>
      <top style="thin">
        <color rgb="FF002060"/>
      </top>
      <bottom/>
      <diagonal/>
    </border>
    <border>
      <left style="thin">
        <color rgb="FF002060"/>
      </left>
      <right style="thin">
        <color rgb="FF002060"/>
      </right>
      <top style="thin">
        <color indexed="64"/>
      </top>
      <bottom style="medium">
        <color rgb="FFFF0000"/>
      </bottom>
      <diagonal/>
    </border>
    <border>
      <left style="thin">
        <color rgb="FF002060"/>
      </left>
      <right style="thin">
        <color rgb="FF002060"/>
      </right>
      <top/>
      <bottom style="thin">
        <color indexed="64"/>
      </bottom>
      <diagonal/>
    </border>
    <border>
      <left style="medium">
        <color theme="1"/>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rgb="FF002060"/>
      </top>
      <bottom style="medium">
        <color rgb="FFFF0000"/>
      </bottom>
      <diagonal/>
    </border>
    <border>
      <left style="thin">
        <color indexed="64"/>
      </left>
      <right/>
      <top style="thin">
        <color rgb="FF002060"/>
      </top>
      <bottom style="thin">
        <color rgb="FF002060"/>
      </bottom>
      <diagonal/>
    </border>
    <border>
      <left/>
      <right style="thin">
        <color indexed="64"/>
      </right>
      <top style="thin">
        <color rgb="FF002060"/>
      </top>
      <bottom style="medium">
        <color rgb="FFFF0000"/>
      </bottom>
      <diagonal/>
    </border>
    <border>
      <left/>
      <right style="thin">
        <color indexed="64"/>
      </right>
      <top style="medium">
        <color rgb="FFFF0000"/>
      </top>
      <bottom style="thin">
        <color rgb="FF002060"/>
      </bottom>
      <diagonal/>
    </border>
    <border>
      <left style="medium">
        <color rgb="FFFF0000"/>
      </left>
      <right style="thin">
        <color indexed="64"/>
      </right>
      <top/>
      <bottom/>
      <diagonal/>
    </border>
    <border>
      <left style="medium">
        <color rgb="FFFF0000"/>
      </left>
      <right style="thin">
        <color indexed="64"/>
      </right>
      <top style="thin">
        <color indexed="64"/>
      </top>
      <bottom/>
      <diagonal/>
    </border>
    <border>
      <left style="medium">
        <color rgb="FFFF0000"/>
      </left>
      <right style="thin">
        <color indexed="64"/>
      </right>
      <top/>
      <bottom style="thin">
        <color indexed="64"/>
      </bottom>
      <diagonal/>
    </border>
    <border>
      <left style="thin">
        <color rgb="FF7030A0"/>
      </left>
      <right/>
      <top style="thin">
        <color rgb="FF7030A0"/>
      </top>
      <bottom style="medium">
        <color indexed="64"/>
      </bottom>
      <diagonal/>
    </border>
    <border>
      <left style="medium">
        <color rgb="FFFF0000"/>
      </left>
      <right style="thin">
        <color indexed="64"/>
      </right>
      <top/>
      <bottom style="thin">
        <color rgb="FF002060"/>
      </bottom>
      <diagonal/>
    </border>
    <border>
      <left style="thin">
        <color indexed="64"/>
      </left>
      <right style="thin">
        <color rgb="FF002060"/>
      </right>
      <top/>
      <bottom style="thin">
        <color rgb="FF002060"/>
      </bottom>
      <diagonal/>
    </border>
    <border>
      <left style="medium">
        <color indexed="64"/>
      </left>
      <right/>
      <top style="thin">
        <color rgb="FF002060"/>
      </top>
      <bottom style="thin">
        <color theme="1"/>
      </bottom>
      <diagonal/>
    </border>
    <border>
      <left/>
      <right/>
      <top style="thin">
        <color rgb="FF002060"/>
      </top>
      <bottom style="thin">
        <color theme="1"/>
      </bottom>
      <diagonal/>
    </border>
    <border>
      <left/>
      <right style="thin">
        <color theme="1"/>
      </right>
      <top style="thin">
        <color rgb="FF002060"/>
      </top>
      <bottom style="thin">
        <color theme="1"/>
      </bottom>
      <diagonal/>
    </border>
    <border>
      <left style="thin">
        <color rgb="FF002060"/>
      </left>
      <right style="thin">
        <color theme="1"/>
      </right>
      <top style="thin">
        <color theme="1"/>
      </top>
      <bottom style="thin">
        <color rgb="FF002060"/>
      </bottom>
      <diagonal/>
    </border>
    <border>
      <left style="thin">
        <color theme="1"/>
      </left>
      <right style="thin">
        <color theme="1"/>
      </right>
      <top style="thin">
        <color theme="1"/>
      </top>
      <bottom style="thin">
        <color theme="1"/>
      </bottom>
      <diagonal/>
    </border>
    <border>
      <left style="thin">
        <color rgb="FF7030A0"/>
      </left>
      <right/>
      <top style="medium">
        <color indexed="64"/>
      </top>
      <bottom style="thin">
        <color rgb="FF7030A0"/>
      </bottom>
      <diagonal/>
    </border>
    <border>
      <left/>
      <right/>
      <top/>
      <bottom style="thin">
        <color rgb="FF7030A0"/>
      </bottom>
      <diagonal/>
    </border>
    <border>
      <left/>
      <right style="thin">
        <color indexed="46"/>
      </right>
      <top style="thin">
        <color rgb="FF002060"/>
      </top>
      <bottom style="medium">
        <color rgb="FFFF0000"/>
      </bottom>
      <diagonal/>
    </border>
    <border>
      <left/>
      <right style="thin">
        <color theme="1"/>
      </right>
      <top style="medium">
        <color rgb="FFFF0000"/>
      </top>
      <bottom style="thin">
        <color rgb="FF002060"/>
      </bottom>
      <diagonal/>
    </border>
    <border>
      <left/>
      <right/>
      <top/>
      <bottom style="dashDot">
        <color rgb="FFFF0000"/>
      </bottom>
      <diagonal/>
    </border>
    <border>
      <left style="thin">
        <color indexed="46"/>
      </left>
      <right style="thin">
        <color indexed="46"/>
      </right>
      <top style="thin">
        <color indexed="46"/>
      </top>
      <bottom style="thin">
        <color indexed="46"/>
      </bottom>
      <diagonal/>
    </border>
    <border>
      <left style="thin">
        <color indexed="46"/>
      </left>
      <right style="thin">
        <color indexed="46"/>
      </right>
      <top style="thin">
        <color indexed="46"/>
      </top>
      <bottom/>
      <diagonal/>
    </border>
    <border>
      <left style="thin">
        <color indexed="46"/>
      </left>
      <right style="thin">
        <color indexed="46"/>
      </right>
      <top/>
      <bottom style="thin">
        <color indexed="46"/>
      </bottom>
      <diagonal/>
    </border>
    <border>
      <left/>
      <right style="medium">
        <color rgb="FFFF0000"/>
      </right>
      <top style="medium">
        <color rgb="FFFF0000"/>
      </top>
      <bottom style="thin">
        <color rgb="FF002060"/>
      </bottom>
      <diagonal/>
    </border>
    <border>
      <left style="thin">
        <color rgb="FF002060"/>
      </left>
      <right style="medium">
        <color rgb="FFFF0000"/>
      </right>
      <top style="medium">
        <color rgb="FFFF0000"/>
      </top>
      <bottom/>
      <diagonal/>
    </border>
    <border>
      <left style="thin">
        <color rgb="FF002060"/>
      </left>
      <right style="medium">
        <color rgb="FFFF0000"/>
      </right>
      <top/>
      <bottom style="medium">
        <color rgb="FFFF0000"/>
      </bottom>
      <diagonal/>
    </border>
    <border>
      <left style="thin">
        <color rgb="FF002060"/>
      </left>
      <right style="medium">
        <color rgb="FFFF0000"/>
      </right>
      <top/>
      <bottom style="thin">
        <color rgb="FF002060"/>
      </bottom>
      <diagonal/>
    </border>
    <border>
      <left style="thin">
        <color rgb="FF002060"/>
      </left>
      <right style="medium">
        <color rgb="FFFF0000"/>
      </right>
      <top style="thin">
        <color rgb="FF002060"/>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bottom style="thin">
        <color indexed="64"/>
      </bottom>
      <diagonal/>
    </border>
    <border>
      <left/>
      <right style="medium">
        <color indexed="64"/>
      </right>
      <top/>
      <bottom style="thin">
        <color indexed="64"/>
      </bottom>
      <diagonal/>
    </border>
    <border>
      <left/>
      <right style="thin">
        <color theme="1"/>
      </right>
      <top style="thin">
        <color indexed="64"/>
      </top>
      <bottom/>
      <diagonal/>
    </border>
    <border>
      <left/>
      <right style="thin">
        <color theme="1"/>
      </right>
      <top/>
      <bottom/>
      <diagonal/>
    </border>
    <border>
      <left style="medium">
        <color indexed="64"/>
      </left>
      <right/>
      <top/>
      <bottom style="thin">
        <color indexed="64"/>
      </bottom>
      <diagonal/>
    </border>
    <border>
      <left/>
      <right style="thin">
        <color theme="1"/>
      </right>
      <top/>
      <bottom style="thin">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rgb="FFFFFF00"/>
      </left>
      <right style="thin">
        <color rgb="FFFFFF00"/>
      </right>
      <top/>
      <bottom style="thin">
        <color rgb="FFFFFF00"/>
      </bottom>
      <diagonal/>
    </border>
    <border>
      <left style="thin">
        <color rgb="FFFFFF00"/>
      </left>
      <right style="medium">
        <color rgb="FFFFFF00"/>
      </right>
      <top/>
      <bottom style="thin">
        <color rgb="FFFFFF00"/>
      </bottom>
      <diagonal/>
    </border>
  </borders>
  <cellStyleXfs count="2">
    <xf numFmtId="0" fontId="0" fillId="0" borderId="0"/>
    <xf numFmtId="0" fontId="133" fillId="0" borderId="0" applyNumberFormat="0" applyFill="0" applyBorder="0" applyAlignment="0" applyProtection="0">
      <alignment vertical="top"/>
      <protection locked="0"/>
    </xf>
  </cellStyleXfs>
  <cellXfs count="1557">
    <xf numFmtId="0" fontId="0" fillId="0" borderId="0" xfId="0"/>
    <xf numFmtId="0" fontId="4" fillId="6" borderId="26"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0" fontId="4" fillId="6" borderId="30" xfId="0" applyFont="1" applyFill="1" applyBorder="1" applyAlignment="1" applyProtection="1">
      <alignment horizontal="center" vertical="center" wrapText="1"/>
      <protection locked="0"/>
    </xf>
    <xf numFmtId="0" fontId="33" fillId="0" borderId="63" xfId="0" applyFont="1" applyFill="1" applyBorder="1" applyAlignment="1" applyProtection="1">
      <alignment horizontal="center" vertical="center"/>
      <protection hidden="1"/>
    </xf>
    <xf numFmtId="0" fontId="33" fillId="0" borderId="70" xfId="0" applyFont="1" applyFill="1" applyBorder="1" applyAlignment="1" applyProtection="1">
      <alignment horizontal="center" vertical="center"/>
      <protection hidden="1"/>
    </xf>
    <xf numFmtId="0" fontId="1" fillId="0" borderId="0" xfId="0" applyFont="1" applyAlignment="1" applyProtection="1">
      <alignment horizontal="center" vertical="center" wrapText="1"/>
      <protection hidden="1"/>
    </xf>
    <xf numFmtId="0" fontId="29" fillId="9" borderId="75" xfId="0" applyFont="1" applyFill="1" applyBorder="1" applyAlignment="1" applyProtection="1">
      <alignment horizontal="center" vertical="center"/>
      <protection hidden="1"/>
    </xf>
    <xf numFmtId="0" fontId="33" fillId="0" borderId="125" xfId="0" applyFont="1" applyFill="1" applyBorder="1" applyAlignment="1" applyProtection="1">
      <alignment horizontal="center" vertical="center"/>
      <protection hidden="1"/>
    </xf>
    <xf numFmtId="0" fontId="0" fillId="0" borderId="0" xfId="0" applyProtection="1">
      <protection hidden="1"/>
    </xf>
    <xf numFmtId="0" fontId="0" fillId="0" borderId="0" xfId="0" applyAlignment="1" applyProtection="1">
      <alignment horizontal="center" vertical="center"/>
      <protection hidden="1"/>
    </xf>
    <xf numFmtId="0" fontId="78" fillId="0" borderId="0" xfId="0" applyFont="1" applyProtection="1">
      <protection hidden="1"/>
    </xf>
    <xf numFmtId="0" fontId="26" fillId="6" borderId="28" xfId="0" applyFont="1" applyFill="1" applyBorder="1" applyAlignment="1" applyProtection="1">
      <alignment horizontal="center" vertical="center" wrapText="1"/>
      <protection locked="0"/>
    </xf>
    <xf numFmtId="0" fontId="79" fillId="0" borderId="0" xfId="0" applyFont="1" applyProtection="1">
      <protection hidden="1"/>
    </xf>
    <xf numFmtId="0" fontId="0" fillId="4" borderId="0" xfId="0" applyFill="1" applyAlignment="1" applyProtection="1">
      <protection hidden="1"/>
    </xf>
    <xf numFmtId="0" fontId="1" fillId="0" borderId="0" xfId="0" applyFont="1" applyAlignment="1" applyProtection="1">
      <alignment horizontal="center" vertical="center"/>
      <protection hidden="1"/>
    </xf>
    <xf numFmtId="0" fontId="0" fillId="0" borderId="0" xfId="0" applyAlignment="1" applyProtection="1">
      <alignment horizontal="center"/>
      <protection hidden="1"/>
    </xf>
    <xf numFmtId="0" fontId="35" fillId="14" borderId="205" xfId="0" applyFont="1" applyFill="1" applyBorder="1" applyAlignment="1" applyProtection="1">
      <alignment horizontal="center" vertical="center"/>
      <protection hidden="1"/>
    </xf>
    <xf numFmtId="0" fontId="4" fillId="15" borderId="179" xfId="0" applyFont="1" applyFill="1" applyBorder="1" applyAlignment="1" applyProtection="1">
      <alignment horizontal="center" vertical="center" wrapText="1"/>
      <protection hidden="1"/>
    </xf>
    <xf numFmtId="0" fontId="0" fillId="0" borderId="0" xfId="0" applyFont="1" applyProtection="1">
      <protection hidden="1"/>
    </xf>
    <xf numFmtId="0" fontId="4" fillId="15" borderId="136" xfId="0" applyFont="1" applyFill="1" applyBorder="1" applyAlignment="1" applyProtection="1">
      <alignment horizontal="center" vertical="center" wrapText="1"/>
      <protection hidden="1"/>
    </xf>
    <xf numFmtId="0" fontId="0" fillId="5" borderId="0" xfId="0" applyFill="1" applyAlignment="1" applyProtection="1">
      <protection hidden="1"/>
    </xf>
    <xf numFmtId="0" fontId="8" fillId="0" borderId="5" xfId="0" applyFont="1" applyBorder="1" applyAlignment="1" applyProtection="1">
      <alignment horizontal="center" vertical="center"/>
      <protection hidden="1"/>
    </xf>
    <xf numFmtId="0" fontId="26" fillId="6" borderId="21" xfId="0" applyFont="1" applyFill="1" applyBorder="1" applyAlignment="1" applyProtection="1">
      <alignment horizontal="center" vertical="center" wrapText="1"/>
      <protection hidden="1"/>
    </xf>
    <xf numFmtId="0" fontId="5" fillId="6" borderId="23" xfId="0" applyFont="1" applyFill="1" applyBorder="1" applyAlignment="1" applyProtection="1">
      <alignment horizontal="center" vertical="center" wrapText="1"/>
      <protection hidden="1"/>
    </xf>
    <xf numFmtId="0" fontId="4" fillId="6" borderId="25" xfId="0" applyFont="1" applyFill="1" applyBorder="1" applyAlignment="1" applyProtection="1">
      <alignment horizontal="center" vertical="center" wrapText="1"/>
      <protection hidden="1"/>
    </xf>
    <xf numFmtId="0" fontId="4" fillId="6" borderId="27" xfId="0" applyFont="1" applyFill="1" applyBorder="1" applyAlignment="1" applyProtection="1">
      <alignment horizontal="center" vertical="center" wrapText="1"/>
      <protection hidden="1"/>
    </xf>
    <xf numFmtId="0" fontId="97" fillId="0" borderId="5" xfId="0" applyFont="1" applyBorder="1" applyAlignment="1" applyProtection="1">
      <alignment horizontal="center" vertical="center"/>
      <protection hidden="1"/>
    </xf>
    <xf numFmtId="0" fontId="4" fillId="6" borderId="29" xfId="0" applyFont="1" applyFill="1" applyBorder="1" applyAlignment="1" applyProtection="1">
      <alignment horizontal="center" vertical="center" wrapText="1"/>
      <protection hidden="1"/>
    </xf>
    <xf numFmtId="0" fontId="30" fillId="0" borderId="0" xfId="0" applyFont="1" applyAlignment="1" applyProtection="1">
      <alignment vertical="top"/>
      <protection hidden="1"/>
    </xf>
    <xf numFmtId="0" fontId="30" fillId="0" borderId="0" xfId="0" applyFont="1" applyAlignment="1" applyProtection="1">
      <alignment horizontal="center" vertical="top"/>
      <protection hidden="1"/>
    </xf>
    <xf numFmtId="0" fontId="0" fillId="0" borderId="0" xfId="0" applyAlignment="1" applyProtection="1">
      <protection hidden="1"/>
    </xf>
    <xf numFmtId="0" fontId="0" fillId="0" borderId="0" xfId="0" applyFont="1" applyAlignment="1" applyProtection="1">
      <alignment horizontal="center" vertical="center"/>
      <protection hidden="1"/>
    </xf>
    <xf numFmtId="0" fontId="0" fillId="0" borderId="0" xfId="0" applyBorder="1" applyProtection="1">
      <protection hidden="1"/>
    </xf>
    <xf numFmtId="0" fontId="1" fillId="15" borderId="0" xfId="0" applyFont="1" applyFill="1" applyBorder="1" applyAlignment="1" applyProtection="1">
      <alignment vertical="center" wrapText="1"/>
      <protection hidden="1"/>
    </xf>
    <xf numFmtId="0" fontId="0" fillId="4" borderId="0" xfId="0" applyFill="1" applyAlignment="1" applyProtection="1">
      <alignment horizontal="center" vertical="center"/>
      <protection hidden="1"/>
    </xf>
    <xf numFmtId="0" fontId="101" fillId="4" borderId="0" xfId="0" applyFont="1" applyFill="1" applyAlignment="1" applyProtection="1">
      <alignment horizontal="center" vertical="center"/>
      <protection hidden="1"/>
    </xf>
    <xf numFmtId="0" fontId="101" fillId="0" borderId="0" xfId="0" applyFont="1" applyAlignment="1" applyProtection="1">
      <alignment horizontal="center" vertical="center"/>
      <protection hidden="1"/>
    </xf>
    <xf numFmtId="0" fontId="78" fillId="0" borderId="0" xfId="0" applyFont="1" applyAlignment="1" applyProtection="1">
      <alignment horizontal="center" vertical="center"/>
      <protection hidden="1"/>
    </xf>
    <xf numFmtId="0" fontId="29" fillId="14" borderId="94" xfId="0" applyFont="1" applyFill="1" applyBorder="1" applyAlignment="1" applyProtection="1">
      <alignment horizontal="center" vertical="center" wrapText="1"/>
      <protection hidden="1"/>
    </xf>
    <xf numFmtId="0" fontId="108" fillId="14" borderId="71"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center" vertical="center" wrapText="1"/>
      <protection hidden="1"/>
    </xf>
    <xf numFmtId="0" fontId="99" fillId="15" borderId="0" xfId="0" applyFont="1" applyFill="1" applyBorder="1" applyAlignment="1" applyProtection="1">
      <alignment horizontal="center" vertical="center" wrapText="1"/>
      <protection hidden="1"/>
    </xf>
    <xf numFmtId="0" fontId="105" fillId="2" borderId="0" xfId="0" applyFont="1" applyFill="1" applyBorder="1" applyAlignment="1" applyProtection="1">
      <alignment horizontal="left" vertical="top" wrapText="1"/>
      <protection hidden="1"/>
    </xf>
    <xf numFmtId="0" fontId="65" fillId="9" borderId="0" xfId="0" applyFont="1" applyFill="1" applyBorder="1" applyAlignment="1" applyProtection="1">
      <alignment horizontal="center" vertical="center" wrapText="1"/>
      <protection hidden="1"/>
    </xf>
    <xf numFmtId="0" fontId="65" fillId="9" borderId="251" xfId="0" applyFont="1" applyFill="1" applyBorder="1" applyAlignment="1" applyProtection="1">
      <alignment horizontal="center" vertical="center" wrapText="1"/>
      <protection hidden="1"/>
    </xf>
    <xf numFmtId="0" fontId="65" fillId="9" borderId="101" xfId="0" applyFont="1" applyFill="1" applyBorder="1" applyAlignment="1" applyProtection="1">
      <alignment horizontal="center" vertical="center" wrapText="1"/>
      <protection hidden="1"/>
    </xf>
    <xf numFmtId="0" fontId="52" fillId="9" borderId="204" xfId="0" applyFont="1" applyFill="1" applyBorder="1" applyAlignment="1" applyProtection="1">
      <alignment horizontal="center" vertical="center" wrapText="1"/>
      <protection hidden="1"/>
    </xf>
    <xf numFmtId="0" fontId="67" fillId="9" borderId="37" xfId="0" applyFont="1" applyFill="1" applyBorder="1" applyAlignment="1" applyProtection="1">
      <alignment horizontal="center" vertical="center" wrapText="1"/>
      <protection hidden="1"/>
    </xf>
    <xf numFmtId="0" fontId="57" fillId="9" borderId="123" xfId="0" applyFont="1" applyFill="1" applyBorder="1" applyAlignment="1" applyProtection="1">
      <alignment horizontal="center" vertical="center" wrapText="1"/>
      <protection hidden="1"/>
    </xf>
    <xf numFmtId="0" fontId="20" fillId="14" borderId="123" xfId="0" applyFont="1" applyFill="1" applyBorder="1" applyAlignment="1" applyProtection="1">
      <alignment horizontal="center" vertical="center"/>
      <protection hidden="1"/>
    </xf>
    <xf numFmtId="0" fontId="50" fillId="9" borderId="201" xfId="0" applyFont="1" applyFill="1" applyBorder="1" applyAlignment="1" applyProtection="1">
      <alignment horizontal="center" vertical="center" wrapText="1"/>
      <protection hidden="1"/>
    </xf>
    <xf numFmtId="0" fontId="35" fillId="0" borderId="202" xfId="0" applyFont="1" applyFill="1" applyBorder="1" applyAlignment="1" applyProtection="1">
      <alignment horizontal="center" vertical="center"/>
      <protection hidden="1"/>
    </xf>
    <xf numFmtId="0" fontId="35" fillId="0" borderId="172" xfId="0" applyFont="1" applyFill="1" applyBorder="1" applyAlignment="1" applyProtection="1">
      <alignment horizontal="center" vertical="center"/>
      <protection hidden="1"/>
    </xf>
    <xf numFmtId="0" fontId="35" fillId="0" borderId="205" xfId="0" applyFont="1" applyFill="1" applyBorder="1" applyAlignment="1" applyProtection="1">
      <alignment horizontal="center" vertical="center"/>
      <protection hidden="1"/>
    </xf>
    <xf numFmtId="0" fontId="52" fillId="14" borderId="104" xfId="0" applyFont="1" applyFill="1" applyBorder="1" applyAlignment="1" applyProtection="1">
      <alignment horizontal="center" vertical="center"/>
      <protection hidden="1"/>
    </xf>
    <xf numFmtId="0" fontId="52" fillId="0" borderId="57" xfId="0" applyFont="1" applyFill="1" applyBorder="1" applyAlignment="1" applyProtection="1">
      <alignment horizontal="center" vertical="center"/>
      <protection hidden="1"/>
    </xf>
    <xf numFmtId="0" fontId="52" fillId="0" borderId="60" xfId="0" applyFont="1" applyFill="1" applyBorder="1" applyAlignment="1" applyProtection="1">
      <alignment horizontal="center" vertical="center"/>
      <protection hidden="1"/>
    </xf>
    <xf numFmtId="0" fontId="52" fillId="0" borderId="104" xfId="0" applyFont="1" applyFill="1" applyBorder="1" applyAlignment="1" applyProtection="1">
      <alignment horizontal="center" vertical="center"/>
      <protection hidden="1"/>
    </xf>
    <xf numFmtId="0" fontId="118" fillId="14" borderId="89" xfId="0" applyFont="1" applyFill="1" applyBorder="1" applyAlignment="1" applyProtection="1">
      <alignment horizontal="center" vertical="center"/>
      <protection hidden="1"/>
    </xf>
    <xf numFmtId="0" fontId="118" fillId="0" borderId="87" xfId="0" applyFont="1" applyFill="1" applyBorder="1" applyAlignment="1" applyProtection="1">
      <alignment horizontal="center" vertical="center"/>
      <protection hidden="1"/>
    </xf>
    <xf numFmtId="1" fontId="120" fillId="22" borderId="265" xfId="0" applyNumberFormat="1" applyFont="1" applyFill="1" applyBorder="1" applyAlignment="1">
      <alignment horizontal="center" vertical="center"/>
    </xf>
    <xf numFmtId="0" fontId="122" fillId="0" borderId="55" xfId="0" applyFont="1" applyBorder="1" applyAlignment="1" applyProtection="1">
      <alignment horizontal="center" vertical="center"/>
      <protection hidden="1"/>
    </xf>
    <xf numFmtId="0" fontId="49" fillId="14" borderId="116" xfId="0" applyFont="1" applyFill="1" applyBorder="1" applyAlignment="1" applyProtection="1">
      <alignment horizontal="center" vertical="center" wrapText="1"/>
      <protection hidden="1"/>
    </xf>
    <xf numFmtId="0" fontId="122" fillId="0" borderId="56" xfId="0" applyFont="1" applyBorder="1" applyAlignment="1" applyProtection="1">
      <alignment horizontal="center" vertical="center"/>
      <protection hidden="1"/>
    </xf>
    <xf numFmtId="0" fontId="123" fillId="14" borderId="89" xfId="0" applyFont="1" applyFill="1" applyBorder="1" applyAlignment="1" applyProtection="1">
      <alignment horizontal="center" vertical="center"/>
      <protection locked="0"/>
    </xf>
    <xf numFmtId="0" fontId="29" fillId="0" borderId="87" xfId="0" applyFont="1" applyFill="1" applyBorder="1" applyAlignment="1" applyProtection="1">
      <alignment horizontal="center" vertical="center"/>
      <protection locked="0"/>
    </xf>
    <xf numFmtId="0" fontId="16" fillId="0" borderId="271" xfId="0" applyFont="1" applyFill="1" applyBorder="1" applyAlignment="1" applyProtection="1">
      <alignment horizontal="center" vertical="center"/>
      <protection locked="0"/>
    </xf>
    <xf numFmtId="0" fontId="63" fillId="14" borderId="98" xfId="0" applyFont="1" applyFill="1" applyBorder="1" applyAlignment="1" applyProtection="1">
      <alignment horizontal="center" vertical="center"/>
      <protection locked="0"/>
    </xf>
    <xf numFmtId="0" fontId="93" fillId="14" borderId="103" xfId="0" applyFont="1" applyFill="1" applyBorder="1" applyAlignment="1" applyProtection="1">
      <alignment horizontal="center" vertical="center" wrapText="1"/>
      <protection locked="0"/>
    </xf>
    <xf numFmtId="0" fontId="51" fillId="14" borderId="272" xfId="0" applyFont="1" applyFill="1" applyBorder="1" applyAlignment="1" applyProtection="1">
      <alignment horizontal="center" vertical="center"/>
      <protection locked="0"/>
    </xf>
    <xf numFmtId="1" fontId="52" fillId="0" borderId="94" xfId="0" applyNumberFormat="1" applyFont="1" applyFill="1" applyBorder="1" applyAlignment="1" applyProtection="1">
      <alignment horizontal="center" vertical="center"/>
      <protection locked="0"/>
    </xf>
    <xf numFmtId="1" fontId="16" fillId="0" borderId="103" xfId="0" applyNumberFormat="1" applyFont="1" applyFill="1" applyBorder="1" applyAlignment="1" applyProtection="1">
      <alignment horizontal="center" vertical="center"/>
      <protection locked="0"/>
    </xf>
    <xf numFmtId="0" fontId="17" fillId="0" borderId="123" xfId="0" applyFont="1" applyFill="1" applyBorder="1" applyAlignment="1" applyProtection="1">
      <alignment horizontal="center" vertical="center"/>
      <protection locked="0"/>
    </xf>
    <xf numFmtId="0" fontId="29" fillId="0" borderId="79" xfId="0" applyFont="1" applyFill="1" applyBorder="1" applyAlignment="1" applyProtection="1">
      <alignment horizontal="center" vertical="center"/>
      <protection locked="0"/>
    </xf>
    <xf numFmtId="0" fontId="29" fillId="0" borderId="76" xfId="0" applyFont="1" applyFill="1" applyBorder="1" applyAlignment="1" applyProtection="1">
      <alignment horizontal="center" vertical="center"/>
      <protection locked="0"/>
    </xf>
    <xf numFmtId="0" fontId="29" fillId="0" borderId="102" xfId="0" applyFont="1" applyFill="1" applyBorder="1" applyAlignment="1" applyProtection="1">
      <alignment horizontal="center" vertical="center"/>
      <protection locked="0"/>
    </xf>
    <xf numFmtId="0" fontId="40" fillId="9" borderId="201" xfId="0" applyFont="1" applyFill="1" applyBorder="1" applyAlignment="1" applyProtection="1">
      <alignment horizontal="center" vertical="center" wrapText="1"/>
      <protection hidden="1"/>
    </xf>
    <xf numFmtId="166" fontId="110" fillId="0" borderId="38" xfId="0" applyNumberFormat="1" applyFont="1" applyFill="1" applyBorder="1" applyAlignment="1" applyProtection="1">
      <alignment horizontal="left" vertical="center" wrapText="1"/>
      <protection locked="0"/>
    </xf>
    <xf numFmtId="0" fontId="137" fillId="9" borderId="201" xfId="0" applyFont="1" applyFill="1" applyBorder="1" applyAlignment="1" applyProtection="1">
      <alignment horizontal="center" vertical="center" wrapText="1"/>
      <protection hidden="1"/>
    </xf>
    <xf numFmtId="0" fontId="25" fillId="2" borderId="2" xfId="0" applyFont="1" applyFill="1" applyBorder="1" applyAlignment="1" applyProtection="1">
      <alignment vertical="center"/>
      <protection hidden="1"/>
    </xf>
    <xf numFmtId="0" fontId="13" fillId="13" borderId="13" xfId="0" applyFont="1" applyFill="1" applyBorder="1" applyAlignment="1" applyProtection="1">
      <alignment vertical="center"/>
      <protection hidden="1"/>
    </xf>
    <xf numFmtId="0" fontId="13" fillId="13" borderId="14" xfId="0" applyFont="1" applyFill="1" applyBorder="1" applyAlignment="1" applyProtection="1">
      <alignment vertical="center"/>
      <protection hidden="1"/>
    </xf>
    <xf numFmtId="0" fontId="13" fillId="13" borderId="15" xfId="0" applyFont="1" applyFill="1" applyBorder="1" applyAlignment="1" applyProtection="1">
      <alignment vertical="center"/>
      <protection hidden="1"/>
    </xf>
    <xf numFmtId="0" fontId="13" fillId="13" borderId="16" xfId="0" applyFont="1" applyFill="1" applyBorder="1" applyAlignment="1" applyProtection="1">
      <alignment vertical="center"/>
      <protection hidden="1"/>
    </xf>
    <xf numFmtId="0" fontId="13" fillId="13" borderId="0" xfId="0" applyFont="1" applyFill="1" applyBorder="1" applyAlignment="1" applyProtection="1">
      <alignment vertical="center"/>
      <protection hidden="1"/>
    </xf>
    <xf numFmtId="0" fontId="13" fillId="13" borderId="17" xfId="0" applyFont="1" applyFill="1" applyBorder="1" applyAlignment="1" applyProtection="1">
      <alignment vertical="center"/>
      <protection hidden="1"/>
    </xf>
    <xf numFmtId="0" fontId="25" fillId="9" borderId="0" xfId="0" applyFont="1" applyFill="1" applyBorder="1" applyAlignment="1" applyProtection="1">
      <alignment vertical="center"/>
      <protection locked="0"/>
    </xf>
    <xf numFmtId="0" fontId="0" fillId="23" borderId="0" xfId="0" applyFill="1" applyAlignment="1" applyProtection="1">
      <protection hidden="1"/>
    </xf>
    <xf numFmtId="0" fontId="69" fillId="13" borderId="37" xfId="0" applyFont="1" applyFill="1" applyBorder="1" applyAlignment="1" applyProtection="1">
      <alignment horizontal="right" vertical="center" wrapText="1"/>
      <protection locked="0" hidden="1"/>
    </xf>
    <xf numFmtId="0" fontId="11" fillId="3" borderId="22" xfId="0" applyFont="1" applyFill="1" applyBorder="1" applyAlignment="1" applyProtection="1">
      <alignment horizontal="right" vertical="center" wrapText="1"/>
      <protection locked="0" hidden="1"/>
    </xf>
    <xf numFmtId="0" fontId="4" fillId="9" borderId="50" xfId="0" applyFont="1" applyFill="1" applyBorder="1" applyAlignment="1" applyProtection="1">
      <alignment horizontal="center" textRotation="90" wrapText="1"/>
      <protection locked="0" hidden="1"/>
    </xf>
    <xf numFmtId="0" fontId="22" fillId="10" borderId="40" xfId="0" applyFont="1" applyFill="1" applyBorder="1" applyAlignment="1" applyProtection="1">
      <alignment horizontal="center" vertical="center" textRotation="90" wrapText="1"/>
      <protection locked="0" hidden="1"/>
    </xf>
    <xf numFmtId="0" fontId="23" fillId="10" borderId="26" xfId="0" applyFont="1" applyFill="1" applyBorder="1" applyAlignment="1" applyProtection="1">
      <alignment horizontal="center" vertical="center" wrapText="1"/>
      <protection locked="0" hidden="1"/>
    </xf>
    <xf numFmtId="0" fontId="22" fillId="12" borderId="40" xfId="0" applyFont="1" applyFill="1" applyBorder="1" applyAlignment="1" applyProtection="1">
      <alignment horizontal="center" vertical="center" textRotation="90" wrapText="1"/>
      <protection locked="0" hidden="1"/>
    </xf>
    <xf numFmtId="0" fontId="23" fillId="12" borderId="26" xfId="0" applyFont="1" applyFill="1" applyBorder="1" applyAlignment="1" applyProtection="1">
      <alignment horizontal="center" vertical="center" wrapText="1"/>
      <protection locked="0" hidden="1"/>
    </xf>
    <xf numFmtId="0" fontId="22" fillId="19" borderId="40" xfId="0" applyFont="1" applyFill="1" applyBorder="1" applyAlignment="1" applyProtection="1">
      <alignment horizontal="center" vertical="center" textRotation="90" wrapText="1"/>
      <protection locked="0" hidden="1"/>
    </xf>
    <xf numFmtId="0" fontId="23" fillId="19" borderId="26" xfId="0" applyFont="1" applyFill="1" applyBorder="1" applyAlignment="1" applyProtection="1">
      <alignment horizontal="center" vertical="center" wrapText="1"/>
      <protection locked="0" hidden="1"/>
    </xf>
    <xf numFmtId="0" fontId="22" fillId="16" borderId="40" xfId="0" applyFont="1" applyFill="1" applyBorder="1" applyAlignment="1" applyProtection="1">
      <alignment horizontal="center" vertical="center" textRotation="90" wrapText="1"/>
      <protection locked="0" hidden="1"/>
    </xf>
    <xf numFmtId="0" fontId="23" fillId="16" borderId="26" xfId="0" applyFont="1" applyFill="1" applyBorder="1" applyAlignment="1" applyProtection="1">
      <alignment horizontal="center" vertical="center" wrapText="1"/>
      <protection locked="0" hidden="1"/>
    </xf>
    <xf numFmtId="0" fontId="22" fillId="20" borderId="40" xfId="0" applyFont="1" applyFill="1" applyBorder="1" applyAlignment="1" applyProtection="1">
      <alignment horizontal="center" vertical="center" textRotation="90" wrapText="1"/>
      <protection locked="0" hidden="1"/>
    </xf>
    <xf numFmtId="0" fontId="23" fillId="20" borderId="26" xfId="0" applyFont="1" applyFill="1" applyBorder="1" applyAlignment="1" applyProtection="1">
      <alignment horizontal="center" vertical="center" wrapText="1"/>
      <protection locked="0" hidden="1"/>
    </xf>
    <xf numFmtId="0" fontId="22" fillId="18" borderId="84" xfId="0" applyFont="1" applyFill="1" applyBorder="1" applyAlignment="1" applyProtection="1">
      <alignment horizontal="center" vertical="center" textRotation="90" wrapText="1"/>
      <protection locked="0" hidden="1"/>
    </xf>
    <xf numFmtId="0" fontId="23" fillId="18" borderId="107" xfId="0" applyFont="1" applyFill="1" applyBorder="1" applyAlignment="1" applyProtection="1">
      <alignment horizontal="center" vertical="center" wrapText="1"/>
      <protection locked="0" hidden="1"/>
    </xf>
    <xf numFmtId="0" fontId="22" fillId="2" borderId="84" xfId="0" applyFont="1" applyFill="1" applyBorder="1" applyAlignment="1" applyProtection="1">
      <alignment horizontal="center" vertical="center" textRotation="90" wrapText="1"/>
      <protection locked="0" hidden="1"/>
    </xf>
    <xf numFmtId="0" fontId="23" fillId="2" borderId="107" xfId="0" applyFont="1" applyFill="1" applyBorder="1" applyAlignment="1" applyProtection="1">
      <alignment horizontal="center" vertical="center" wrapText="1"/>
      <protection locked="0" hidden="1"/>
    </xf>
    <xf numFmtId="0" fontId="22" fillId="17" borderId="84" xfId="0" applyFont="1" applyFill="1" applyBorder="1" applyAlignment="1" applyProtection="1">
      <alignment horizontal="center" vertical="center" textRotation="90" wrapText="1"/>
      <protection locked="0" hidden="1"/>
    </xf>
    <xf numFmtId="0" fontId="23" fillId="17" borderId="107" xfId="0" applyFont="1" applyFill="1" applyBorder="1" applyAlignment="1" applyProtection="1">
      <alignment horizontal="center" vertical="center" wrapText="1"/>
      <protection locked="0" hidden="1"/>
    </xf>
    <xf numFmtId="0" fontId="4" fillId="9" borderId="33" xfId="0" applyFont="1" applyFill="1" applyBorder="1" applyAlignment="1" applyProtection="1">
      <alignment horizontal="center" vertical="center" textRotation="90" wrapText="1"/>
      <protection locked="0" hidden="1"/>
    </xf>
    <xf numFmtId="0" fontId="18" fillId="10" borderId="27" xfId="0" applyFont="1" applyFill="1" applyBorder="1" applyAlignment="1" applyProtection="1">
      <alignment horizontal="center" vertical="center" textRotation="90" wrapText="1"/>
      <protection locked="0" hidden="1"/>
    </xf>
    <xf numFmtId="0" fontId="18" fillId="10" borderId="18" xfId="0" applyFont="1" applyFill="1" applyBorder="1" applyAlignment="1" applyProtection="1">
      <alignment horizontal="center" vertical="center" textRotation="90" wrapText="1"/>
      <protection locked="0" hidden="1"/>
    </xf>
    <xf numFmtId="0" fontId="86" fillId="10" borderId="18" xfId="0" applyFont="1" applyFill="1" applyBorder="1" applyAlignment="1" applyProtection="1">
      <alignment horizontal="center" vertical="center" textRotation="90" wrapText="1"/>
      <protection locked="0" hidden="1"/>
    </xf>
    <xf numFmtId="0" fontId="136" fillId="15" borderId="18" xfId="0" applyFont="1" applyFill="1" applyBorder="1" applyAlignment="1" applyProtection="1">
      <alignment horizontal="center" vertical="center" textRotation="90" wrapText="1"/>
      <protection locked="0" hidden="1"/>
    </xf>
    <xf numFmtId="0" fontId="45" fillId="10" borderId="18" xfId="0" applyFont="1" applyFill="1" applyBorder="1" applyAlignment="1" applyProtection="1">
      <alignment horizontal="center" vertical="center" textRotation="90" wrapText="1"/>
      <protection locked="0" hidden="1"/>
    </xf>
    <xf numFmtId="0" fontId="86" fillId="10" borderId="18" xfId="0" applyFont="1" applyFill="1" applyBorder="1" applyAlignment="1" applyProtection="1">
      <alignment vertical="center" textRotation="90" wrapText="1"/>
      <protection locked="0" hidden="1"/>
    </xf>
    <xf numFmtId="0" fontId="22" fillId="10" borderId="18" xfId="0" applyFont="1" applyFill="1" applyBorder="1" applyAlignment="1" applyProtection="1">
      <alignment horizontal="center" vertical="center" textRotation="90" wrapText="1"/>
      <protection locked="0" hidden="1"/>
    </xf>
    <xf numFmtId="0" fontId="18" fillId="12" borderId="27" xfId="0" applyFont="1" applyFill="1" applyBorder="1" applyAlignment="1" applyProtection="1">
      <alignment horizontal="center" vertical="center" textRotation="90" wrapText="1"/>
      <protection locked="0" hidden="1"/>
    </xf>
    <xf numFmtId="0" fontId="18" fillId="12" borderId="18" xfId="0" applyFont="1" applyFill="1" applyBorder="1" applyAlignment="1" applyProtection="1">
      <alignment horizontal="center" vertical="center" textRotation="90" wrapText="1"/>
      <protection locked="0" hidden="1"/>
    </xf>
    <xf numFmtId="0" fontId="86" fillId="12" borderId="18" xfId="0" applyFont="1" applyFill="1" applyBorder="1" applyAlignment="1" applyProtection="1">
      <alignment horizontal="center" vertical="center" textRotation="90" wrapText="1"/>
      <protection locked="0" hidden="1"/>
    </xf>
    <xf numFmtId="0" fontId="45" fillId="12" borderId="18" xfId="0" applyFont="1" applyFill="1" applyBorder="1" applyAlignment="1" applyProtection="1">
      <alignment horizontal="center" vertical="center" textRotation="90" wrapText="1"/>
      <protection locked="0" hidden="1"/>
    </xf>
    <xf numFmtId="0" fontId="86" fillId="12" borderId="18" xfId="0" applyFont="1" applyFill="1" applyBorder="1" applyAlignment="1" applyProtection="1">
      <alignment vertical="center" textRotation="90" wrapText="1"/>
      <protection locked="0" hidden="1"/>
    </xf>
    <xf numFmtId="0" fontId="22" fillId="12" borderId="18" xfId="0" applyFont="1" applyFill="1" applyBorder="1" applyAlignment="1" applyProtection="1">
      <alignment horizontal="center" vertical="center" textRotation="90" wrapText="1"/>
      <protection locked="0" hidden="1"/>
    </xf>
    <xf numFmtId="0" fontId="18" fillId="19" borderId="27" xfId="0" applyFont="1" applyFill="1" applyBorder="1" applyAlignment="1" applyProtection="1">
      <alignment horizontal="center" vertical="center" textRotation="90" wrapText="1"/>
      <protection locked="0" hidden="1"/>
    </xf>
    <xf numFmtId="0" fontId="18" fillId="19" borderId="18" xfId="0" applyFont="1" applyFill="1" applyBorder="1" applyAlignment="1" applyProtection="1">
      <alignment horizontal="center" vertical="center" textRotation="90" wrapText="1"/>
      <protection locked="0" hidden="1"/>
    </xf>
    <xf numFmtId="0" fontId="86" fillId="19" borderId="18" xfId="0" applyFont="1" applyFill="1" applyBorder="1" applyAlignment="1" applyProtection="1">
      <alignment horizontal="center" vertical="center" textRotation="90" wrapText="1"/>
      <protection locked="0" hidden="1"/>
    </xf>
    <xf numFmtId="0" fontId="45" fillId="19" borderId="18" xfId="0" applyFont="1" applyFill="1" applyBorder="1" applyAlignment="1" applyProtection="1">
      <alignment horizontal="center" vertical="center" textRotation="90" wrapText="1"/>
      <protection locked="0" hidden="1"/>
    </xf>
    <xf numFmtId="0" fontId="86" fillId="19" borderId="18" xfId="0" applyFont="1" applyFill="1" applyBorder="1" applyAlignment="1" applyProtection="1">
      <alignment vertical="center" textRotation="90" wrapText="1"/>
      <protection locked="0" hidden="1"/>
    </xf>
    <xf numFmtId="0" fontId="22" fillId="19" borderId="18" xfId="0" applyFont="1" applyFill="1" applyBorder="1" applyAlignment="1" applyProtection="1">
      <alignment horizontal="center" vertical="center" textRotation="90" wrapText="1"/>
      <protection locked="0" hidden="1"/>
    </xf>
    <xf numFmtId="0" fontId="18" fillId="16" borderId="27" xfId="0" applyFont="1" applyFill="1" applyBorder="1" applyAlignment="1" applyProtection="1">
      <alignment horizontal="center" vertical="center" textRotation="90" wrapText="1"/>
      <protection locked="0" hidden="1"/>
    </xf>
    <xf numFmtId="0" fontId="18" fillId="16" borderId="18" xfId="0" applyFont="1" applyFill="1" applyBorder="1" applyAlignment="1" applyProtection="1">
      <alignment horizontal="center" vertical="center" textRotation="90" wrapText="1"/>
      <protection locked="0" hidden="1"/>
    </xf>
    <xf numFmtId="0" fontId="86" fillId="16" borderId="18" xfId="0" applyFont="1" applyFill="1" applyBorder="1" applyAlignment="1" applyProtection="1">
      <alignment horizontal="center" vertical="center" textRotation="90" wrapText="1"/>
      <protection locked="0" hidden="1"/>
    </xf>
    <xf numFmtId="0" fontId="45" fillId="16" borderId="18" xfId="0" applyFont="1" applyFill="1" applyBorder="1" applyAlignment="1" applyProtection="1">
      <alignment horizontal="center" vertical="center" textRotation="90" wrapText="1"/>
      <protection locked="0" hidden="1"/>
    </xf>
    <xf numFmtId="0" fontId="86" fillId="16" borderId="18" xfId="0" applyFont="1" applyFill="1" applyBorder="1" applyAlignment="1" applyProtection="1">
      <alignment vertical="center" textRotation="90" wrapText="1"/>
      <protection locked="0" hidden="1"/>
    </xf>
    <xf numFmtId="0" fontId="22" fillId="16" borderId="18" xfId="0" applyFont="1" applyFill="1" applyBorder="1" applyAlignment="1" applyProtection="1">
      <alignment horizontal="center" vertical="center" textRotation="90" wrapText="1"/>
      <protection locked="0" hidden="1"/>
    </xf>
    <xf numFmtId="0" fontId="18" fillId="20" borderId="27" xfId="0" applyFont="1" applyFill="1" applyBorder="1" applyAlignment="1" applyProtection="1">
      <alignment horizontal="center" vertical="center" textRotation="90" wrapText="1"/>
      <protection locked="0" hidden="1"/>
    </xf>
    <xf numFmtId="0" fontId="18" fillId="20" borderId="18" xfId="0" applyFont="1" applyFill="1" applyBorder="1" applyAlignment="1" applyProtection="1">
      <alignment horizontal="center" vertical="center" textRotation="90" wrapText="1"/>
      <protection locked="0" hidden="1"/>
    </xf>
    <xf numFmtId="0" fontId="86" fillId="20" borderId="18" xfId="0" applyFont="1" applyFill="1" applyBorder="1" applyAlignment="1" applyProtection="1">
      <alignment horizontal="center" vertical="center" textRotation="90" wrapText="1"/>
      <protection locked="0" hidden="1"/>
    </xf>
    <xf numFmtId="0" fontId="45" fillId="20" borderId="18" xfId="0" applyFont="1" applyFill="1" applyBorder="1" applyAlignment="1" applyProtection="1">
      <alignment horizontal="center" vertical="center" textRotation="90" wrapText="1"/>
      <protection locked="0" hidden="1"/>
    </xf>
    <xf numFmtId="0" fontId="86" fillId="20" borderId="18" xfId="0" applyFont="1" applyFill="1" applyBorder="1" applyAlignment="1" applyProtection="1">
      <alignment vertical="center" textRotation="90" wrapText="1"/>
      <protection locked="0" hidden="1"/>
    </xf>
    <xf numFmtId="0" fontId="22" fillId="20" borderId="18" xfId="0" applyFont="1" applyFill="1" applyBorder="1" applyAlignment="1" applyProtection="1">
      <alignment horizontal="center" vertical="center" textRotation="90" wrapText="1"/>
      <protection locked="0" hidden="1"/>
    </xf>
    <xf numFmtId="0" fontId="17" fillId="10" borderId="29" xfId="0" applyFont="1" applyFill="1" applyBorder="1" applyAlignment="1" applyProtection="1">
      <alignment horizontal="center" vertical="center" wrapText="1"/>
      <protection locked="0" hidden="1"/>
    </xf>
    <xf numFmtId="0" fontId="17" fillId="10" borderId="32" xfId="0" applyFont="1" applyFill="1" applyBorder="1" applyAlignment="1" applyProtection="1">
      <alignment horizontal="center" vertical="center" wrapText="1"/>
      <protection locked="0" hidden="1"/>
    </xf>
    <xf numFmtId="0" fontId="21" fillId="10" borderId="32" xfId="0" applyFont="1" applyFill="1" applyBorder="1" applyAlignment="1" applyProtection="1">
      <alignment horizontal="center" vertical="center" wrapText="1"/>
      <protection locked="0" hidden="1"/>
    </xf>
    <xf numFmtId="0" fontId="93" fillId="15" borderId="32" xfId="0" applyFont="1" applyFill="1" applyBorder="1" applyAlignment="1" applyProtection="1">
      <alignment horizontal="center" vertical="center" wrapText="1"/>
      <protection locked="0" hidden="1"/>
    </xf>
    <xf numFmtId="0" fontId="93" fillId="10" borderId="32" xfId="0" applyFont="1" applyFill="1" applyBorder="1" applyAlignment="1" applyProtection="1">
      <alignment horizontal="center" vertical="center" wrapText="1"/>
      <protection locked="0" hidden="1"/>
    </xf>
    <xf numFmtId="0" fontId="28" fillId="10" borderId="32" xfId="0" applyFont="1" applyFill="1" applyBorder="1" applyAlignment="1" applyProtection="1">
      <alignment horizontal="center" vertical="center" wrapText="1"/>
      <protection locked="0" hidden="1"/>
    </xf>
    <xf numFmtId="0" fontId="22" fillId="10" borderId="32" xfId="0" applyFont="1" applyFill="1" applyBorder="1" applyAlignment="1" applyProtection="1">
      <alignment horizontal="center" vertical="center" textRotation="90" wrapText="1"/>
      <protection locked="0" hidden="1"/>
    </xf>
    <xf numFmtId="0" fontId="17" fillId="12" borderId="29" xfId="0" applyFont="1" applyFill="1" applyBorder="1" applyAlignment="1" applyProtection="1">
      <alignment horizontal="center" vertical="center" wrapText="1"/>
      <protection locked="0" hidden="1"/>
    </xf>
    <xf numFmtId="0" fontId="17" fillId="12" borderId="32" xfId="0" applyFont="1" applyFill="1" applyBorder="1" applyAlignment="1" applyProtection="1">
      <alignment horizontal="center" vertical="center" wrapText="1"/>
      <protection locked="0" hidden="1"/>
    </xf>
    <xf numFmtId="0" fontId="21" fillId="12" borderId="32" xfId="0" applyFont="1" applyFill="1" applyBorder="1" applyAlignment="1" applyProtection="1">
      <alignment horizontal="center" vertical="center" wrapText="1"/>
      <protection locked="0" hidden="1"/>
    </xf>
    <xf numFmtId="0" fontId="93" fillId="12" borderId="32" xfId="0" applyFont="1" applyFill="1" applyBorder="1" applyAlignment="1" applyProtection="1">
      <alignment horizontal="center" vertical="center" wrapText="1"/>
      <protection locked="0" hidden="1"/>
    </xf>
    <xf numFmtId="0" fontId="28" fillId="12" borderId="32" xfId="0" applyFont="1" applyFill="1" applyBorder="1" applyAlignment="1" applyProtection="1">
      <alignment horizontal="center" vertical="center" wrapText="1"/>
      <protection locked="0" hidden="1"/>
    </xf>
    <xf numFmtId="0" fontId="22" fillId="12" borderId="32" xfId="0" applyFont="1" applyFill="1" applyBorder="1" applyAlignment="1" applyProtection="1">
      <alignment horizontal="center" vertical="center" textRotation="90" wrapText="1"/>
      <protection locked="0" hidden="1"/>
    </xf>
    <xf numFmtId="0" fontId="17" fillId="19" borderId="29" xfId="0" applyFont="1" applyFill="1" applyBorder="1" applyAlignment="1" applyProtection="1">
      <alignment horizontal="center" vertical="center" wrapText="1"/>
      <protection locked="0" hidden="1"/>
    </xf>
    <xf numFmtId="0" fontId="17" fillId="19" borderId="32" xfId="0" applyFont="1" applyFill="1" applyBorder="1" applyAlignment="1" applyProtection="1">
      <alignment horizontal="center" vertical="center" wrapText="1"/>
      <protection locked="0" hidden="1"/>
    </xf>
    <xf numFmtId="0" fontId="21" fillId="19" borderId="32" xfId="0" applyFont="1" applyFill="1" applyBorder="1" applyAlignment="1" applyProtection="1">
      <alignment horizontal="center" vertical="center" wrapText="1"/>
      <protection locked="0" hidden="1"/>
    </xf>
    <xf numFmtId="0" fontId="93" fillId="19" borderId="32" xfId="0" applyFont="1" applyFill="1" applyBorder="1" applyAlignment="1" applyProtection="1">
      <alignment horizontal="center" vertical="center" wrapText="1"/>
      <protection locked="0" hidden="1"/>
    </xf>
    <xf numFmtId="0" fontId="28" fillId="19" borderId="32" xfId="0" applyFont="1" applyFill="1" applyBorder="1" applyAlignment="1" applyProtection="1">
      <alignment horizontal="center" vertical="center" wrapText="1"/>
      <protection locked="0" hidden="1"/>
    </xf>
    <xf numFmtId="0" fontId="22" fillId="19" borderId="32" xfId="0" applyFont="1" applyFill="1" applyBorder="1" applyAlignment="1" applyProtection="1">
      <alignment horizontal="center" vertical="center" textRotation="90" wrapText="1"/>
      <protection locked="0" hidden="1"/>
    </xf>
    <xf numFmtId="0" fontId="17" fillId="16" borderId="29" xfId="0" applyFont="1" applyFill="1" applyBorder="1" applyAlignment="1" applyProtection="1">
      <alignment horizontal="center" vertical="center" wrapText="1"/>
      <protection locked="0" hidden="1"/>
    </xf>
    <xf numFmtId="0" fontId="17" fillId="16" borderId="32" xfId="0" applyFont="1" applyFill="1" applyBorder="1" applyAlignment="1" applyProtection="1">
      <alignment horizontal="center" vertical="center" wrapText="1"/>
      <protection locked="0" hidden="1"/>
    </xf>
    <xf numFmtId="0" fontId="21" fillId="16" borderId="32" xfId="0" applyFont="1" applyFill="1" applyBorder="1" applyAlignment="1" applyProtection="1">
      <alignment horizontal="center" vertical="center" wrapText="1"/>
      <protection locked="0" hidden="1"/>
    </xf>
    <xf numFmtId="0" fontId="93" fillId="16" borderId="32" xfId="0" applyFont="1" applyFill="1" applyBorder="1" applyAlignment="1" applyProtection="1">
      <alignment horizontal="center" vertical="center" wrapText="1"/>
      <protection locked="0" hidden="1"/>
    </xf>
    <xf numFmtId="0" fontId="28" fillId="16" borderId="32" xfId="0" applyFont="1" applyFill="1" applyBorder="1" applyAlignment="1" applyProtection="1">
      <alignment horizontal="center" vertical="center" wrapText="1"/>
      <protection locked="0" hidden="1"/>
    </xf>
    <xf numFmtId="0" fontId="22" fillId="16" borderId="32" xfId="0" applyFont="1" applyFill="1" applyBorder="1" applyAlignment="1" applyProtection="1">
      <alignment horizontal="center" vertical="center" textRotation="90" wrapText="1"/>
      <protection locked="0" hidden="1"/>
    </xf>
    <xf numFmtId="0" fontId="17" fillId="20" borderId="29" xfId="0" applyFont="1" applyFill="1" applyBorder="1" applyAlignment="1" applyProtection="1">
      <alignment horizontal="center" vertical="center" wrapText="1"/>
      <protection locked="0" hidden="1"/>
    </xf>
    <xf numFmtId="0" fontId="17" fillId="20" borderId="32" xfId="0" applyFont="1" applyFill="1" applyBorder="1" applyAlignment="1" applyProtection="1">
      <alignment horizontal="center" vertical="center" wrapText="1"/>
      <protection locked="0" hidden="1"/>
    </xf>
    <xf numFmtId="0" fontId="21" fillId="20" borderId="32" xfId="0" applyFont="1" applyFill="1" applyBorder="1" applyAlignment="1" applyProtection="1">
      <alignment horizontal="center" vertical="center" wrapText="1"/>
      <protection locked="0" hidden="1"/>
    </xf>
    <xf numFmtId="0" fontId="93" fillId="20" borderId="32" xfId="0" applyFont="1" applyFill="1" applyBorder="1" applyAlignment="1" applyProtection="1">
      <alignment horizontal="center" vertical="center" wrapText="1"/>
      <protection locked="0" hidden="1"/>
    </xf>
    <xf numFmtId="0" fontId="28" fillId="20" borderId="32" xfId="0" applyFont="1" applyFill="1" applyBorder="1" applyAlignment="1" applyProtection="1">
      <alignment horizontal="center" vertical="center" wrapText="1"/>
      <protection locked="0" hidden="1"/>
    </xf>
    <xf numFmtId="0" fontId="22" fillId="20" borderId="32" xfId="0" applyFont="1" applyFill="1" applyBorder="1" applyAlignment="1" applyProtection="1">
      <alignment horizontal="center" vertical="center" textRotation="90" wrapText="1"/>
      <protection locked="0" hidden="1"/>
    </xf>
    <xf numFmtId="0" fontId="17" fillId="18" borderId="102" xfId="0" applyFont="1" applyFill="1" applyBorder="1" applyAlignment="1" applyProtection="1">
      <alignment horizontal="center" vertical="center" wrapText="1"/>
      <protection locked="0" hidden="1"/>
    </xf>
    <xf numFmtId="0" fontId="17" fillId="18" borderId="89" xfId="0" applyFont="1" applyFill="1" applyBorder="1" applyAlignment="1" applyProtection="1">
      <alignment horizontal="center" vertical="center" wrapText="1"/>
      <protection locked="0" hidden="1"/>
    </xf>
    <xf numFmtId="0" fontId="28" fillId="18" borderId="89" xfId="0" applyFont="1" applyFill="1" applyBorder="1" applyAlignment="1" applyProtection="1">
      <alignment horizontal="center" vertical="center" wrapText="1"/>
      <protection locked="0" hidden="1"/>
    </xf>
    <xf numFmtId="0" fontId="22" fillId="18" borderId="103" xfId="0" applyFont="1" applyFill="1" applyBorder="1" applyAlignment="1" applyProtection="1">
      <alignment horizontal="center" vertical="center" textRotation="90" wrapText="1"/>
      <protection locked="0" hidden="1"/>
    </xf>
    <xf numFmtId="0" fontId="17" fillId="2" borderId="102" xfId="0" applyFont="1" applyFill="1" applyBorder="1" applyAlignment="1" applyProtection="1">
      <alignment horizontal="center" vertical="center" wrapText="1"/>
      <protection locked="0" hidden="1"/>
    </xf>
    <xf numFmtId="0" fontId="17" fillId="2" borderId="89" xfId="0" applyFont="1" applyFill="1" applyBorder="1" applyAlignment="1" applyProtection="1">
      <alignment horizontal="center" vertical="center" wrapText="1"/>
      <protection locked="0" hidden="1"/>
    </xf>
    <xf numFmtId="0" fontId="28" fillId="2" borderId="89" xfId="0" applyFont="1" applyFill="1" applyBorder="1" applyAlignment="1" applyProtection="1">
      <alignment horizontal="center" vertical="center" wrapText="1"/>
      <protection locked="0" hidden="1"/>
    </xf>
    <xf numFmtId="0" fontId="22" fillId="2" borderId="103" xfId="0" applyFont="1" applyFill="1" applyBorder="1" applyAlignment="1" applyProtection="1">
      <alignment horizontal="center" vertical="center" textRotation="90" wrapText="1"/>
      <protection locked="0" hidden="1"/>
    </xf>
    <xf numFmtId="0" fontId="17" fillId="17" borderId="102" xfId="0" applyFont="1" applyFill="1" applyBorder="1" applyAlignment="1" applyProtection="1">
      <alignment horizontal="center" vertical="center" wrapText="1"/>
      <protection locked="0" hidden="1"/>
    </xf>
    <xf numFmtId="0" fontId="17" fillId="17" borderId="89" xfId="0" applyFont="1" applyFill="1" applyBorder="1" applyAlignment="1" applyProtection="1">
      <alignment horizontal="center" vertical="center" wrapText="1"/>
      <protection locked="0" hidden="1"/>
    </xf>
    <xf numFmtId="0" fontId="28" fillId="17" borderId="89" xfId="0" applyFont="1" applyFill="1" applyBorder="1" applyAlignment="1" applyProtection="1">
      <alignment horizontal="center" vertical="center" wrapText="1"/>
      <protection locked="0" hidden="1"/>
    </xf>
    <xf numFmtId="0" fontId="22" fillId="17" borderId="103" xfId="0" applyFont="1" applyFill="1" applyBorder="1" applyAlignment="1" applyProtection="1">
      <alignment horizontal="center" vertical="center" textRotation="90" wrapText="1"/>
      <protection locked="0" hidden="1"/>
    </xf>
    <xf numFmtId="0" fontId="4" fillId="9" borderId="51" xfId="0" applyFont="1" applyFill="1" applyBorder="1" applyAlignment="1" applyProtection="1">
      <alignment horizontal="center" vertical="center" textRotation="90" wrapText="1"/>
      <protection locked="0" hidden="1"/>
    </xf>
    <xf numFmtId="0" fontId="4" fillId="9" borderId="86" xfId="0" applyFont="1" applyFill="1" applyBorder="1" applyAlignment="1" applyProtection="1">
      <alignment horizontal="center" vertical="center" wrapText="1"/>
      <protection locked="0" hidden="1"/>
    </xf>
    <xf numFmtId="0" fontId="4" fillId="9" borderId="20" xfId="0" applyFont="1" applyFill="1" applyBorder="1" applyAlignment="1" applyProtection="1">
      <alignment horizontal="center" vertical="center" wrapText="1"/>
      <protection locked="0" hidden="1"/>
    </xf>
    <xf numFmtId="0" fontId="26" fillId="9" borderId="20" xfId="0" applyFont="1" applyFill="1" applyBorder="1" applyAlignment="1" applyProtection="1">
      <alignment horizontal="center" vertical="center" wrapText="1"/>
      <protection locked="0" hidden="1"/>
    </xf>
    <xf numFmtId="0" fontId="4" fillId="9" borderId="33" xfId="0" applyFont="1" applyFill="1" applyBorder="1" applyAlignment="1" applyProtection="1">
      <alignment horizontal="center" vertical="center" wrapText="1"/>
      <protection locked="0" hidden="1"/>
    </xf>
    <xf numFmtId="0" fontId="62" fillId="10" borderId="20" xfId="0" applyFont="1" applyFill="1" applyBorder="1" applyAlignment="1" applyProtection="1">
      <alignment horizontal="center" vertical="center" wrapText="1"/>
      <protection locked="0" hidden="1"/>
    </xf>
    <xf numFmtId="0" fontId="36" fillId="10" borderId="20" xfId="0" applyFont="1" applyFill="1" applyBorder="1" applyAlignment="1" applyProtection="1">
      <alignment horizontal="center" vertical="center" wrapText="1"/>
      <protection locked="0" hidden="1"/>
    </xf>
    <xf numFmtId="0" fontId="95" fillId="10" borderId="20" xfId="0" applyFont="1" applyFill="1" applyBorder="1" applyAlignment="1" applyProtection="1">
      <alignment horizontal="center" vertical="center" wrapText="1"/>
      <protection locked="0" hidden="1"/>
    </xf>
    <xf numFmtId="0" fontId="96" fillId="10" borderId="20" xfId="0" applyFont="1" applyFill="1" applyBorder="1" applyAlignment="1" applyProtection="1">
      <alignment horizontal="center" vertical="center" wrapText="1"/>
      <protection locked="0" hidden="1"/>
    </xf>
    <xf numFmtId="0" fontId="21" fillId="10" borderId="20" xfId="0" applyFont="1" applyFill="1" applyBorder="1" applyAlignment="1" applyProtection="1">
      <alignment horizontal="center" vertical="center" wrapText="1"/>
      <protection locked="0" hidden="1"/>
    </xf>
    <xf numFmtId="0" fontId="94" fillId="10" borderId="20" xfId="0" applyFont="1" applyFill="1" applyBorder="1" applyAlignment="1" applyProtection="1">
      <alignment horizontal="center" vertical="center" wrapText="1"/>
      <protection locked="0" hidden="1"/>
    </xf>
    <xf numFmtId="0" fontId="93" fillId="10" borderId="20" xfId="0" applyFont="1" applyFill="1" applyBorder="1" applyAlignment="1" applyProtection="1">
      <alignment horizontal="center" vertical="center" wrapText="1"/>
      <protection locked="0" hidden="1"/>
    </xf>
    <xf numFmtId="0" fontId="20" fillId="10" borderId="20" xfId="0" applyFont="1" applyFill="1" applyBorder="1" applyAlignment="1" applyProtection="1">
      <alignment horizontal="center" vertical="center" wrapText="1"/>
      <protection locked="0" hidden="1"/>
    </xf>
    <xf numFmtId="0" fontId="28" fillId="10" borderId="20" xfId="0" applyFont="1" applyFill="1" applyBorder="1" applyAlignment="1" applyProtection="1">
      <alignment horizontal="center" vertical="center" wrapText="1"/>
      <protection locked="0" hidden="1"/>
    </xf>
    <xf numFmtId="0" fontId="1" fillId="10" borderId="20" xfId="0" applyFont="1" applyFill="1" applyBorder="1" applyAlignment="1" applyProtection="1">
      <alignment horizontal="center" vertical="center" wrapText="1"/>
      <protection locked="0" hidden="1"/>
    </xf>
    <xf numFmtId="0" fontId="4" fillId="10" borderId="20" xfId="0" applyFont="1" applyFill="1" applyBorder="1" applyAlignment="1" applyProtection="1">
      <alignment horizontal="center" vertical="center" wrapText="1"/>
      <protection locked="0" hidden="1"/>
    </xf>
    <xf numFmtId="0" fontId="62" fillId="12" borderId="20" xfId="0" applyFont="1" applyFill="1" applyBorder="1" applyAlignment="1" applyProtection="1">
      <alignment horizontal="center" vertical="center" wrapText="1"/>
      <protection locked="0" hidden="1"/>
    </xf>
    <xf numFmtId="0" fontId="36" fillId="12" borderId="20" xfId="0" applyFont="1" applyFill="1" applyBorder="1" applyAlignment="1" applyProtection="1">
      <alignment horizontal="center" vertical="center" wrapText="1"/>
      <protection locked="0" hidden="1"/>
    </xf>
    <xf numFmtId="0" fontId="95" fillId="12" borderId="20" xfId="0" applyFont="1" applyFill="1" applyBorder="1" applyAlignment="1" applyProtection="1">
      <alignment horizontal="center" vertical="center" wrapText="1"/>
      <protection locked="0" hidden="1"/>
    </xf>
    <xf numFmtId="0" fontId="96" fillId="12" borderId="20" xfId="0" applyFont="1" applyFill="1" applyBorder="1" applyAlignment="1" applyProtection="1">
      <alignment horizontal="center" vertical="center" wrapText="1"/>
      <protection locked="0" hidden="1"/>
    </xf>
    <xf numFmtId="0" fontId="21" fillId="12" borderId="20" xfId="0" applyFont="1" applyFill="1" applyBorder="1" applyAlignment="1" applyProtection="1">
      <alignment horizontal="center" vertical="center" wrapText="1"/>
      <protection locked="0" hidden="1"/>
    </xf>
    <xf numFmtId="0" fontId="94" fillId="12" borderId="20" xfId="0" applyFont="1" applyFill="1" applyBorder="1" applyAlignment="1" applyProtection="1">
      <alignment horizontal="center" vertical="center" wrapText="1"/>
      <protection locked="0" hidden="1"/>
    </xf>
    <xf numFmtId="0" fontId="93" fillId="12" borderId="20" xfId="0" applyFont="1" applyFill="1" applyBorder="1" applyAlignment="1" applyProtection="1">
      <alignment horizontal="center" vertical="center" wrapText="1"/>
      <protection locked="0" hidden="1"/>
    </xf>
    <xf numFmtId="0" fontId="20" fillId="12" borderId="20" xfId="0" applyFont="1" applyFill="1" applyBorder="1" applyAlignment="1" applyProtection="1">
      <alignment horizontal="center" vertical="center" wrapText="1"/>
      <protection locked="0" hidden="1"/>
    </xf>
    <xf numFmtId="0" fontId="28" fillId="12" borderId="20" xfId="0" applyFont="1" applyFill="1" applyBorder="1" applyAlignment="1" applyProtection="1">
      <alignment horizontal="center" vertical="center" wrapText="1"/>
      <protection locked="0" hidden="1"/>
    </xf>
    <xf numFmtId="0" fontId="1" fillId="12" borderId="20" xfId="0" applyFont="1" applyFill="1" applyBorder="1" applyAlignment="1" applyProtection="1">
      <alignment horizontal="center" vertical="center" wrapText="1"/>
      <protection locked="0" hidden="1"/>
    </xf>
    <xf numFmtId="0" fontId="4" fillId="12" borderId="20" xfId="0" applyFont="1" applyFill="1" applyBorder="1" applyAlignment="1" applyProtection="1">
      <alignment horizontal="center" vertical="center" wrapText="1"/>
      <protection locked="0" hidden="1"/>
    </xf>
    <xf numFmtId="0" fontId="62" fillId="19" borderId="20" xfId="0" applyFont="1" applyFill="1" applyBorder="1" applyAlignment="1" applyProtection="1">
      <alignment horizontal="center" vertical="center" wrapText="1"/>
      <protection locked="0" hidden="1"/>
    </xf>
    <xf numFmtId="0" fontId="36" fillId="19" borderId="20" xfId="0" applyFont="1" applyFill="1" applyBorder="1" applyAlignment="1" applyProtection="1">
      <alignment horizontal="center" vertical="center" wrapText="1"/>
      <protection locked="0" hidden="1"/>
    </xf>
    <xf numFmtId="0" fontId="95" fillId="19" borderId="20" xfId="0" applyFont="1" applyFill="1" applyBorder="1" applyAlignment="1" applyProtection="1">
      <alignment horizontal="center" vertical="center" wrapText="1"/>
      <protection locked="0" hidden="1"/>
    </xf>
    <xf numFmtId="0" fontId="96" fillId="19" borderId="20" xfId="0" applyFont="1" applyFill="1" applyBorder="1" applyAlignment="1" applyProtection="1">
      <alignment horizontal="center" vertical="center" wrapText="1"/>
      <protection locked="0" hidden="1"/>
    </xf>
    <xf numFmtId="0" fontId="21" fillId="19" borderId="20" xfId="0" applyFont="1" applyFill="1" applyBorder="1" applyAlignment="1" applyProtection="1">
      <alignment horizontal="center" vertical="center" wrapText="1"/>
      <protection locked="0" hidden="1"/>
    </xf>
    <xf numFmtId="0" fontId="94" fillId="19" borderId="20" xfId="0" applyFont="1" applyFill="1" applyBorder="1" applyAlignment="1" applyProtection="1">
      <alignment horizontal="center" vertical="center" wrapText="1"/>
      <protection locked="0" hidden="1"/>
    </xf>
    <xf numFmtId="0" fontId="93" fillId="19" borderId="20" xfId="0" applyFont="1" applyFill="1" applyBorder="1" applyAlignment="1" applyProtection="1">
      <alignment horizontal="center" vertical="center" wrapText="1"/>
      <protection locked="0" hidden="1"/>
    </xf>
    <xf numFmtId="0" fontId="20" fillId="19" borderId="20" xfId="0" applyFont="1" applyFill="1" applyBorder="1" applyAlignment="1" applyProtection="1">
      <alignment horizontal="center" vertical="center" wrapText="1"/>
      <protection locked="0" hidden="1"/>
    </xf>
    <xf numFmtId="0" fontId="28" fillId="19" borderId="20" xfId="0" applyFont="1" applyFill="1" applyBorder="1" applyAlignment="1" applyProtection="1">
      <alignment horizontal="center" vertical="center" wrapText="1"/>
      <protection locked="0" hidden="1"/>
    </xf>
    <xf numFmtId="0" fontId="1" fillId="19" borderId="20" xfId="0" applyFont="1" applyFill="1" applyBorder="1" applyAlignment="1" applyProtection="1">
      <alignment horizontal="center" vertical="center" wrapText="1"/>
      <protection locked="0" hidden="1"/>
    </xf>
    <xf numFmtId="0" fontId="4" fillId="19" borderId="20" xfId="0" applyFont="1" applyFill="1" applyBorder="1" applyAlignment="1" applyProtection="1">
      <alignment horizontal="center" vertical="center" wrapText="1"/>
      <protection locked="0" hidden="1"/>
    </xf>
    <xf numFmtId="0" fontId="62" fillId="16" borderId="20" xfId="0" applyFont="1" applyFill="1" applyBorder="1" applyAlignment="1" applyProtection="1">
      <alignment horizontal="center" vertical="center" wrapText="1"/>
      <protection locked="0" hidden="1"/>
    </xf>
    <xf numFmtId="0" fontId="36" fillId="16" borderId="20" xfId="0" applyFont="1" applyFill="1" applyBorder="1" applyAlignment="1" applyProtection="1">
      <alignment horizontal="center" vertical="center" wrapText="1"/>
      <protection locked="0" hidden="1"/>
    </xf>
    <xf numFmtId="0" fontId="95" fillId="16" borderId="20" xfId="0" applyFont="1" applyFill="1" applyBorder="1" applyAlignment="1" applyProtection="1">
      <alignment horizontal="center" vertical="center" wrapText="1"/>
      <protection locked="0" hidden="1"/>
    </xf>
    <xf numFmtId="0" fontId="96" fillId="16" borderId="20" xfId="0" applyFont="1" applyFill="1" applyBorder="1" applyAlignment="1" applyProtection="1">
      <alignment horizontal="center" vertical="center" wrapText="1"/>
      <protection locked="0" hidden="1"/>
    </xf>
    <xf numFmtId="0" fontId="21" fillId="16" borderId="20" xfId="0" applyFont="1" applyFill="1" applyBorder="1" applyAlignment="1" applyProtection="1">
      <alignment horizontal="center" vertical="center" wrapText="1"/>
      <protection locked="0" hidden="1"/>
    </xf>
    <xf numFmtId="0" fontId="94" fillId="16" borderId="20" xfId="0" applyFont="1" applyFill="1" applyBorder="1" applyAlignment="1" applyProtection="1">
      <alignment horizontal="center" vertical="center" wrapText="1"/>
      <protection locked="0" hidden="1"/>
    </xf>
    <xf numFmtId="0" fontId="93" fillId="16" borderId="20" xfId="0" applyFont="1" applyFill="1" applyBorder="1" applyAlignment="1" applyProtection="1">
      <alignment horizontal="center" vertical="center" wrapText="1"/>
      <protection locked="0" hidden="1"/>
    </xf>
    <xf numFmtId="0" fontId="20" fillId="16" borderId="20" xfId="0" applyFont="1" applyFill="1" applyBorder="1" applyAlignment="1" applyProtection="1">
      <alignment horizontal="center" vertical="center" wrapText="1"/>
      <protection locked="0" hidden="1"/>
    </xf>
    <xf numFmtId="0" fontId="28" fillId="16" borderId="20" xfId="0" applyFont="1" applyFill="1" applyBorder="1" applyAlignment="1" applyProtection="1">
      <alignment horizontal="center" vertical="center" wrapText="1"/>
      <protection locked="0" hidden="1"/>
    </xf>
    <xf numFmtId="0" fontId="1" fillId="16" borderId="20" xfId="0" applyFont="1" applyFill="1" applyBorder="1" applyAlignment="1" applyProtection="1">
      <alignment horizontal="center" vertical="center" wrapText="1"/>
      <protection locked="0" hidden="1"/>
    </xf>
    <xf numFmtId="0" fontId="4" fillId="16" borderId="20" xfId="0" applyFont="1" applyFill="1" applyBorder="1" applyAlignment="1" applyProtection="1">
      <alignment horizontal="center" vertical="center" wrapText="1"/>
      <protection locked="0" hidden="1"/>
    </xf>
    <xf numFmtId="0" fontId="62" fillId="20" borderId="20" xfId="0" applyFont="1" applyFill="1" applyBorder="1" applyAlignment="1" applyProtection="1">
      <alignment horizontal="center" vertical="center" wrapText="1"/>
      <protection locked="0" hidden="1"/>
    </xf>
    <xf numFmtId="0" fontId="36" fillId="20" borderId="20" xfId="0" applyFont="1" applyFill="1" applyBorder="1" applyAlignment="1" applyProtection="1">
      <alignment horizontal="center" vertical="center" wrapText="1"/>
      <protection locked="0" hidden="1"/>
    </xf>
    <xf numFmtId="0" fontId="95" fillId="20" borderId="20" xfId="0" applyFont="1" applyFill="1" applyBorder="1" applyAlignment="1" applyProtection="1">
      <alignment horizontal="center" vertical="center" wrapText="1"/>
      <protection locked="0" hidden="1"/>
    </xf>
    <xf numFmtId="0" fontId="96" fillId="20" borderId="20" xfId="0" applyFont="1" applyFill="1" applyBorder="1" applyAlignment="1" applyProtection="1">
      <alignment horizontal="center" vertical="center" wrapText="1"/>
      <protection locked="0" hidden="1"/>
    </xf>
    <xf numFmtId="0" fontId="21" fillId="20" borderId="20" xfId="0" applyFont="1" applyFill="1" applyBorder="1" applyAlignment="1" applyProtection="1">
      <alignment horizontal="center" vertical="center" wrapText="1"/>
      <protection locked="0" hidden="1"/>
    </xf>
    <xf numFmtId="0" fontId="94" fillId="20" borderId="20" xfId="0" applyFont="1" applyFill="1" applyBorder="1" applyAlignment="1" applyProtection="1">
      <alignment horizontal="center" vertical="center" wrapText="1"/>
      <protection locked="0" hidden="1"/>
    </xf>
    <xf numFmtId="0" fontId="93" fillId="20" borderId="20" xfId="0" applyFont="1" applyFill="1" applyBorder="1" applyAlignment="1" applyProtection="1">
      <alignment horizontal="center" vertical="center" wrapText="1"/>
      <protection locked="0" hidden="1"/>
    </xf>
    <xf numFmtId="0" fontId="20" fillId="20" borderId="20" xfId="0" applyFont="1" applyFill="1" applyBorder="1" applyAlignment="1" applyProtection="1">
      <alignment horizontal="center" vertical="center" wrapText="1"/>
      <protection locked="0" hidden="1"/>
    </xf>
    <xf numFmtId="0" fontId="28" fillId="20" borderId="20" xfId="0" applyFont="1" applyFill="1" applyBorder="1" applyAlignment="1" applyProtection="1">
      <alignment horizontal="center" vertical="center" wrapText="1"/>
      <protection locked="0" hidden="1"/>
    </xf>
    <xf numFmtId="0" fontId="1" fillId="20" borderId="20" xfId="0" applyFont="1" applyFill="1" applyBorder="1" applyAlignment="1" applyProtection="1">
      <alignment horizontal="center" vertical="center" wrapText="1"/>
      <protection locked="0" hidden="1"/>
    </xf>
    <xf numFmtId="0" fontId="4" fillId="20" borderId="20" xfId="0" applyFont="1" applyFill="1" applyBorder="1" applyAlignment="1" applyProtection="1">
      <alignment horizontal="center" vertical="center" wrapText="1"/>
      <protection locked="0" hidden="1"/>
    </xf>
    <xf numFmtId="0" fontId="21" fillId="18" borderId="92" xfId="0" applyFont="1" applyFill="1" applyBorder="1" applyAlignment="1" applyProtection="1">
      <alignment horizontal="center" vertical="center" wrapText="1"/>
      <protection locked="0" hidden="1"/>
    </xf>
    <xf numFmtId="0" fontId="20" fillId="18" borderId="20" xfId="0" applyFont="1" applyFill="1" applyBorder="1" applyAlignment="1" applyProtection="1">
      <alignment horizontal="center" vertical="center" wrapText="1"/>
      <protection locked="0" hidden="1"/>
    </xf>
    <xf numFmtId="0" fontId="28" fillId="18" borderId="20" xfId="0" applyFont="1" applyFill="1" applyBorder="1" applyAlignment="1" applyProtection="1">
      <alignment horizontal="center" vertical="center" wrapText="1"/>
      <protection locked="0" hidden="1"/>
    </xf>
    <xf numFmtId="0" fontId="22" fillId="18" borderId="20" xfId="0" applyFont="1" applyFill="1" applyBorder="1" applyAlignment="1" applyProtection="1">
      <alignment horizontal="center" vertical="center" textRotation="90" wrapText="1"/>
      <protection locked="0" hidden="1"/>
    </xf>
    <xf numFmtId="0" fontId="22" fillId="18" borderId="33" xfId="0" applyFont="1" applyFill="1" applyBorder="1" applyAlignment="1" applyProtection="1">
      <alignment horizontal="center" vertical="center" textRotation="90" wrapText="1"/>
      <protection locked="0" hidden="1"/>
    </xf>
    <xf numFmtId="0" fontId="24" fillId="18" borderId="42" xfId="0" applyFont="1" applyFill="1" applyBorder="1" applyAlignment="1" applyProtection="1">
      <alignment horizontal="center" vertical="center" textRotation="90" wrapText="1"/>
      <protection locked="0" hidden="1"/>
    </xf>
    <xf numFmtId="0" fontId="21" fillId="2" borderId="92" xfId="0" applyFont="1" applyFill="1" applyBorder="1" applyAlignment="1" applyProtection="1">
      <alignment horizontal="center" vertical="center" wrapText="1"/>
      <protection locked="0" hidden="1"/>
    </xf>
    <xf numFmtId="0" fontId="20" fillId="2" borderId="20" xfId="0" applyFont="1" applyFill="1" applyBorder="1" applyAlignment="1" applyProtection="1">
      <alignment horizontal="center" vertical="center" wrapText="1"/>
      <protection locked="0" hidden="1"/>
    </xf>
    <xf numFmtId="0" fontId="28" fillId="2" borderId="20" xfId="0" applyFont="1" applyFill="1" applyBorder="1" applyAlignment="1" applyProtection="1">
      <alignment horizontal="center" vertical="center" wrapText="1"/>
      <protection locked="0" hidden="1"/>
    </xf>
    <xf numFmtId="0" fontId="22" fillId="2" borderId="20" xfId="0" applyFont="1" applyFill="1" applyBorder="1" applyAlignment="1" applyProtection="1">
      <alignment horizontal="center" vertical="center" textRotation="90" wrapText="1"/>
      <protection locked="0" hidden="1"/>
    </xf>
    <xf numFmtId="0" fontId="22" fillId="2" borderId="33" xfId="0" applyFont="1" applyFill="1" applyBorder="1" applyAlignment="1" applyProtection="1">
      <alignment horizontal="center" vertical="center" textRotation="90" wrapText="1"/>
      <protection locked="0" hidden="1"/>
    </xf>
    <xf numFmtId="0" fontId="24" fillId="2" borderId="42" xfId="0" applyFont="1" applyFill="1" applyBorder="1" applyAlignment="1" applyProtection="1">
      <alignment horizontal="center" vertical="center" textRotation="90" wrapText="1"/>
      <protection locked="0" hidden="1"/>
    </xf>
    <xf numFmtId="0" fontId="21" fillId="17" borderId="92" xfId="0" applyFont="1" applyFill="1" applyBorder="1" applyAlignment="1" applyProtection="1">
      <alignment horizontal="center" vertical="center" wrapText="1"/>
      <protection locked="0" hidden="1"/>
    </xf>
    <xf numFmtId="0" fontId="20" fillId="17" borderId="20" xfId="0" applyFont="1" applyFill="1" applyBorder="1" applyAlignment="1" applyProtection="1">
      <alignment horizontal="center" vertical="center" wrapText="1"/>
      <protection locked="0" hidden="1"/>
    </xf>
    <xf numFmtId="0" fontId="28" fillId="17" borderId="20" xfId="0" applyFont="1" applyFill="1" applyBorder="1" applyAlignment="1" applyProtection="1">
      <alignment horizontal="center" vertical="center" wrapText="1"/>
      <protection locked="0" hidden="1"/>
    </xf>
    <xf numFmtId="0" fontId="22" fillId="17" borderId="20" xfId="0" applyFont="1" applyFill="1" applyBorder="1" applyAlignment="1" applyProtection="1">
      <alignment horizontal="center" vertical="center" textRotation="90" wrapText="1"/>
      <protection locked="0" hidden="1"/>
    </xf>
    <xf numFmtId="0" fontId="22" fillId="17" borderId="33" xfId="0" applyFont="1" applyFill="1" applyBorder="1" applyAlignment="1" applyProtection="1">
      <alignment horizontal="center" vertical="center" textRotation="90" wrapText="1"/>
      <protection locked="0" hidden="1"/>
    </xf>
    <xf numFmtId="0" fontId="24" fillId="17" borderId="42" xfId="0" applyFont="1" applyFill="1" applyBorder="1" applyAlignment="1" applyProtection="1">
      <alignment horizontal="center" vertical="center" textRotation="90" wrapText="1"/>
      <protection locked="0" hidden="1"/>
    </xf>
    <xf numFmtId="0" fontId="1" fillId="12" borderId="86" xfId="0" applyFont="1" applyFill="1" applyBorder="1" applyAlignment="1" applyProtection="1">
      <alignment horizontal="center" vertical="center" textRotation="90" wrapText="1"/>
      <protection locked="0" hidden="1"/>
    </xf>
    <xf numFmtId="0" fontId="1" fillId="12" borderId="20" xfId="0" applyFont="1" applyFill="1" applyBorder="1" applyAlignment="1" applyProtection="1">
      <alignment horizontal="center" vertical="center" textRotation="90" wrapText="1"/>
      <protection locked="0" hidden="1"/>
    </xf>
    <xf numFmtId="0" fontId="1" fillId="12" borderId="33" xfId="0" applyFont="1" applyFill="1" applyBorder="1" applyAlignment="1" applyProtection="1">
      <alignment horizontal="center" vertical="center" textRotation="90" wrapText="1"/>
      <protection locked="0" hidden="1"/>
    </xf>
    <xf numFmtId="0" fontId="1" fillId="9" borderId="92" xfId="0" applyFont="1" applyFill="1" applyBorder="1" applyAlignment="1" applyProtection="1">
      <alignment horizontal="center" vertical="center" textRotation="90" wrapText="1"/>
      <protection locked="0" hidden="1"/>
    </xf>
    <xf numFmtId="0" fontId="1" fillId="9" borderId="20" xfId="0" applyFont="1" applyFill="1" applyBorder="1" applyAlignment="1" applyProtection="1">
      <alignment horizontal="center" vertical="center" textRotation="90" wrapText="1"/>
      <protection locked="0" hidden="1"/>
    </xf>
    <xf numFmtId="0" fontId="19" fillId="9" borderId="33" xfId="0" applyFont="1" applyFill="1" applyBorder="1" applyAlignment="1" applyProtection="1">
      <alignment horizontal="center" vertical="center" wrapText="1"/>
      <protection locked="0" hidden="1"/>
    </xf>
    <xf numFmtId="0" fontId="1" fillId="9" borderId="20" xfId="0" applyFont="1" applyFill="1" applyBorder="1" applyAlignment="1" applyProtection="1">
      <alignment horizontal="center" vertical="center" wrapText="1"/>
      <protection locked="0" hidden="1"/>
    </xf>
    <xf numFmtId="0" fontId="1" fillId="9" borderId="33" xfId="0" applyFont="1" applyFill="1" applyBorder="1" applyAlignment="1" applyProtection="1">
      <alignment horizontal="center" vertical="center" textRotation="90" wrapText="1"/>
      <protection locked="0" hidden="1"/>
    </xf>
    <xf numFmtId="0" fontId="1" fillId="9" borderId="42" xfId="0" applyFont="1" applyFill="1" applyBorder="1" applyAlignment="1" applyProtection="1">
      <alignment horizontal="center" vertical="center" textRotation="90" wrapText="1"/>
      <protection locked="0" hidden="1"/>
    </xf>
    <xf numFmtId="0" fontId="45" fillId="9" borderId="0" xfId="0" applyFont="1" applyFill="1" applyBorder="1" applyAlignment="1" applyProtection="1">
      <alignment horizontal="center" vertical="center" wrapText="1"/>
      <protection locked="0" hidden="1"/>
    </xf>
    <xf numFmtId="0" fontId="65" fillId="9" borderId="130" xfId="0" applyFont="1" applyFill="1" applyBorder="1" applyAlignment="1" applyProtection="1">
      <alignment horizontal="center" vertical="center" wrapText="1"/>
      <protection locked="0" hidden="1"/>
    </xf>
    <xf numFmtId="0" fontId="65" fillId="9" borderId="131" xfId="0" applyFont="1" applyFill="1" applyBorder="1" applyAlignment="1" applyProtection="1">
      <alignment horizontal="center" vertical="center" wrapText="1"/>
      <protection locked="0" hidden="1"/>
    </xf>
    <xf numFmtId="0" fontId="65" fillId="9" borderId="132" xfId="0" applyFont="1" applyFill="1" applyBorder="1" applyAlignment="1" applyProtection="1">
      <alignment horizontal="center" vertical="center" wrapText="1"/>
      <protection locked="0" hidden="1"/>
    </xf>
    <xf numFmtId="0" fontId="4" fillId="9" borderId="19" xfId="0" applyFont="1" applyFill="1" applyBorder="1" applyAlignment="1" applyProtection="1">
      <alignment horizontal="center" vertical="center" wrapText="1"/>
      <protection locked="0" hidden="1"/>
    </xf>
    <xf numFmtId="0" fontId="1" fillId="9" borderId="19" xfId="0" applyFont="1" applyFill="1" applyBorder="1" applyAlignment="1" applyProtection="1">
      <alignment horizontal="center" vertical="center" wrapText="1"/>
      <protection locked="0" hidden="1"/>
    </xf>
    <xf numFmtId="0" fontId="38" fillId="10" borderId="25" xfId="0" applyFont="1" applyFill="1" applyBorder="1" applyAlignment="1" applyProtection="1">
      <alignment horizontal="center" vertical="center" wrapText="1"/>
      <protection locked="0" hidden="1"/>
    </xf>
    <xf numFmtId="0" fontId="57" fillId="10" borderId="40" xfId="0" applyFont="1" applyFill="1" applyBorder="1" applyAlignment="1" applyProtection="1">
      <alignment horizontal="center" vertical="center" wrapText="1"/>
      <protection locked="0" hidden="1"/>
    </xf>
    <xf numFmtId="0" fontId="21" fillId="10" borderId="40" xfId="0" applyFont="1" applyFill="1" applyBorder="1" applyAlignment="1" applyProtection="1">
      <alignment horizontal="center" vertical="center" wrapText="1"/>
      <protection locked="0" hidden="1"/>
    </xf>
    <xf numFmtId="0" fontId="36" fillId="10" borderId="40" xfId="0" applyFont="1" applyFill="1" applyBorder="1" applyAlignment="1" applyProtection="1">
      <alignment horizontal="center" vertical="center" wrapText="1"/>
      <protection locked="0" hidden="1"/>
    </xf>
    <xf numFmtId="0" fontId="95" fillId="10" borderId="40" xfId="0" applyFont="1" applyFill="1" applyBorder="1" applyAlignment="1" applyProtection="1">
      <alignment horizontal="center" vertical="center" wrapText="1"/>
      <protection locked="0" hidden="1"/>
    </xf>
    <xf numFmtId="0" fontId="94" fillId="10" borderId="40" xfId="0" applyFont="1" applyFill="1" applyBorder="1" applyAlignment="1" applyProtection="1">
      <alignment horizontal="center" vertical="center" wrapText="1"/>
      <protection locked="0" hidden="1"/>
    </xf>
    <xf numFmtId="0" fontId="28" fillId="10" borderId="40" xfId="0" applyFont="1" applyFill="1" applyBorder="1" applyAlignment="1" applyProtection="1">
      <alignment horizontal="center" vertical="center" wrapText="1"/>
      <protection locked="0" hidden="1"/>
    </xf>
    <xf numFmtId="2" fontId="1" fillId="10" borderId="40" xfId="0" applyNumberFormat="1" applyFont="1" applyFill="1" applyBorder="1" applyAlignment="1" applyProtection="1">
      <alignment horizontal="center" vertical="center" wrapText="1"/>
      <protection locked="0" hidden="1"/>
    </xf>
    <xf numFmtId="0" fontId="1" fillId="10" borderId="40" xfId="0" applyFont="1" applyFill="1" applyBorder="1" applyAlignment="1" applyProtection="1">
      <alignment horizontal="center" vertical="center" wrapText="1"/>
      <protection locked="0" hidden="1"/>
    </xf>
    <xf numFmtId="0" fontId="4" fillId="10" borderId="26" xfId="0" applyFont="1" applyFill="1" applyBorder="1" applyAlignment="1" applyProtection="1">
      <alignment horizontal="center" vertical="center" wrapText="1"/>
      <protection locked="0" hidden="1"/>
    </xf>
    <xf numFmtId="0" fontId="38" fillId="12" borderId="25" xfId="0" applyFont="1" applyFill="1" applyBorder="1" applyAlignment="1" applyProtection="1">
      <alignment horizontal="center" vertical="center" wrapText="1"/>
      <protection locked="0" hidden="1"/>
    </xf>
    <xf numFmtId="0" fontId="57" fillId="12" borderId="40" xfId="0" applyFont="1" applyFill="1" applyBorder="1" applyAlignment="1" applyProtection="1">
      <alignment horizontal="center" vertical="center" wrapText="1"/>
      <protection locked="0" hidden="1"/>
    </xf>
    <xf numFmtId="0" fontId="21" fillId="12" borderId="40" xfId="0" applyFont="1" applyFill="1" applyBorder="1" applyAlignment="1" applyProtection="1">
      <alignment horizontal="center" vertical="center" wrapText="1"/>
      <protection locked="0" hidden="1"/>
    </xf>
    <xf numFmtId="0" fontId="36" fillId="12" borderId="40" xfId="0" applyFont="1" applyFill="1" applyBorder="1" applyAlignment="1" applyProtection="1">
      <alignment horizontal="center" vertical="center" wrapText="1"/>
      <protection locked="0" hidden="1"/>
    </xf>
    <xf numFmtId="0" fontId="95" fillId="12" borderId="40" xfId="0" applyFont="1" applyFill="1" applyBorder="1" applyAlignment="1" applyProtection="1">
      <alignment horizontal="center" vertical="center" wrapText="1"/>
      <protection locked="0" hidden="1"/>
    </xf>
    <xf numFmtId="0" fontId="94" fillId="12" borderId="40" xfId="0" applyFont="1" applyFill="1" applyBorder="1" applyAlignment="1" applyProtection="1">
      <alignment horizontal="center" vertical="center" wrapText="1"/>
      <protection locked="0" hidden="1"/>
    </xf>
    <xf numFmtId="0" fontId="28" fillId="12" borderId="40" xfId="0" applyFont="1" applyFill="1" applyBorder="1" applyAlignment="1" applyProtection="1">
      <alignment horizontal="center" vertical="center" wrapText="1"/>
      <protection locked="0" hidden="1"/>
    </xf>
    <xf numFmtId="2" fontId="1" fillId="12" borderId="40" xfId="0" applyNumberFormat="1" applyFont="1" applyFill="1" applyBorder="1" applyAlignment="1" applyProtection="1">
      <alignment horizontal="center" vertical="center" wrapText="1"/>
      <protection locked="0" hidden="1"/>
    </xf>
    <xf numFmtId="0" fontId="1" fillId="12" borderId="40" xfId="0" applyFont="1" applyFill="1" applyBorder="1" applyAlignment="1" applyProtection="1">
      <alignment horizontal="center" vertical="center" wrapText="1"/>
      <protection locked="0" hidden="1"/>
    </xf>
    <xf numFmtId="0" fontId="4" fillId="12" borderId="26" xfId="0" applyFont="1" applyFill="1" applyBorder="1" applyAlignment="1" applyProtection="1">
      <alignment horizontal="center" vertical="center" wrapText="1"/>
      <protection locked="0" hidden="1"/>
    </xf>
    <xf numFmtId="0" fontId="38" fillId="19" borderId="25" xfId="0" applyFont="1" applyFill="1" applyBorder="1" applyAlignment="1" applyProtection="1">
      <alignment horizontal="center" vertical="center" wrapText="1"/>
      <protection locked="0" hidden="1"/>
    </xf>
    <xf numFmtId="0" fontId="57" fillId="19" borderId="40" xfId="0" applyFont="1" applyFill="1" applyBorder="1" applyAlignment="1" applyProtection="1">
      <alignment horizontal="center" vertical="center" wrapText="1"/>
      <protection locked="0" hidden="1"/>
    </xf>
    <xf numFmtId="0" fontId="21" fillId="19" borderId="40" xfId="0" applyFont="1" applyFill="1" applyBorder="1" applyAlignment="1" applyProtection="1">
      <alignment horizontal="center" vertical="center" wrapText="1"/>
      <protection locked="0" hidden="1"/>
    </xf>
    <xf numFmtId="0" fontId="36" fillId="19" borderId="40" xfId="0" applyFont="1" applyFill="1" applyBorder="1" applyAlignment="1" applyProtection="1">
      <alignment horizontal="center" vertical="center" wrapText="1"/>
      <protection locked="0" hidden="1"/>
    </xf>
    <xf numFmtId="0" fontId="95" fillId="19" borderId="40" xfId="0" applyFont="1" applyFill="1" applyBorder="1" applyAlignment="1" applyProtection="1">
      <alignment horizontal="center" vertical="center" wrapText="1"/>
      <protection locked="0" hidden="1"/>
    </xf>
    <xf numFmtId="0" fontId="94" fillId="19" borderId="40" xfId="0" applyFont="1" applyFill="1" applyBorder="1" applyAlignment="1" applyProtection="1">
      <alignment horizontal="center" vertical="center" wrapText="1"/>
      <protection locked="0" hidden="1"/>
    </xf>
    <xf numFmtId="0" fontId="28" fillId="19" borderId="40" xfId="0" applyFont="1" applyFill="1" applyBorder="1" applyAlignment="1" applyProtection="1">
      <alignment horizontal="center" vertical="center" wrapText="1"/>
      <protection locked="0" hidden="1"/>
    </xf>
    <xf numFmtId="2" fontId="1" fillId="19" borderId="40" xfId="0" applyNumberFormat="1" applyFont="1" applyFill="1" applyBorder="1" applyAlignment="1" applyProtection="1">
      <alignment horizontal="center" vertical="center" wrapText="1"/>
      <protection locked="0" hidden="1"/>
    </xf>
    <xf numFmtId="0" fontId="1" fillId="19" borderId="40" xfId="0" applyFont="1" applyFill="1" applyBorder="1" applyAlignment="1" applyProtection="1">
      <alignment horizontal="center" vertical="center" wrapText="1"/>
      <protection locked="0" hidden="1"/>
    </xf>
    <xf numFmtId="0" fontId="4" fillId="19" borderId="26" xfId="0" applyFont="1" applyFill="1" applyBorder="1" applyAlignment="1" applyProtection="1">
      <alignment horizontal="center" vertical="center" wrapText="1"/>
      <protection locked="0" hidden="1"/>
    </xf>
    <xf numFmtId="0" fontId="38" fillId="16" borderId="25" xfId="0" applyFont="1" applyFill="1" applyBorder="1" applyAlignment="1" applyProtection="1">
      <alignment horizontal="center" vertical="center" wrapText="1"/>
      <protection locked="0" hidden="1"/>
    </xf>
    <xf numFmtId="0" fontId="57" fillId="16" borderId="40" xfId="0" applyFont="1" applyFill="1" applyBorder="1" applyAlignment="1" applyProtection="1">
      <alignment horizontal="center" vertical="center" wrapText="1"/>
      <protection locked="0" hidden="1"/>
    </xf>
    <xf numFmtId="0" fontId="21" fillId="16" borderId="40" xfId="0" applyFont="1" applyFill="1" applyBorder="1" applyAlignment="1" applyProtection="1">
      <alignment horizontal="center" vertical="center" wrapText="1"/>
      <protection locked="0" hidden="1"/>
    </xf>
    <xf numFmtId="0" fontId="36" fillId="16" borderId="40" xfId="0" applyFont="1" applyFill="1" applyBorder="1" applyAlignment="1" applyProtection="1">
      <alignment horizontal="center" vertical="center" wrapText="1"/>
      <protection locked="0" hidden="1"/>
    </xf>
    <xf numFmtId="0" fontId="95" fillId="16" borderId="40" xfId="0" applyFont="1" applyFill="1" applyBorder="1" applyAlignment="1" applyProtection="1">
      <alignment horizontal="center" vertical="center" wrapText="1"/>
      <protection locked="0" hidden="1"/>
    </xf>
    <xf numFmtId="0" fontId="94" fillId="16" borderId="40" xfId="0" applyFont="1" applyFill="1" applyBorder="1" applyAlignment="1" applyProtection="1">
      <alignment horizontal="center" vertical="center" wrapText="1"/>
      <protection locked="0" hidden="1"/>
    </xf>
    <xf numFmtId="0" fontId="28" fillId="16" borderId="40" xfId="0" applyFont="1" applyFill="1" applyBorder="1" applyAlignment="1" applyProtection="1">
      <alignment horizontal="center" vertical="center" wrapText="1"/>
      <protection locked="0" hidden="1"/>
    </xf>
    <xf numFmtId="2" fontId="1" fillId="16" borderId="40" xfId="0" applyNumberFormat="1" applyFont="1" applyFill="1" applyBorder="1" applyAlignment="1" applyProtection="1">
      <alignment horizontal="center" vertical="center" wrapText="1"/>
      <protection locked="0" hidden="1"/>
    </xf>
    <xf numFmtId="0" fontId="1" fillId="16" borderId="40" xfId="0" applyFont="1" applyFill="1" applyBorder="1" applyAlignment="1" applyProtection="1">
      <alignment horizontal="center" vertical="center" wrapText="1"/>
      <protection locked="0" hidden="1"/>
    </xf>
    <xf numFmtId="0" fontId="4" fillId="16" borderId="26" xfId="0" applyFont="1" applyFill="1" applyBorder="1" applyAlignment="1" applyProtection="1">
      <alignment horizontal="center" vertical="center" wrapText="1"/>
      <protection locked="0" hidden="1"/>
    </xf>
    <xf numFmtId="0" fontId="38" fillId="20" borderId="25" xfId="0" applyFont="1" applyFill="1" applyBorder="1" applyAlignment="1" applyProtection="1">
      <alignment horizontal="center" vertical="center" wrapText="1"/>
      <protection locked="0" hidden="1"/>
    </xf>
    <xf numFmtId="0" fontId="57" fillId="20" borderId="40" xfId="0" applyFont="1" applyFill="1" applyBorder="1" applyAlignment="1" applyProtection="1">
      <alignment horizontal="center" vertical="center" wrapText="1"/>
      <protection locked="0" hidden="1"/>
    </xf>
    <xf numFmtId="0" fontId="21" fillId="20" borderId="40" xfId="0" applyFont="1" applyFill="1" applyBorder="1" applyAlignment="1" applyProtection="1">
      <alignment horizontal="center" vertical="center" wrapText="1"/>
      <protection locked="0" hidden="1"/>
    </xf>
    <xf numFmtId="0" fontId="36" fillId="20" borderId="40" xfId="0" applyFont="1" applyFill="1" applyBorder="1" applyAlignment="1" applyProtection="1">
      <alignment horizontal="center" vertical="center" wrapText="1"/>
      <protection locked="0" hidden="1"/>
    </xf>
    <xf numFmtId="0" fontId="95" fillId="20" borderId="40" xfId="0" applyFont="1" applyFill="1" applyBorder="1" applyAlignment="1" applyProtection="1">
      <alignment horizontal="center" vertical="center" wrapText="1"/>
      <protection locked="0" hidden="1"/>
    </xf>
    <xf numFmtId="0" fontId="94" fillId="20" borderId="40" xfId="0" applyFont="1" applyFill="1" applyBorder="1" applyAlignment="1" applyProtection="1">
      <alignment horizontal="center" vertical="center" wrapText="1"/>
      <protection locked="0" hidden="1"/>
    </xf>
    <xf numFmtId="0" fontId="28" fillId="20" borderId="40" xfId="0" applyFont="1" applyFill="1" applyBorder="1" applyAlignment="1" applyProtection="1">
      <alignment horizontal="center" vertical="center" wrapText="1"/>
      <protection locked="0" hidden="1"/>
    </xf>
    <xf numFmtId="2" fontId="1" fillId="20" borderId="40" xfId="0" applyNumberFormat="1" applyFont="1" applyFill="1" applyBorder="1" applyAlignment="1" applyProtection="1">
      <alignment horizontal="center" vertical="center" wrapText="1"/>
      <protection locked="0" hidden="1"/>
    </xf>
    <xf numFmtId="0" fontId="1" fillId="20" borderId="40" xfId="0" applyFont="1" applyFill="1" applyBorder="1" applyAlignment="1" applyProtection="1">
      <alignment horizontal="center" vertical="center" wrapText="1"/>
      <protection locked="0" hidden="1"/>
    </xf>
    <xf numFmtId="0" fontId="4" fillId="20" borderId="26" xfId="0" applyFont="1" applyFill="1" applyBorder="1" applyAlignment="1" applyProtection="1">
      <alignment horizontal="center" vertical="center" wrapText="1"/>
      <protection locked="0" hidden="1"/>
    </xf>
    <xf numFmtId="0" fontId="1" fillId="18" borderId="39" xfId="0" applyFont="1" applyFill="1" applyBorder="1" applyAlignment="1" applyProtection="1">
      <alignment horizontal="center" vertical="center" wrapText="1"/>
      <protection locked="0" hidden="1"/>
    </xf>
    <xf numFmtId="0" fontId="1" fillId="18" borderId="19" xfId="0" applyFont="1" applyFill="1" applyBorder="1" applyAlignment="1" applyProtection="1">
      <alignment horizontal="center" vertical="center" wrapText="1"/>
      <protection locked="0" hidden="1"/>
    </xf>
    <xf numFmtId="2" fontId="1" fillId="18" borderId="19" xfId="0" applyNumberFormat="1" applyFont="1" applyFill="1" applyBorder="1" applyAlignment="1" applyProtection="1">
      <alignment horizontal="center" vertical="center" wrapText="1"/>
      <protection locked="0" hidden="1"/>
    </xf>
    <xf numFmtId="0" fontId="1" fillId="18" borderId="90" xfId="0" applyFont="1" applyFill="1" applyBorder="1" applyAlignment="1" applyProtection="1">
      <alignment horizontal="center" vertical="center" wrapText="1"/>
      <protection locked="0" hidden="1"/>
    </xf>
    <xf numFmtId="0" fontId="4" fillId="18" borderId="28" xfId="0" applyFont="1" applyFill="1" applyBorder="1" applyAlignment="1" applyProtection="1">
      <alignment horizontal="center" vertical="center" wrapText="1"/>
      <protection locked="0" hidden="1"/>
    </xf>
    <xf numFmtId="0" fontId="1" fillId="2" borderId="39" xfId="0" applyFont="1" applyFill="1" applyBorder="1" applyAlignment="1" applyProtection="1">
      <alignment horizontal="center" vertical="center" wrapText="1"/>
      <protection locked="0" hidden="1"/>
    </xf>
    <xf numFmtId="0" fontId="1" fillId="2" borderId="19" xfId="0" applyFont="1" applyFill="1" applyBorder="1" applyAlignment="1" applyProtection="1">
      <alignment horizontal="center" vertical="center" wrapText="1"/>
      <protection locked="0" hidden="1"/>
    </xf>
    <xf numFmtId="2" fontId="1" fillId="2" borderId="19" xfId="0" applyNumberFormat="1" applyFont="1" applyFill="1" applyBorder="1" applyAlignment="1" applyProtection="1">
      <alignment horizontal="center" vertical="center" wrapText="1"/>
      <protection locked="0" hidden="1"/>
    </xf>
    <xf numFmtId="0" fontId="1" fillId="2" borderId="90" xfId="0" applyFont="1" applyFill="1" applyBorder="1" applyAlignment="1" applyProtection="1">
      <alignment horizontal="center" vertical="center" wrapText="1"/>
      <protection locked="0" hidden="1"/>
    </xf>
    <xf numFmtId="0" fontId="4" fillId="2" borderId="93" xfId="0" applyFont="1" applyFill="1" applyBorder="1" applyAlignment="1" applyProtection="1">
      <alignment horizontal="center" vertical="center" wrapText="1"/>
      <protection locked="0" hidden="1"/>
    </xf>
    <xf numFmtId="0" fontId="1" fillId="17" borderId="39" xfId="0" applyFont="1" applyFill="1" applyBorder="1" applyAlignment="1" applyProtection="1">
      <alignment horizontal="center" vertical="center" wrapText="1"/>
      <protection locked="0" hidden="1"/>
    </xf>
    <xf numFmtId="0" fontId="1" fillId="17" borderId="19" xfId="0" applyFont="1" applyFill="1" applyBorder="1" applyAlignment="1" applyProtection="1">
      <alignment horizontal="center" vertical="center" wrapText="1"/>
      <protection locked="0" hidden="1"/>
    </xf>
    <xf numFmtId="2" fontId="1" fillId="17" borderId="19" xfId="0" applyNumberFormat="1" applyFont="1" applyFill="1" applyBorder="1" applyAlignment="1" applyProtection="1">
      <alignment horizontal="center" vertical="center" wrapText="1"/>
      <protection locked="0" hidden="1"/>
    </xf>
    <xf numFmtId="0" fontId="1" fillId="17" borderId="90" xfId="0" applyFont="1" applyFill="1" applyBorder="1" applyAlignment="1" applyProtection="1">
      <alignment horizontal="center" vertical="center" wrapText="1"/>
      <protection locked="0" hidden="1"/>
    </xf>
    <xf numFmtId="0" fontId="4" fillId="17" borderId="93" xfId="0" applyFont="1" applyFill="1" applyBorder="1" applyAlignment="1" applyProtection="1">
      <alignment horizontal="center" vertical="center" wrapText="1"/>
      <protection locked="0" hidden="1"/>
    </xf>
    <xf numFmtId="0" fontId="1" fillId="12" borderId="97" xfId="0" applyFont="1" applyFill="1" applyBorder="1" applyAlignment="1" applyProtection="1">
      <alignment horizontal="center" vertical="center" wrapText="1"/>
      <protection locked="0" hidden="1"/>
    </xf>
    <xf numFmtId="0" fontId="1" fillId="12" borderId="19" xfId="0" applyFont="1" applyFill="1" applyBorder="1" applyAlignment="1" applyProtection="1">
      <alignment horizontal="center" vertical="center" wrapText="1"/>
      <protection locked="0" hidden="1"/>
    </xf>
    <xf numFmtId="2" fontId="1" fillId="12" borderId="90" xfId="0" applyNumberFormat="1" applyFont="1" applyFill="1" applyBorder="1" applyAlignment="1" applyProtection="1">
      <alignment horizontal="center" vertical="center" wrapText="1"/>
      <protection locked="0" hidden="1"/>
    </xf>
    <xf numFmtId="0" fontId="4" fillId="9" borderId="39" xfId="0" applyFont="1" applyFill="1" applyBorder="1" applyAlignment="1" applyProtection="1">
      <alignment horizontal="center" vertical="center" wrapText="1"/>
      <protection locked="0" hidden="1"/>
    </xf>
    <xf numFmtId="0" fontId="1" fillId="9" borderId="18" xfId="0" applyFont="1" applyFill="1" applyBorder="1" applyAlignment="1" applyProtection="1">
      <alignment horizontal="center" vertical="center" wrapText="1"/>
      <protection locked="0" hidden="1"/>
    </xf>
    <xf numFmtId="2" fontId="1" fillId="9" borderId="90" xfId="0" applyNumberFormat="1" applyFont="1" applyFill="1" applyBorder="1" applyAlignment="1" applyProtection="1">
      <alignment horizontal="center" vertical="center" wrapText="1"/>
      <protection locked="0" hidden="1"/>
    </xf>
    <xf numFmtId="0" fontId="19" fillId="9" borderId="64" xfId="0" applyFont="1" applyFill="1" applyBorder="1" applyAlignment="1" applyProtection="1">
      <alignment horizontal="center" vertical="center" wrapText="1"/>
      <protection locked="0" hidden="1"/>
    </xf>
    <xf numFmtId="165" fontId="1" fillId="9" borderId="97" xfId="0" applyNumberFormat="1" applyFont="1" applyFill="1" applyBorder="1" applyAlignment="1" applyProtection="1">
      <alignment horizontal="center" vertical="center" wrapText="1"/>
      <protection locked="0" hidden="1"/>
    </xf>
    <xf numFmtId="0" fontId="1" fillId="9" borderId="93" xfId="0" applyFont="1" applyFill="1" applyBorder="1" applyAlignment="1" applyProtection="1">
      <alignment horizontal="center" vertical="center" wrapText="1"/>
      <protection locked="0" hidden="1"/>
    </xf>
    <xf numFmtId="0" fontId="45" fillId="9" borderId="128" xfId="0" applyFont="1" applyFill="1" applyBorder="1" applyAlignment="1" applyProtection="1">
      <alignment horizontal="center" vertical="center" wrapText="1"/>
      <protection locked="0" hidden="1"/>
    </xf>
    <xf numFmtId="0" fontId="65" fillId="9" borderId="110" xfId="0" applyFont="1" applyFill="1" applyBorder="1" applyAlignment="1" applyProtection="1">
      <alignment horizontal="center" vertical="center" wrapText="1"/>
      <protection locked="0" hidden="1"/>
    </xf>
    <xf numFmtId="0" fontId="65" fillId="9" borderId="109" xfId="0" applyFont="1" applyFill="1" applyBorder="1" applyAlignment="1" applyProtection="1">
      <alignment horizontal="center" vertical="center" wrapText="1"/>
      <protection locked="0" hidden="1"/>
    </xf>
    <xf numFmtId="0" fontId="65" fillId="9" borderId="118" xfId="0" applyFont="1" applyFill="1" applyBorder="1" applyAlignment="1" applyProtection="1">
      <alignment horizontal="center" vertical="center" wrapText="1"/>
      <protection locked="0" hidden="1"/>
    </xf>
    <xf numFmtId="0" fontId="4" fillId="9" borderId="18" xfId="0" applyFont="1" applyFill="1" applyBorder="1" applyAlignment="1" applyProtection="1">
      <alignment horizontal="center" vertical="center" wrapText="1"/>
      <protection locked="0" hidden="1"/>
    </xf>
    <xf numFmtId="0" fontId="38" fillId="10" borderId="27" xfId="0" applyFont="1" applyFill="1" applyBorder="1" applyAlignment="1" applyProtection="1">
      <alignment horizontal="center" vertical="center" wrapText="1"/>
      <protection locked="0" hidden="1"/>
    </xf>
    <xf numFmtId="0" fontId="57" fillId="10" borderId="18" xfId="0" applyFont="1" applyFill="1" applyBorder="1" applyAlignment="1" applyProtection="1">
      <alignment horizontal="center" vertical="center" wrapText="1"/>
      <protection locked="0" hidden="1"/>
    </xf>
    <xf numFmtId="0" fontId="21" fillId="10" borderId="18" xfId="0" applyFont="1" applyFill="1" applyBorder="1" applyAlignment="1" applyProtection="1">
      <alignment horizontal="center" vertical="center" wrapText="1"/>
      <protection locked="0" hidden="1"/>
    </xf>
    <xf numFmtId="0" fontId="36" fillId="10" borderId="18" xfId="0" applyFont="1" applyFill="1" applyBorder="1" applyAlignment="1" applyProtection="1">
      <alignment horizontal="center" vertical="center" wrapText="1"/>
      <protection locked="0" hidden="1"/>
    </xf>
    <xf numFmtId="0" fontId="95" fillId="10" borderId="18" xfId="0" applyFont="1" applyFill="1" applyBorder="1" applyAlignment="1" applyProtection="1">
      <alignment horizontal="center" vertical="center" wrapText="1"/>
      <protection locked="0" hidden="1"/>
    </xf>
    <xf numFmtId="0" fontId="94" fillId="10" borderId="18" xfId="0" applyFont="1" applyFill="1" applyBorder="1" applyAlignment="1" applyProtection="1">
      <alignment horizontal="center" vertical="center" wrapText="1"/>
      <protection locked="0" hidden="1"/>
    </xf>
    <xf numFmtId="0" fontId="28" fillId="10" borderId="18" xfId="0" applyFont="1" applyFill="1" applyBorder="1" applyAlignment="1" applyProtection="1">
      <alignment horizontal="center" vertical="center" wrapText="1"/>
      <protection locked="0" hidden="1"/>
    </xf>
    <xf numFmtId="2" fontId="1" fillId="10" borderId="18" xfId="0" applyNumberFormat="1" applyFont="1" applyFill="1" applyBorder="1" applyAlignment="1" applyProtection="1">
      <alignment horizontal="center" vertical="center" wrapText="1"/>
      <protection locked="0" hidden="1"/>
    </xf>
    <xf numFmtId="0" fontId="1" fillId="10" borderId="18" xfId="0" applyFont="1" applyFill="1" applyBorder="1" applyAlignment="1" applyProtection="1">
      <alignment horizontal="center" vertical="center" wrapText="1"/>
      <protection locked="0" hidden="1"/>
    </xf>
    <xf numFmtId="0" fontId="4" fillId="10" borderId="28" xfId="0" applyFont="1" applyFill="1" applyBorder="1" applyAlignment="1" applyProtection="1">
      <alignment horizontal="center" vertical="center" wrapText="1"/>
      <protection locked="0" hidden="1"/>
    </xf>
    <xf numFmtId="0" fontId="38" fillId="12" borderId="27" xfId="0" applyFont="1" applyFill="1" applyBorder="1" applyAlignment="1" applyProtection="1">
      <alignment horizontal="center" vertical="center" wrapText="1"/>
      <protection locked="0" hidden="1"/>
    </xf>
    <xf numFmtId="0" fontId="57" fillId="12" borderId="18" xfId="0" applyFont="1" applyFill="1" applyBorder="1" applyAlignment="1" applyProtection="1">
      <alignment horizontal="center" vertical="center" wrapText="1"/>
      <protection locked="0" hidden="1"/>
    </xf>
    <xf numFmtId="0" fontId="21" fillId="12" borderId="18" xfId="0" applyFont="1" applyFill="1" applyBorder="1" applyAlignment="1" applyProtection="1">
      <alignment horizontal="center" vertical="center" wrapText="1"/>
      <protection locked="0" hidden="1"/>
    </xf>
    <xf numFmtId="0" fontId="36" fillId="12" borderId="18" xfId="0" applyFont="1" applyFill="1" applyBorder="1" applyAlignment="1" applyProtection="1">
      <alignment horizontal="center" vertical="center" wrapText="1"/>
      <protection locked="0" hidden="1"/>
    </xf>
    <xf numFmtId="0" fontId="95" fillId="12" borderId="18" xfId="0" applyFont="1" applyFill="1" applyBorder="1" applyAlignment="1" applyProtection="1">
      <alignment horizontal="center" vertical="center" wrapText="1"/>
      <protection locked="0" hidden="1"/>
    </xf>
    <xf numFmtId="0" fontId="94" fillId="12" borderId="18" xfId="0" applyFont="1" applyFill="1" applyBorder="1" applyAlignment="1" applyProtection="1">
      <alignment horizontal="center" vertical="center" wrapText="1"/>
      <protection locked="0" hidden="1"/>
    </xf>
    <xf numFmtId="0" fontId="28" fillId="12" borderId="18" xfId="0" applyFont="1" applyFill="1" applyBorder="1" applyAlignment="1" applyProtection="1">
      <alignment horizontal="center" vertical="center" wrapText="1"/>
      <protection locked="0" hidden="1"/>
    </xf>
    <xf numFmtId="2" fontId="1" fillId="12" borderId="18" xfId="0" applyNumberFormat="1"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8" xfId="0" applyFont="1" applyFill="1" applyBorder="1" applyAlignment="1" applyProtection="1">
      <alignment horizontal="center" vertical="center" wrapText="1"/>
      <protection locked="0" hidden="1"/>
    </xf>
    <xf numFmtId="0" fontId="38" fillId="19" borderId="27" xfId="0" applyFont="1" applyFill="1" applyBorder="1" applyAlignment="1" applyProtection="1">
      <alignment horizontal="center" vertical="center" wrapText="1"/>
      <protection locked="0" hidden="1"/>
    </xf>
    <xf numFmtId="0" fontId="57" fillId="19" borderId="18" xfId="0" applyFont="1" applyFill="1" applyBorder="1" applyAlignment="1" applyProtection="1">
      <alignment horizontal="center" vertical="center" wrapText="1"/>
      <protection locked="0" hidden="1"/>
    </xf>
    <xf numFmtId="0" fontId="21" fillId="19" borderId="18" xfId="0" applyFont="1" applyFill="1" applyBorder="1" applyAlignment="1" applyProtection="1">
      <alignment horizontal="center" vertical="center" wrapText="1"/>
      <protection locked="0" hidden="1"/>
    </xf>
    <xf numFmtId="0" fontId="36" fillId="19" borderId="18" xfId="0" applyFont="1" applyFill="1" applyBorder="1" applyAlignment="1" applyProtection="1">
      <alignment horizontal="center" vertical="center" wrapText="1"/>
      <protection locked="0" hidden="1"/>
    </xf>
    <xf numFmtId="0" fontId="95" fillId="19" borderId="18" xfId="0" applyFont="1" applyFill="1" applyBorder="1" applyAlignment="1" applyProtection="1">
      <alignment horizontal="center" vertical="center" wrapText="1"/>
      <protection locked="0" hidden="1"/>
    </xf>
    <xf numFmtId="0" fontId="94" fillId="19" borderId="18" xfId="0" applyFont="1" applyFill="1" applyBorder="1" applyAlignment="1" applyProtection="1">
      <alignment horizontal="center" vertical="center" wrapText="1"/>
      <protection locked="0" hidden="1"/>
    </xf>
    <xf numFmtId="0" fontId="28" fillId="19" borderId="18" xfId="0" applyFont="1" applyFill="1" applyBorder="1" applyAlignment="1" applyProtection="1">
      <alignment horizontal="center" vertical="center" wrapText="1"/>
      <protection locked="0" hidden="1"/>
    </xf>
    <xf numFmtId="2" fontId="1" fillId="19" borderId="18" xfId="0" applyNumberFormat="1" applyFont="1" applyFill="1" applyBorder="1" applyAlignment="1" applyProtection="1">
      <alignment horizontal="center" vertical="center" wrapText="1"/>
      <protection locked="0" hidden="1"/>
    </xf>
    <xf numFmtId="0" fontId="1" fillId="19" borderId="18" xfId="0" applyFont="1" applyFill="1" applyBorder="1" applyAlignment="1" applyProtection="1">
      <alignment horizontal="center" vertical="center" wrapText="1"/>
      <protection locked="0" hidden="1"/>
    </xf>
    <xf numFmtId="0" fontId="4" fillId="19" borderId="28" xfId="0" applyFont="1" applyFill="1" applyBorder="1" applyAlignment="1" applyProtection="1">
      <alignment horizontal="center" vertical="center" wrapText="1"/>
      <protection locked="0" hidden="1"/>
    </xf>
    <xf numFmtId="0" fontId="38" fillId="16" borderId="27" xfId="0" applyFont="1" applyFill="1" applyBorder="1" applyAlignment="1" applyProtection="1">
      <alignment horizontal="center" vertical="center" wrapText="1"/>
      <protection locked="0" hidden="1"/>
    </xf>
    <xf numFmtId="0" fontId="57" fillId="16" borderId="18" xfId="0" applyFont="1" applyFill="1" applyBorder="1" applyAlignment="1" applyProtection="1">
      <alignment horizontal="center" vertical="center" wrapText="1"/>
      <protection locked="0" hidden="1"/>
    </xf>
    <xf numFmtId="0" fontId="21" fillId="16" borderId="18" xfId="0" applyFont="1" applyFill="1" applyBorder="1" applyAlignment="1" applyProtection="1">
      <alignment horizontal="center" vertical="center" wrapText="1"/>
      <protection locked="0" hidden="1"/>
    </xf>
    <xf numFmtId="0" fontId="36" fillId="16" borderId="18" xfId="0" applyFont="1" applyFill="1" applyBorder="1" applyAlignment="1" applyProtection="1">
      <alignment horizontal="center" vertical="center" wrapText="1"/>
      <protection locked="0" hidden="1"/>
    </xf>
    <xf numFmtId="0" fontId="95" fillId="16" borderId="18" xfId="0" applyFont="1" applyFill="1" applyBorder="1" applyAlignment="1" applyProtection="1">
      <alignment horizontal="center" vertical="center" wrapText="1"/>
      <protection locked="0" hidden="1"/>
    </xf>
    <xf numFmtId="0" fontId="94" fillId="16" borderId="18" xfId="0" applyFont="1" applyFill="1" applyBorder="1" applyAlignment="1" applyProtection="1">
      <alignment horizontal="center" vertical="center" wrapText="1"/>
      <protection locked="0" hidden="1"/>
    </xf>
    <xf numFmtId="0" fontId="28" fillId="16" borderId="18" xfId="0" applyFont="1" applyFill="1" applyBorder="1" applyAlignment="1" applyProtection="1">
      <alignment horizontal="center" vertical="center" wrapText="1"/>
      <protection locked="0" hidden="1"/>
    </xf>
    <xf numFmtId="2" fontId="1" fillId="16" borderId="18" xfId="0" applyNumberFormat="1" applyFont="1" applyFill="1" applyBorder="1" applyAlignment="1" applyProtection="1">
      <alignment horizontal="center" vertical="center" wrapText="1"/>
      <protection locked="0" hidden="1"/>
    </xf>
    <xf numFmtId="0" fontId="1" fillId="16" borderId="18" xfId="0" applyFont="1" applyFill="1" applyBorder="1" applyAlignment="1" applyProtection="1">
      <alignment horizontal="center" vertical="center" wrapText="1"/>
      <protection locked="0" hidden="1"/>
    </xf>
    <xf numFmtId="0" fontId="4" fillId="16" borderId="28" xfId="0" applyFont="1" applyFill="1" applyBorder="1" applyAlignment="1" applyProtection="1">
      <alignment horizontal="center" vertical="center" wrapText="1"/>
      <protection locked="0" hidden="1"/>
    </xf>
    <xf numFmtId="0" fontId="38" fillId="20" borderId="27" xfId="0" applyFont="1" applyFill="1" applyBorder="1" applyAlignment="1" applyProtection="1">
      <alignment horizontal="center" vertical="center" wrapText="1"/>
      <protection locked="0" hidden="1"/>
    </xf>
    <xf numFmtId="0" fontId="57" fillId="20" borderId="18" xfId="0" applyFont="1" applyFill="1" applyBorder="1" applyAlignment="1" applyProtection="1">
      <alignment horizontal="center" vertical="center" wrapText="1"/>
      <protection locked="0" hidden="1"/>
    </xf>
    <xf numFmtId="0" fontId="21" fillId="20" borderId="18" xfId="0" applyFont="1" applyFill="1" applyBorder="1" applyAlignment="1" applyProtection="1">
      <alignment horizontal="center" vertical="center" wrapText="1"/>
      <protection locked="0" hidden="1"/>
    </xf>
    <xf numFmtId="0" fontId="36" fillId="20" borderId="18" xfId="0" applyFont="1" applyFill="1" applyBorder="1" applyAlignment="1" applyProtection="1">
      <alignment horizontal="center" vertical="center" wrapText="1"/>
      <protection locked="0" hidden="1"/>
    </xf>
    <xf numFmtId="0" fontId="95" fillId="20" borderId="18" xfId="0" applyFont="1" applyFill="1" applyBorder="1" applyAlignment="1" applyProtection="1">
      <alignment horizontal="center" vertical="center" wrapText="1"/>
      <protection locked="0" hidden="1"/>
    </xf>
    <xf numFmtId="0" fontId="94" fillId="20" borderId="18" xfId="0" applyFont="1" applyFill="1" applyBorder="1" applyAlignment="1" applyProtection="1">
      <alignment horizontal="center" vertical="center" wrapText="1"/>
      <protection locked="0" hidden="1"/>
    </xf>
    <xf numFmtId="0" fontId="28" fillId="20" borderId="18" xfId="0" applyFont="1" applyFill="1" applyBorder="1" applyAlignment="1" applyProtection="1">
      <alignment horizontal="center" vertical="center" wrapText="1"/>
      <protection locked="0" hidden="1"/>
    </xf>
    <xf numFmtId="2" fontId="1" fillId="20" borderId="18" xfId="0" applyNumberFormat="1" applyFont="1" applyFill="1" applyBorder="1" applyAlignment="1" applyProtection="1">
      <alignment horizontal="center" vertical="center" wrapText="1"/>
      <protection locked="0" hidden="1"/>
    </xf>
    <xf numFmtId="0" fontId="1" fillId="20" borderId="18" xfId="0" applyFont="1" applyFill="1" applyBorder="1" applyAlignment="1" applyProtection="1">
      <alignment horizontal="center" vertical="center" wrapText="1"/>
      <protection locked="0" hidden="1"/>
    </xf>
    <xf numFmtId="0" fontId="4" fillId="20" borderId="28" xfId="0" applyFont="1" applyFill="1" applyBorder="1" applyAlignment="1" applyProtection="1">
      <alignment horizontal="center" vertical="center" wrapText="1"/>
      <protection locked="0" hidden="1"/>
    </xf>
    <xf numFmtId="0" fontId="1" fillId="18" borderId="27" xfId="0" applyFont="1" applyFill="1" applyBorder="1" applyAlignment="1" applyProtection="1">
      <alignment horizontal="center" vertical="center" wrapText="1"/>
      <protection locked="0" hidden="1"/>
    </xf>
    <xf numFmtId="0" fontId="1" fillId="18" borderId="18" xfId="0" applyFont="1" applyFill="1" applyBorder="1" applyAlignment="1" applyProtection="1">
      <alignment horizontal="center" vertical="center" wrapText="1"/>
      <protection locked="0" hidden="1"/>
    </xf>
    <xf numFmtId="2" fontId="1" fillId="18" borderId="18" xfId="0" applyNumberFormat="1" applyFont="1" applyFill="1" applyBorder="1" applyAlignment="1" applyProtection="1">
      <alignment horizontal="center" vertical="center" wrapText="1"/>
      <protection locked="0" hidden="1"/>
    </xf>
    <xf numFmtId="0" fontId="1" fillId="2" borderId="27" xfId="0" applyFont="1" applyFill="1" applyBorder="1" applyAlignment="1" applyProtection="1">
      <alignment horizontal="center" vertical="center" wrapText="1"/>
      <protection locked="0" hidden="1"/>
    </xf>
    <xf numFmtId="0" fontId="1" fillId="2" borderId="18" xfId="0" applyFont="1" applyFill="1" applyBorder="1" applyAlignment="1" applyProtection="1">
      <alignment horizontal="center" vertical="center" wrapText="1"/>
      <protection locked="0" hidden="1"/>
    </xf>
    <xf numFmtId="0" fontId="1" fillId="17" borderId="27" xfId="0" applyFont="1" applyFill="1" applyBorder="1" applyAlignment="1" applyProtection="1">
      <alignment horizontal="center" vertical="center" wrapText="1"/>
      <protection locked="0" hidden="1"/>
    </xf>
    <xf numFmtId="0" fontId="1" fillId="17" borderId="18" xfId="0" applyFont="1" applyFill="1" applyBorder="1" applyAlignment="1" applyProtection="1">
      <alignment horizontal="center" vertical="center" wrapText="1"/>
      <protection locked="0" hidden="1"/>
    </xf>
    <xf numFmtId="0" fontId="1" fillId="12" borderId="95" xfId="0" applyFont="1" applyFill="1" applyBorder="1" applyAlignment="1" applyProtection="1">
      <alignment horizontal="center" vertical="center" wrapText="1"/>
      <protection locked="0" hidden="1"/>
    </xf>
    <xf numFmtId="2" fontId="1" fillId="12" borderId="24" xfId="0" applyNumberFormat="1" applyFont="1" applyFill="1" applyBorder="1" applyAlignment="1" applyProtection="1">
      <alignment horizontal="center" vertical="center" wrapText="1"/>
      <protection locked="0" hidden="1"/>
    </xf>
    <xf numFmtId="0" fontId="1" fillId="9" borderId="97" xfId="0" applyFont="1" applyFill="1" applyBorder="1" applyAlignment="1" applyProtection="1">
      <alignment horizontal="center" vertical="center" wrapText="1"/>
      <protection locked="0" hidden="1"/>
    </xf>
    <xf numFmtId="0" fontId="38" fillId="10" borderId="29" xfId="0" applyFont="1" applyFill="1" applyBorder="1" applyAlignment="1" applyProtection="1">
      <alignment horizontal="center" vertical="center" wrapText="1"/>
      <protection locked="0" hidden="1"/>
    </xf>
    <xf numFmtId="0" fontId="57" fillId="10" borderId="32" xfId="0" applyFont="1" applyFill="1" applyBorder="1" applyAlignment="1" applyProtection="1">
      <alignment horizontal="center" vertical="center" wrapText="1"/>
      <protection locked="0" hidden="1"/>
    </xf>
    <xf numFmtId="0" fontId="36" fillId="10" borderId="32" xfId="0" applyFont="1" applyFill="1" applyBorder="1" applyAlignment="1" applyProtection="1">
      <alignment horizontal="center" vertical="center" wrapText="1"/>
      <protection locked="0" hidden="1"/>
    </xf>
    <xf numFmtId="0" fontId="95" fillId="10" borderId="32" xfId="0" applyFont="1" applyFill="1" applyBorder="1" applyAlignment="1" applyProtection="1">
      <alignment horizontal="center" vertical="center" wrapText="1"/>
      <protection locked="0" hidden="1"/>
    </xf>
    <xf numFmtId="0" fontId="94" fillId="10" borderId="32" xfId="0" applyFont="1" applyFill="1" applyBorder="1" applyAlignment="1" applyProtection="1">
      <alignment horizontal="center" vertical="center" wrapText="1"/>
      <protection locked="0" hidden="1"/>
    </xf>
    <xf numFmtId="2" fontId="1" fillId="10" borderId="32" xfId="0" applyNumberFormat="1" applyFont="1" applyFill="1" applyBorder="1" applyAlignment="1" applyProtection="1">
      <alignment horizontal="center" vertical="center" wrapText="1"/>
      <protection locked="0" hidden="1"/>
    </xf>
    <xf numFmtId="0" fontId="1" fillId="10" borderId="32" xfId="0" applyFont="1" applyFill="1" applyBorder="1" applyAlignment="1" applyProtection="1">
      <alignment horizontal="center" vertical="center" wrapText="1"/>
      <protection locked="0" hidden="1"/>
    </xf>
    <xf numFmtId="0" fontId="4" fillId="10" borderId="30" xfId="0" applyFont="1" applyFill="1" applyBorder="1" applyAlignment="1" applyProtection="1">
      <alignment horizontal="center" vertical="center" wrapText="1"/>
      <protection locked="0" hidden="1"/>
    </xf>
    <xf numFmtId="0" fontId="38" fillId="12" borderId="29" xfId="0" applyFont="1" applyFill="1" applyBorder="1" applyAlignment="1" applyProtection="1">
      <alignment horizontal="center" vertical="center" wrapText="1"/>
      <protection locked="0" hidden="1"/>
    </xf>
    <xf numFmtId="0" fontId="57" fillId="12" borderId="32" xfId="0" applyFont="1" applyFill="1" applyBorder="1" applyAlignment="1" applyProtection="1">
      <alignment horizontal="center" vertical="center" wrapText="1"/>
      <protection locked="0" hidden="1"/>
    </xf>
    <xf numFmtId="0" fontId="36" fillId="12" borderId="32" xfId="0" applyFont="1" applyFill="1" applyBorder="1" applyAlignment="1" applyProtection="1">
      <alignment horizontal="center" vertical="center" wrapText="1"/>
      <protection locked="0" hidden="1"/>
    </xf>
    <xf numFmtId="0" fontId="95" fillId="12" borderId="32" xfId="0" applyFont="1" applyFill="1" applyBorder="1" applyAlignment="1" applyProtection="1">
      <alignment horizontal="center" vertical="center" wrapText="1"/>
      <protection locked="0" hidden="1"/>
    </xf>
    <xf numFmtId="0" fontId="94" fillId="12" borderId="32" xfId="0" applyFont="1" applyFill="1" applyBorder="1" applyAlignment="1" applyProtection="1">
      <alignment horizontal="center" vertical="center" wrapText="1"/>
      <protection locked="0" hidden="1"/>
    </xf>
    <xf numFmtId="2" fontId="1" fillId="12" borderId="32" xfId="0" applyNumberFormat="1" applyFont="1" applyFill="1" applyBorder="1" applyAlignment="1" applyProtection="1">
      <alignment horizontal="center" vertical="center" wrapText="1"/>
      <protection locked="0" hidden="1"/>
    </xf>
    <xf numFmtId="0" fontId="1" fillId="12" borderId="32" xfId="0" applyFont="1" applyFill="1" applyBorder="1" applyAlignment="1" applyProtection="1">
      <alignment horizontal="center" vertical="center" wrapText="1"/>
      <protection locked="0" hidden="1"/>
    </xf>
    <xf numFmtId="0" fontId="4" fillId="12" borderId="30" xfId="0" applyFont="1" applyFill="1" applyBorder="1" applyAlignment="1" applyProtection="1">
      <alignment horizontal="center" vertical="center" wrapText="1"/>
      <protection locked="0" hidden="1"/>
    </xf>
    <xf numFmtId="0" fontId="38" fillId="19" borderId="29" xfId="0" applyFont="1" applyFill="1" applyBorder="1" applyAlignment="1" applyProtection="1">
      <alignment horizontal="center" vertical="center" wrapText="1"/>
      <protection locked="0" hidden="1"/>
    </xf>
    <xf numFmtId="0" fontId="57" fillId="19" borderId="32" xfId="0" applyFont="1" applyFill="1" applyBorder="1" applyAlignment="1" applyProtection="1">
      <alignment horizontal="center" vertical="center" wrapText="1"/>
      <protection locked="0" hidden="1"/>
    </xf>
    <xf numFmtId="0" fontId="36" fillId="19" borderId="32" xfId="0" applyFont="1" applyFill="1" applyBorder="1" applyAlignment="1" applyProtection="1">
      <alignment horizontal="center" vertical="center" wrapText="1"/>
      <protection locked="0" hidden="1"/>
    </xf>
    <xf numFmtId="0" fontId="95" fillId="19" borderId="32" xfId="0" applyFont="1" applyFill="1" applyBorder="1" applyAlignment="1" applyProtection="1">
      <alignment horizontal="center" vertical="center" wrapText="1"/>
      <protection locked="0" hidden="1"/>
    </xf>
    <xf numFmtId="0" fontId="94" fillId="19" borderId="32" xfId="0" applyFont="1" applyFill="1" applyBorder="1" applyAlignment="1" applyProtection="1">
      <alignment horizontal="center" vertical="center" wrapText="1"/>
      <protection locked="0" hidden="1"/>
    </xf>
    <xf numFmtId="2" fontId="1" fillId="19" borderId="32" xfId="0" applyNumberFormat="1" applyFont="1" applyFill="1" applyBorder="1" applyAlignment="1" applyProtection="1">
      <alignment horizontal="center" vertical="center" wrapText="1"/>
      <protection locked="0" hidden="1"/>
    </xf>
    <xf numFmtId="0" fontId="1" fillId="19" borderId="32" xfId="0" applyFont="1" applyFill="1" applyBorder="1" applyAlignment="1" applyProtection="1">
      <alignment horizontal="center" vertical="center" wrapText="1"/>
      <protection locked="0" hidden="1"/>
    </xf>
    <xf numFmtId="0" fontId="4" fillId="19" borderId="30" xfId="0" applyFont="1" applyFill="1" applyBorder="1" applyAlignment="1" applyProtection="1">
      <alignment horizontal="center" vertical="center" wrapText="1"/>
      <protection locked="0" hidden="1"/>
    </xf>
    <xf numFmtId="0" fontId="38" fillId="16" borderId="29" xfId="0" applyFont="1" applyFill="1" applyBorder="1" applyAlignment="1" applyProtection="1">
      <alignment horizontal="center" vertical="center" wrapText="1"/>
      <protection locked="0" hidden="1"/>
    </xf>
    <xf numFmtId="0" fontId="57" fillId="16" borderId="32" xfId="0" applyFont="1" applyFill="1" applyBorder="1" applyAlignment="1" applyProtection="1">
      <alignment horizontal="center" vertical="center" wrapText="1"/>
      <protection locked="0" hidden="1"/>
    </xf>
    <xf numFmtId="0" fontId="36" fillId="16" borderId="32" xfId="0" applyFont="1" applyFill="1" applyBorder="1" applyAlignment="1" applyProtection="1">
      <alignment horizontal="center" vertical="center" wrapText="1"/>
      <protection locked="0" hidden="1"/>
    </xf>
    <xf numFmtId="0" fontId="95" fillId="16" borderId="32" xfId="0" applyFont="1" applyFill="1" applyBorder="1" applyAlignment="1" applyProtection="1">
      <alignment horizontal="center" vertical="center" wrapText="1"/>
      <protection locked="0" hidden="1"/>
    </xf>
    <xf numFmtId="0" fontId="94" fillId="16" borderId="32" xfId="0" applyFont="1" applyFill="1" applyBorder="1" applyAlignment="1" applyProtection="1">
      <alignment horizontal="center" vertical="center" wrapText="1"/>
      <protection locked="0" hidden="1"/>
    </xf>
    <xf numFmtId="2" fontId="1" fillId="16" borderId="32" xfId="0" applyNumberFormat="1" applyFont="1" applyFill="1" applyBorder="1" applyAlignment="1" applyProtection="1">
      <alignment horizontal="center" vertical="center" wrapText="1"/>
      <protection locked="0" hidden="1"/>
    </xf>
    <xf numFmtId="0" fontId="1" fillId="16" borderId="32" xfId="0" applyFont="1" applyFill="1" applyBorder="1" applyAlignment="1" applyProtection="1">
      <alignment horizontal="center" vertical="center" wrapText="1"/>
      <protection locked="0" hidden="1"/>
    </xf>
    <xf numFmtId="0" fontId="4" fillId="16" borderId="30" xfId="0" applyFont="1" applyFill="1" applyBorder="1" applyAlignment="1" applyProtection="1">
      <alignment horizontal="center" vertical="center" wrapText="1"/>
      <protection locked="0" hidden="1"/>
    </xf>
    <xf numFmtId="0" fontId="38" fillId="20" borderId="29" xfId="0" applyFont="1" applyFill="1" applyBorder="1" applyAlignment="1" applyProtection="1">
      <alignment horizontal="center" vertical="center" wrapText="1"/>
      <protection locked="0" hidden="1"/>
    </xf>
    <xf numFmtId="0" fontId="57" fillId="20" borderId="32" xfId="0" applyFont="1" applyFill="1" applyBorder="1" applyAlignment="1" applyProtection="1">
      <alignment horizontal="center" vertical="center" wrapText="1"/>
      <protection locked="0" hidden="1"/>
    </xf>
    <xf numFmtId="0" fontId="36" fillId="20" borderId="32" xfId="0" applyFont="1" applyFill="1" applyBorder="1" applyAlignment="1" applyProtection="1">
      <alignment horizontal="center" vertical="center" wrapText="1"/>
      <protection locked="0" hidden="1"/>
    </xf>
    <xf numFmtId="0" fontId="95" fillId="20" borderId="32" xfId="0" applyFont="1" applyFill="1" applyBorder="1" applyAlignment="1" applyProtection="1">
      <alignment horizontal="center" vertical="center" wrapText="1"/>
      <protection locked="0" hidden="1"/>
    </xf>
    <xf numFmtId="0" fontId="94" fillId="20" borderId="32" xfId="0" applyFont="1" applyFill="1" applyBorder="1" applyAlignment="1" applyProtection="1">
      <alignment horizontal="center" vertical="center" wrapText="1"/>
      <protection locked="0" hidden="1"/>
    </xf>
    <xf numFmtId="2" fontId="1" fillId="20" borderId="32" xfId="0" applyNumberFormat="1" applyFont="1" applyFill="1" applyBorder="1" applyAlignment="1" applyProtection="1">
      <alignment horizontal="center" vertical="center" wrapText="1"/>
      <protection locked="0" hidden="1"/>
    </xf>
    <xf numFmtId="0" fontId="1" fillId="20" borderId="32" xfId="0" applyFont="1" applyFill="1" applyBorder="1" applyAlignment="1" applyProtection="1">
      <alignment horizontal="center" vertical="center" wrapText="1"/>
      <protection locked="0" hidden="1"/>
    </xf>
    <xf numFmtId="0" fontId="4" fillId="20" borderId="30" xfId="0" applyFont="1" applyFill="1" applyBorder="1" applyAlignment="1" applyProtection="1">
      <alignment horizontal="center" vertical="center" wrapText="1"/>
      <protection locked="0" hidden="1"/>
    </xf>
    <xf numFmtId="0" fontId="1" fillId="9" borderId="34" xfId="0" applyFont="1" applyFill="1" applyBorder="1" applyAlignment="1" applyProtection="1">
      <alignment horizontal="center" vertical="center" wrapText="1"/>
      <protection locked="0" hidden="1"/>
    </xf>
    <xf numFmtId="0" fontId="1" fillId="9" borderId="43" xfId="0" applyFont="1" applyFill="1" applyBorder="1" applyAlignment="1" applyProtection="1">
      <alignment horizontal="center" vertical="center" wrapText="1"/>
      <protection locked="0" hidden="1"/>
    </xf>
    <xf numFmtId="0" fontId="65" fillId="9" borderId="119" xfId="0" applyFont="1" applyFill="1" applyBorder="1" applyAlignment="1" applyProtection="1">
      <alignment horizontal="center" vertical="center" wrapText="1"/>
      <protection locked="0" hidden="1"/>
    </xf>
    <xf numFmtId="0" fontId="65" fillId="9" borderId="120" xfId="0" applyFont="1" applyFill="1" applyBorder="1" applyAlignment="1" applyProtection="1">
      <alignment horizontal="center" vertical="center" wrapText="1"/>
      <protection locked="0" hidden="1"/>
    </xf>
    <xf numFmtId="0" fontId="65" fillId="9" borderId="121" xfId="0" applyFont="1" applyFill="1" applyBorder="1" applyAlignment="1" applyProtection="1">
      <alignment horizontal="center" vertical="center" wrapText="1"/>
      <protection locked="0" hidden="1"/>
    </xf>
    <xf numFmtId="0" fontId="19" fillId="15" borderId="50" xfId="0" applyFont="1" applyFill="1" applyBorder="1" applyAlignment="1" applyProtection="1">
      <alignment horizontal="center" textRotation="90" wrapText="1"/>
      <protection locked="0" hidden="1"/>
    </xf>
    <xf numFmtId="0" fontId="73" fillId="15" borderId="164" xfId="0" applyFont="1" applyFill="1" applyBorder="1" applyAlignment="1" applyProtection="1">
      <alignment vertical="center"/>
      <protection locked="0" hidden="1"/>
    </xf>
    <xf numFmtId="0" fontId="51" fillId="15" borderId="164" xfId="0" applyFont="1" applyFill="1" applyBorder="1" applyAlignment="1" applyProtection="1">
      <alignment horizontal="left" vertical="center"/>
      <protection locked="0" hidden="1"/>
    </xf>
    <xf numFmtId="0" fontId="73" fillId="15" borderId="167" xfId="0" applyFont="1" applyFill="1" applyBorder="1" applyAlignment="1" applyProtection="1">
      <alignment horizontal="right" vertical="center"/>
      <protection locked="0" hidden="1"/>
    </xf>
    <xf numFmtId="0" fontId="102" fillId="15" borderId="233" xfId="0" applyFont="1" applyFill="1" applyBorder="1" applyAlignment="1" applyProtection="1">
      <alignment horizontal="center" vertical="center" wrapText="1"/>
      <protection locked="0" hidden="1"/>
    </xf>
    <xf numFmtId="0" fontId="89" fillId="15" borderId="84" xfId="0" applyFont="1" applyFill="1" applyBorder="1" applyAlignment="1" applyProtection="1">
      <alignment horizontal="center" vertical="center" wrapText="1"/>
      <protection locked="0" hidden="1"/>
    </xf>
    <xf numFmtId="0" fontId="90" fillId="15" borderId="33" xfId="0" applyFont="1" applyFill="1" applyBorder="1" applyAlignment="1" applyProtection="1">
      <alignment horizontal="center" vertical="center" textRotation="90" wrapText="1"/>
      <protection locked="0" hidden="1"/>
    </xf>
    <xf numFmtId="0" fontId="66" fillId="15" borderId="253" xfId="0" applyFont="1" applyFill="1" applyBorder="1" applyAlignment="1" applyProtection="1">
      <alignment horizontal="center" vertical="center" textRotation="90" wrapText="1"/>
      <protection locked="0" hidden="1"/>
    </xf>
    <xf numFmtId="0" fontId="66" fillId="15" borderId="254" xfId="0" applyFont="1" applyFill="1" applyBorder="1" applyAlignment="1" applyProtection="1">
      <alignment horizontal="center" vertical="center" textRotation="90" wrapText="1"/>
      <protection locked="0" hidden="1"/>
    </xf>
    <xf numFmtId="0" fontId="114" fillId="15" borderId="258" xfId="0" applyFont="1" applyFill="1" applyBorder="1" applyAlignment="1" applyProtection="1">
      <alignment horizontal="center" vertical="center" textRotation="90" wrapText="1"/>
      <protection locked="0" hidden="1"/>
    </xf>
    <xf numFmtId="0" fontId="66" fillId="15" borderId="259" xfId="0" applyFont="1" applyFill="1" applyBorder="1" applyAlignment="1" applyProtection="1">
      <alignment horizontal="center" vertical="center" textRotation="90" wrapText="1"/>
      <protection locked="0" hidden="1"/>
    </xf>
    <xf numFmtId="0" fontId="86" fillId="15" borderId="259" xfId="0" applyFont="1" applyFill="1" applyBorder="1" applyAlignment="1" applyProtection="1">
      <alignment horizontal="center" vertical="center" textRotation="90" wrapText="1"/>
      <protection locked="0" hidden="1"/>
    </xf>
    <xf numFmtId="0" fontId="57" fillId="15" borderId="200" xfId="0" applyFont="1" applyFill="1" applyBorder="1" applyAlignment="1" applyProtection="1">
      <alignment horizontal="center" vertical="center" textRotation="90" wrapText="1"/>
      <protection locked="0" hidden="1"/>
    </xf>
    <xf numFmtId="0" fontId="88" fillId="15" borderId="206" xfId="0" applyFont="1" applyFill="1" applyBorder="1" applyAlignment="1" applyProtection="1">
      <alignment horizontal="center" vertical="center" textRotation="90" wrapText="1"/>
      <protection locked="0" hidden="1"/>
    </xf>
    <xf numFmtId="0" fontId="74" fillId="15" borderId="101" xfId="0" applyFont="1" applyFill="1" applyBorder="1" applyAlignment="1" applyProtection="1">
      <alignment horizontal="center" vertical="center" textRotation="90" wrapText="1"/>
      <protection locked="0" hidden="1"/>
    </xf>
    <xf numFmtId="0" fontId="19" fillId="15" borderId="33" xfId="0" applyFont="1" applyFill="1" applyBorder="1" applyAlignment="1" applyProtection="1">
      <alignment horizontal="center" vertical="center" textRotation="90" wrapText="1"/>
      <protection locked="0" hidden="1"/>
    </xf>
    <xf numFmtId="0" fontId="57" fillId="15" borderId="102" xfId="0" applyFont="1" applyFill="1" applyBorder="1" applyAlignment="1" applyProtection="1">
      <alignment horizontal="center" vertical="center" wrapText="1"/>
      <protection locked="0" hidden="1"/>
    </xf>
    <xf numFmtId="0" fontId="57" fillId="15" borderId="89" xfId="0" applyFont="1" applyFill="1" applyBorder="1" applyAlignment="1" applyProtection="1">
      <alignment horizontal="center" vertical="center" wrapText="1"/>
      <protection locked="0" hidden="1"/>
    </xf>
    <xf numFmtId="0" fontId="114" fillId="15" borderId="89" xfId="0" applyFont="1" applyFill="1" applyBorder="1" applyAlignment="1" applyProtection="1">
      <alignment horizontal="center" vertical="center" wrapText="1"/>
      <protection locked="0" hidden="1"/>
    </xf>
    <xf numFmtId="0" fontId="57" fillId="15" borderId="74" xfId="0" applyFont="1" applyFill="1" applyBorder="1" applyAlignment="1" applyProtection="1">
      <alignment horizontal="center" vertical="center" wrapText="1"/>
      <protection locked="0" hidden="1"/>
    </xf>
    <xf numFmtId="0" fontId="86" fillId="15" borderId="74" xfId="0" applyFont="1" applyFill="1" applyBorder="1" applyAlignment="1" applyProtection="1">
      <alignment horizontal="center" vertical="center" wrapText="1"/>
      <protection locked="0" hidden="1"/>
    </xf>
    <xf numFmtId="0" fontId="62" fillId="15" borderId="89" xfId="0" applyFont="1" applyFill="1" applyBorder="1" applyAlignment="1" applyProtection="1">
      <alignment horizontal="center" vertical="center" wrapText="1"/>
      <protection locked="0" hidden="1"/>
    </xf>
    <xf numFmtId="0" fontId="57" fillId="15" borderId="34" xfId="0" applyFont="1" applyFill="1" applyBorder="1" applyAlignment="1" applyProtection="1">
      <alignment horizontal="center" vertical="center" wrapText="1"/>
      <protection locked="0" hidden="1"/>
    </xf>
    <xf numFmtId="0" fontId="62" fillId="15" borderId="34" xfId="0" applyFont="1" applyFill="1" applyBorder="1" applyAlignment="1" applyProtection="1">
      <alignment horizontal="center" vertical="center" wrapText="1"/>
      <protection locked="0" hidden="1"/>
    </xf>
    <xf numFmtId="0" fontId="62" fillId="15" borderId="32" xfId="0" applyFont="1" applyFill="1" applyBorder="1" applyAlignment="1" applyProtection="1">
      <alignment horizontal="center" vertical="center" wrapText="1"/>
      <protection locked="0" hidden="1"/>
    </xf>
    <xf numFmtId="0" fontId="70" fillId="15" borderId="232" xfId="0" applyFont="1" applyFill="1" applyBorder="1" applyAlignment="1" applyProtection="1">
      <alignment horizontal="center" vertical="center" wrapText="1"/>
      <protection locked="0" hidden="1"/>
    </xf>
    <xf numFmtId="0" fontId="66" fillId="15" borderId="236" xfId="0" applyFont="1" applyFill="1" applyBorder="1" applyAlignment="1" applyProtection="1">
      <alignment horizontal="center" vertical="center" wrapText="1"/>
      <protection locked="0" hidden="1"/>
    </xf>
    <xf numFmtId="0" fontId="66" fillId="15" borderId="238" xfId="0" applyFont="1" applyFill="1" applyBorder="1" applyAlignment="1" applyProtection="1">
      <alignment horizontal="center" vertical="center" wrapText="1"/>
      <protection locked="0" hidden="1"/>
    </xf>
    <xf numFmtId="0" fontId="75" fillId="15" borderId="238" xfId="0" applyFont="1" applyFill="1" applyBorder="1" applyAlignment="1" applyProtection="1">
      <alignment horizontal="center" vertical="center" wrapText="1"/>
      <protection locked="0" hidden="1"/>
    </xf>
    <xf numFmtId="0" fontId="75" fillId="15" borderId="238" xfId="0" applyFont="1" applyFill="1" applyBorder="1" applyAlignment="1" applyProtection="1">
      <alignment vertical="center" wrapText="1"/>
      <protection locked="0" hidden="1"/>
    </xf>
    <xf numFmtId="0" fontId="74" fillId="15" borderId="238" xfId="0" applyFont="1" applyFill="1" applyBorder="1" applyAlignment="1" applyProtection="1">
      <alignment vertical="center" wrapText="1"/>
      <protection locked="0" hidden="1"/>
    </xf>
    <xf numFmtId="0" fontId="19" fillId="15" borderId="51" xfId="0" applyFont="1" applyFill="1" applyBorder="1" applyAlignment="1" applyProtection="1">
      <alignment horizontal="center" vertical="center" textRotation="90" wrapText="1"/>
      <protection locked="0" hidden="1"/>
    </xf>
    <xf numFmtId="0" fontId="4" fillId="15" borderId="142" xfId="0" applyFont="1" applyFill="1" applyBorder="1" applyAlignment="1" applyProtection="1">
      <alignment horizontal="center" vertical="center" wrapText="1"/>
      <protection locked="0" hidden="1"/>
    </xf>
    <xf numFmtId="0" fontId="4" fillId="15" borderId="19" xfId="0" applyFont="1" applyFill="1" applyBorder="1" applyAlignment="1" applyProtection="1">
      <alignment horizontal="center" vertical="center" wrapText="1"/>
      <protection locked="0" hidden="1"/>
    </xf>
    <xf numFmtId="0" fontId="1" fillId="15" borderId="142" xfId="0" applyFont="1" applyFill="1" applyBorder="1" applyAlignment="1" applyProtection="1">
      <alignment horizontal="center" vertical="center" wrapText="1"/>
      <protection locked="0" hidden="1"/>
    </xf>
    <xf numFmtId="0" fontId="1" fillId="15" borderId="19" xfId="0" applyFont="1" applyFill="1" applyBorder="1" applyAlignment="1" applyProtection="1">
      <alignment horizontal="center" vertical="center" wrapText="1"/>
      <protection locked="0" hidden="1"/>
    </xf>
    <xf numFmtId="0" fontId="114" fillId="15" borderId="19" xfId="0" applyFont="1" applyFill="1" applyBorder="1" applyAlignment="1" applyProtection="1">
      <alignment horizontal="center" vertical="center" wrapText="1"/>
      <protection locked="0" hidden="1"/>
    </xf>
    <xf numFmtId="0" fontId="86" fillId="15" borderId="19" xfId="0" applyFont="1" applyFill="1" applyBorder="1" applyAlignment="1" applyProtection="1">
      <alignment horizontal="center" vertical="center" wrapText="1"/>
      <protection locked="0" hidden="1"/>
    </xf>
    <xf numFmtId="0" fontId="106" fillId="15" borderId="19" xfId="0" applyFont="1" applyFill="1" applyBorder="1" applyAlignment="1" applyProtection="1">
      <alignment horizontal="center" vertical="center" wrapText="1"/>
      <protection locked="0" hidden="1"/>
    </xf>
    <xf numFmtId="0" fontId="70" fillId="15" borderId="41" xfId="0" applyFont="1" applyFill="1" applyBorder="1" applyAlignment="1" applyProtection="1">
      <alignment horizontal="center" vertical="center" wrapText="1"/>
      <protection locked="0" hidden="1"/>
    </xf>
    <xf numFmtId="2" fontId="70" fillId="15" borderId="261" xfId="0" applyNumberFormat="1" applyFont="1" applyFill="1" applyBorder="1" applyAlignment="1" applyProtection="1">
      <alignment horizontal="center" vertical="center" wrapText="1"/>
      <protection locked="0" hidden="1"/>
    </xf>
    <xf numFmtId="0" fontId="70" fillId="15" borderId="261" xfId="0" applyFont="1" applyFill="1" applyBorder="1" applyAlignment="1" applyProtection="1">
      <alignment horizontal="center" vertical="center" wrapText="1"/>
      <protection locked="0" hidden="1"/>
    </xf>
    <xf numFmtId="0" fontId="94" fillId="15" borderId="143" xfId="0" applyFont="1" applyFill="1" applyBorder="1" applyAlignment="1" applyProtection="1">
      <alignment horizontal="center" vertical="center" wrapText="1"/>
      <protection locked="0" hidden="1"/>
    </xf>
    <xf numFmtId="0" fontId="106" fillId="15" borderId="90" xfId="0" applyFont="1" applyFill="1" applyBorder="1" applyAlignment="1" applyProtection="1">
      <alignment horizontal="center" vertical="center" wrapText="1"/>
      <protection locked="0" hidden="1"/>
    </xf>
    <xf numFmtId="0" fontId="1" fillId="15" borderId="90" xfId="0" applyFont="1" applyFill="1" applyBorder="1" applyAlignment="1" applyProtection="1">
      <alignment horizontal="center" vertical="center" wrapText="1"/>
      <protection locked="0" hidden="1"/>
    </xf>
    <xf numFmtId="0" fontId="107" fillId="15" borderId="142" xfId="0" applyFont="1" applyFill="1" applyBorder="1" applyAlignment="1" applyProtection="1">
      <alignment horizontal="center" vertical="center" wrapText="1"/>
      <protection locked="0" hidden="1"/>
    </xf>
    <xf numFmtId="0" fontId="107" fillId="15" borderId="19" xfId="0" applyFont="1" applyFill="1" applyBorder="1" applyAlignment="1" applyProtection="1">
      <alignment horizontal="center" vertical="center" wrapText="1"/>
      <protection locked="0" hidden="1"/>
    </xf>
    <xf numFmtId="2" fontId="107" fillId="15" borderId="143" xfId="0" applyNumberFormat="1" applyFont="1" applyFill="1" applyBorder="1" applyAlignment="1" applyProtection="1">
      <alignment horizontal="center" vertical="center" wrapText="1"/>
      <protection locked="0" hidden="1"/>
    </xf>
    <xf numFmtId="2" fontId="107" fillId="15" borderId="19" xfId="0" applyNumberFormat="1" applyFont="1" applyFill="1" applyBorder="1" applyAlignment="1" applyProtection="1">
      <alignment horizontal="center" vertical="center" wrapText="1"/>
      <protection locked="0" hidden="1"/>
    </xf>
    <xf numFmtId="0" fontId="121" fillId="15" borderId="19" xfId="0" applyFont="1" applyFill="1" applyBorder="1" applyAlignment="1" applyProtection="1">
      <alignment horizontal="center" vertical="center" wrapText="1"/>
      <protection locked="0" hidden="1"/>
    </xf>
    <xf numFmtId="0" fontId="4" fillId="15" borderId="143" xfId="0" applyFont="1" applyFill="1" applyBorder="1" applyAlignment="1" applyProtection="1">
      <alignment horizontal="center" vertical="center" wrapText="1"/>
      <protection locked="0" hidden="1"/>
    </xf>
    <xf numFmtId="0" fontId="70" fillId="15" borderId="24" xfId="0" applyFont="1" applyFill="1" applyBorder="1" applyAlignment="1" applyProtection="1">
      <alignment horizontal="center" vertical="center" wrapText="1"/>
      <protection locked="0" hidden="1"/>
    </xf>
    <xf numFmtId="0" fontId="107" fillId="15" borderId="143" xfId="0" applyFont="1" applyFill="1" applyBorder="1" applyAlignment="1" applyProtection="1">
      <alignment horizontal="center" vertical="center" wrapText="1"/>
      <protection locked="0" hidden="1"/>
    </xf>
    <xf numFmtId="0" fontId="4" fillId="15" borderId="20" xfId="0" applyFont="1" applyFill="1" applyBorder="1" applyAlignment="1" applyProtection="1">
      <alignment horizontal="center" vertical="center" wrapText="1"/>
      <protection locked="0" hidden="1"/>
    </xf>
    <xf numFmtId="0" fontId="70" fillId="15" borderId="252" xfId="0" applyFont="1" applyFill="1" applyBorder="1" applyAlignment="1" applyProtection="1">
      <alignment horizontal="center" vertical="center" wrapText="1"/>
      <protection locked="0" hidden="1"/>
    </xf>
    <xf numFmtId="0" fontId="70" fillId="15" borderId="0" xfId="0" applyFont="1" applyFill="1" applyBorder="1" applyAlignment="1" applyProtection="1">
      <alignment horizontal="center" vertical="center" wrapText="1"/>
      <protection locked="0" hidden="1"/>
    </xf>
    <xf numFmtId="0" fontId="107" fillId="15" borderId="197" xfId="0" applyFont="1" applyFill="1" applyBorder="1" applyAlignment="1" applyProtection="1">
      <alignment horizontal="center" vertical="center" wrapText="1"/>
      <protection locked="0" hidden="1"/>
    </xf>
    <xf numFmtId="0" fontId="107" fillId="15" borderId="20" xfId="0" applyFont="1" applyFill="1" applyBorder="1" applyAlignment="1" applyProtection="1">
      <alignment horizontal="center" vertical="center" wrapText="1"/>
      <protection locked="0" hidden="1"/>
    </xf>
    <xf numFmtId="0" fontId="107" fillId="15" borderId="156" xfId="0" applyFont="1" applyFill="1" applyBorder="1" applyAlignment="1" applyProtection="1">
      <alignment horizontal="center" vertical="center" wrapText="1"/>
      <protection locked="0" hidden="1"/>
    </xf>
    <xf numFmtId="0" fontId="121" fillId="15" borderId="20" xfId="0" applyFont="1" applyFill="1" applyBorder="1" applyAlignment="1" applyProtection="1">
      <alignment horizontal="center" vertical="center" wrapText="1"/>
      <protection locked="0" hidden="1"/>
    </xf>
    <xf numFmtId="0" fontId="4" fillId="15" borderId="156" xfId="0" applyFont="1" applyFill="1" applyBorder="1" applyAlignment="1" applyProtection="1">
      <alignment horizontal="center" vertical="center" wrapText="1"/>
      <protection locked="0" hidden="1"/>
    </xf>
    <xf numFmtId="0" fontId="49" fillId="14" borderId="138" xfId="0" applyFont="1" applyFill="1" applyBorder="1" applyAlignment="1" applyProtection="1">
      <alignment horizontal="center" vertical="center"/>
      <protection locked="0" hidden="1"/>
    </xf>
    <xf numFmtId="0" fontId="81" fillId="14" borderId="138" xfId="0" applyFont="1" applyFill="1" applyBorder="1" applyAlignment="1" applyProtection="1">
      <alignment horizontal="center" vertical="center" wrapText="1"/>
      <protection locked="0" hidden="1"/>
    </xf>
    <xf numFmtId="0" fontId="49" fillId="14" borderId="173" xfId="0" applyFont="1" applyFill="1" applyBorder="1" applyAlignment="1" applyProtection="1">
      <alignment vertical="center"/>
      <protection locked="0" hidden="1"/>
    </xf>
    <xf numFmtId="0" fontId="49" fillId="14" borderId="159" xfId="0" applyFont="1" applyFill="1" applyBorder="1" applyAlignment="1" applyProtection="1">
      <alignment horizontal="center" vertical="center"/>
      <protection locked="0" hidden="1"/>
    </xf>
    <xf numFmtId="0" fontId="73" fillId="14" borderId="186" xfId="0" applyFont="1" applyFill="1" applyBorder="1" applyAlignment="1" applyProtection="1">
      <alignment horizontal="center" vertical="center"/>
      <protection locked="0" hidden="1"/>
    </xf>
    <xf numFmtId="0" fontId="73" fillId="14" borderId="127" xfId="0" applyFont="1" applyFill="1" applyBorder="1" applyAlignment="1" applyProtection="1">
      <alignment vertical="center"/>
      <protection locked="0" hidden="1"/>
    </xf>
    <xf numFmtId="0" fontId="73" fillId="14" borderId="137" xfId="0" applyFont="1" applyFill="1" applyBorder="1" applyAlignment="1" applyProtection="1">
      <alignment horizontal="center" vertical="center"/>
      <protection locked="0" hidden="1"/>
    </xf>
    <xf numFmtId="0" fontId="73" fillId="14" borderId="138" xfId="0" applyFont="1" applyFill="1" applyBorder="1" applyAlignment="1" applyProtection="1">
      <alignment horizontal="center" vertical="center"/>
      <protection locked="0" hidden="1"/>
    </xf>
    <xf numFmtId="0" fontId="73" fillId="14" borderId="159" xfId="0" applyFont="1" applyFill="1" applyBorder="1" applyAlignment="1" applyProtection="1">
      <alignment horizontal="center" vertical="center"/>
      <protection locked="0" hidden="1"/>
    </xf>
    <xf numFmtId="0" fontId="73" fillId="14" borderId="127" xfId="0" applyFont="1" applyFill="1" applyBorder="1" applyAlignment="1" applyProtection="1">
      <alignment horizontal="center" vertical="center"/>
      <protection locked="0" hidden="1"/>
    </xf>
    <xf numFmtId="0" fontId="73" fillId="14" borderId="182" xfId="0" applyFont="1" applyFill="1" applyBorder="1" applyAlignment="1" applyProtection="1">
      <alignment horizontal="center" vertical="center"/>
      <protection locked="0" hidden="1"/>
    </xf>
    <xf numFmtId="0" fontId="73" fillId="14" borderId="183" xfId="0" applyFont="1" applyFill="1" applyBorder="1" applyAlignment="1" applyProtection="1">
      <alignment horizontal="center" vertical="center"/>
      <protection locked="0" hidden="1"/>
    </xf>
    <xf numFmtId="0" fontId="73" fillId="14" borderId="184" xfId="0" applyFont="1" applyFill="1" applyBorder="1" applyAlignment="1" applyProtection="1">
      <alignment horizontal="center" vertical="center"/>
      <protection locked="0" hidden="1"/>
    </xf>
    <xf numFmtId="0" fontId="73" fillId="14" borderId="192" xfId="0" applyFont="1" applyFill="1" applyBorder="1" applyAlignment="1" applyProtection="1">
      <alignment horizontal="center" vertical="center"/>
      <protection locked="0" hidden="1"/>
    </xf>
    <xf numFmtId="0" fontId="53" fillId="0" borderId="139" xfId="0" applyFont="1" applyBorder="1" applyAlignment="1" applyProtection="1">
      <alignment horizontal="center" vertical="center"/>
      <protection locked="0" hidden="1"/>
    </xf>
    <xf numFmtId="0" fontId="53" fillId="0" borderId="101" xfId="0" applyFont="1" applyBorder="1" applyAlignment="1" applyProtection="1">
      <alignment horizontal="center" vertical="center"/>
      <protection locked="0" hidden="1"/>
    </xf>
    <xf numFmtId="0" fontId="43" fillId="0" borderId="180" xfId="0" applyFont="1" applyBorder="1" applyAlignment="1" applyProtection="1">
      <alignment vertical="center"/>
      <protection locked="0" hidden="1"/>
    </xf>
    <xf numFmtId="0" fontId="4" fillId="14" borderId="139" xfId="0" applyFont="1" applyFill="1" applyBorder="1" applyAlignment="1" applyProtection="1">
      <alignment horizontal="center" vertical="center" textRotation="90" wrapText="1"/>
      <protection locked="0" hidden="1"/>
    </xf>
    <xf numFmtId="0" fontId="41" fillId="14" borderId="101" xfId="0" applyFont="1" applyFill="1" applyBorder="1" applyAlignment="1" applyProtection="1">
      <alignment horizontal="center" vertical="center" textRotation="90"/>
      <protection locked="0" hidden="1"/>
    </xf>
    <xf numFmtId="0" fontId="41" fillId="14" borderId="101" xfId="0" applyFont="1" applyFill="1" applyBorder="1" applyAlignment="1" applyProtection="1">
      <alignment horizontal="center" vertical="center"/>
      <protection locked="0" hidden="1"/>
    </xf>
    <xf numFmtId="0" fontId="45" fillId="15" borderId="182" xfId="0" applyFont="1" applyFill="1" applyBorder="1" applyAlignment="1" applyProtection="1">
      <alignment horizontal="center" vertical="center"/>
      <protection locked="0" hidden="1"/>
    </xf>
    <xf numFmtId="0" fontId="65" fillId="15" borderId="183" xfId="0" applyFont="1" applyFill="1" applyBorder="1" applyAlignment="1" applyProtection="1">
      <alignment horizontal="center" vertical="center"/>
      <protection locked="0" hidden="1"/>
    </xf>
    <xf numFmtId="0" fontId="45" fillId="15" borderId="190" xfId="0" applyFont="1" applyFill="1" applyBorder="1" applyAlignment="1" applyProtection="1">
      <alignment horizontal="center" vertical="center"/>
      <protection locked="0" hidden="1"/>
    </xf>
    <xf numFmtId="0" fontId="43" fillId="0" borderId="162" xfId="0" applyFont="1" applyBorder="1" applyAlignment="1" applyProtection="1">
      <alignment vertical="center"/>
      <protection locked="0" hidden="1"/>
    </xf>
    <xf numFmtId="0" fontId="43" fillId="0" borderId="152" xfId="0" applyFont="1" applyBorder="1" applyAlignment="1" applyProtection="1">
      <alignment vertical="center"/>
      <protection locked="0" hidden="1"/>
    </xf>
    <xf numFmtId="0" fontId="73" fillId="0" borderId="173" xfId="0" applyFont="1" applyBorder="1" applyAlignment="1" applyProtection="1">
      <alignment vertical="center"/>
      <protection locked="0" hidden="1"/>
    </xf>
    <xf numFmtId="0" fontId="0" fillId="0" borderId="127" xfId="0" applyBorder="1" applyAlignment="1" applyProtection="1">
      <alignment vertical="center"/>
      <protection locked="0" hidden="1"/>
    </xf>
    <xf numFmtId="0" fontId="73" fillId="0" borderId="228" xfId="0" applyFont="1" applyBorder="1" applyAlignment="1" applyProtection="1">
      <alignment vertical="center"/>
      <protection locked="0" hidden="1"/>
    </xf>
    <xf numFmtId="0" fontId="99" fillId="15" borderId="0" xfId="0" applyFont="1" applyFill="1" applyBorder="1" applyAlignment="1" applyProtection="1">
      <alignment horizontal="center" vertical="center" wrapText="1"/>
      <protection locked="0" hidden="1"/>
    </xf>
    <xf numFmtId="0" fontId="122" fillId="0" borderId="55" xfId="0" applyFont="1" applyBorder="1" applyAlignment="1" applyProtection="1">
      <alignment horizontal="center" vertical="center"/>
      <protection locked="0" hidden="1"/>
    </xf>
    <xf numFmtId="0" fontId="33" fillId="0" borderId="63" xfId="0" applyFont="1" applyFill="1" applyBorder="1" applyAlignment="1" applyProtection="1">
      <alignment horizontal="center" vertical="center"/>
      <protection locked="0" hidden="1"/>
    </xf>
    <xf numFmtId="0" fontId="33" fillId="0" borderId="70" xfId="0" applyFont="1" applyFill="1" applyBorder="1" applyAlignment="1" applyProtection="1">
      <alignment horizontal="center" vertical="center"/>
      <protection locked="0" hidden="1"/>
    </xf>
    <xf numFmtId="0" fontId="33" fillId="0" borderId="125" xfId="0" applyFont="1" applyFill="1" applyBorder="1" applyAlignment="1" applyProtection="1">
      <alignment horizontal="center" vertical="center"/>
      <protection locked="0" hidden="1"/>
    </xf>
    <xf numFmtId="0" fontId="50" fillId="9" borderId="201" xfId="0" applyFont="1" applyFill="1" applyBorder="1" applyAlignment="1" applyProtection="1">
      <alignment horizontal="center" vertical="center" wrapText="1"/>
      <protection locked="0" hidden="1"/>
    </xf>
    <xf numFmtId="0" fontId="18" fillId="9" borderId="201" xfId="0" applyFont="1" applyFill="1" applyBorder="1" applyAlignment="1" applyProtection="1">
      <alignment horizontal="center" vertical="center" wrapText="1"/>
      <protection locked="0" hidden="1"/>
    </xf>
    <xf numFmtId="0" fontId="52" fillId="9" borderId="204" xfId="0" applyFont="1" applyFill="1" applyBorder="1" applyAlignment="1" applyProtection="1">
      <alignment horizontal="center" vertical="center" wrapText="1"/>
      <protection locked="0" hidden="1"/>
    </xf>
    <xf numFmtId="0" fontId="67" fillId="9" borderId="37" xfId="0" applyFont="1" applyFill="1" applyBorder="1" applyAlignment="1" applyProtection="1">
      <alignment horizontal="center" vertical="center" wrapText="1"/>
      <protection locked="0" hidden="1"/>
    </xf>
    <xf numFmtId="0" fontId="52" fillId="9" borderId="201" xfId="0" applyFont="1" applyFill="1" applyBorder="1" applyAlignment="1" applyProtection="1">
      <alignment horizontal="center" vertical="center" wrapText="1"/>
      <protection locked="0" hidden="1"/>
    </xf>
    <xf numFmtId="0" fontId="123" fillId="14" borderId="89" xfId="0" applyFont="1" applyFill="1" applyBorder="1" applyAlignment="1" applyProtection="1">
      <alignment horizontal="center" vertical="center"/>
      <protection locked="0" hidden="1"/>
    </xf>
    <xf numFmtId="0" fontId="35" fillId="14" borderId="205" xfId="0" applyFont="1" applyFill="1" applyBorder="1" applyAlignment="1" applyProtection="1">
      <alignment horizontal="center" vertical="center"/>
      <protection locked="0" hidden="1"/>
    </xf>
    <xf numFmtId="0" fontId="52" fillId="14" borderId="104" xfId="0" applyFont="1" applyFill="1" applyBorder="1" applyAlignment="1" applyProtection="1">
      <alignment horizontal="center" vertical="center"/>
      <protection locked="0" hidden="1"/>
    </xf>
    <xf numFmtId="0" fontId="118" fillId="14" borderId="89" xfId="0" applyFont="1" applyFill="1" applyBorder="1" applyAlignment="1" applyProtection="1">
      <alignment horizontal="center" vertical="center"/>
      <protection locked="0" hidden="1"/>
    </xf>
    <xf numFmtId="0" fontId="29" fillId="0" borderId="87" xfId="0" applyFont="1" applyFill="1" applyBorder="1" applyAlignment="1" applyProtection="1">
      <alignment horizontal="center" vertical="center"/>
      <protection locked="0" hidden="1"/>
    </xf>
    <xf numFmtId="0" fontId="35" fillId="0" borderId="202" xfId="0" applyFont="1" applyFill="1" applyBorder="1" applyAlignment="1" applyProtection="1">
      <alignment horizontal="center" vertical="center"/>
      <protection locked="0" hidden="1"/>
    </xf>
    <xf numFmtId="0" fontId="52" fillId="0" borderId="57" xfId="0" applyFont="1" applyFill="1" applyBorder="1" applyAlignment="1" applyProtection="1">
      <alignment horizontal="center" vertical="center"/>
      <protection locked="0" hidden="1"/>
    </xf>
    <xf numFmtId="0" fontId="118" fillId="0" borderId="87" xfId="0" applyFont="1" applyFill="1" applyBorder="1" applyAlignment="1" applyProtection="1">
      <alignment horizontal="center" vertical="center"/>
      <protection locked="0" hidden="1"/>
    </xf>
    <xf numFmtId="0" fontId="16" fillId="0" borderId="271" xfId="0" applyFont="1" applyFill="1" applyBorder="1" applyAlignment="1" applyProtection="1">
      <alignment horizontal="center" vertical="center"/>
      <protection locked="0" hidden="1"/>
    </xf>
    <xf numFmtId="0" fontId="35" fillId="0" borderId="172" xfId="0" applyFont="1" applyFill="1" applyBorder="1" applyAlignment="1" applyProtection="1">
      <alignment horizontal="center" vertical="center"/>
      <protection locked="0" hidden="1"/>
    </xf>
    <xf numFmtId="0" fontId="52" fillId="0" borderId="60" xfId="0" applyFont="1" applyFill="1" applyBorder="1" applyAlignment="1" applyProtection="1">
      <alignment horizontal="center" vertical="center"/>
      <protection locked="0" hidden="1"/>
    </xf>
    <xf numFmtId="0" fontId="35" fillId="0" borderId="205" xfId="0" applyFont="1" applyFill="1" applyBorder="1" applyAlignment="1" applyProtection="1">
      <alignment horizontal="center" vertical="center"/>
      <protection locked="0" hidden="1"/>
    </xf>
    <xf numFmtId="0" fontId="52" fillId="0" borderId="104" xfId="0" applyFont="1" applyFill="1" applyBorder="1" applyAlignment="1" applyProtection="1">
      <alignment horizontal="center" vertical="center"/>
      <protection locked="0" hidden="1"/>
    </xf>
    <xf numFmtId="0" fontId="108" fillId="14" borderId="71" xfId="0" applyFont="1" applyFill="1" applyBorder="1" applyAlignment="1" applyProtection="1">
      <alignment horizontal="center" vertical="center" wrapText="1"/>
      <protection locked="0" hidden="1"/>
    </xf>
    <xf numFmtId="0" fontId="29" fillId="14" borderId="94" xfId="0" applyFont="1" applyFill="1" applyBorder="1" applyAlignment="1" applyProtection="1">
      <alignment horizontal="center" vertical="center" wrapText="1"/>
      <protection locked="0" hidden="1"/>
    </xf>
    <xf numFmtId="0" fontId="49" fillId="14" borderId="116" xfId="0" applyFont="1" applyFill="1" applyBorder="1" applyAlignment="1" applyProtection="1">
      <alignment horizontal="center" vertical="center" wrapText="1"/>
      <protection locked="0" hidden="1"/>
    </xf>
    <xf numFmtId="0" fontId="63" fillId="14" borderId="98" xfId="0" applyFont="1" applyFill="1" applyBorder="1" applyAlignment="1" applyProtection="1">
      <alignment horizontal="center" vertical="center"/>
      <protection locked="0" hidden="1"/>
    </xf>
    <xf numFmtId="0" fontId="136" fillId="14" borderId="103" xfId="0" applyFont="1" applyFill="1" applyBorder="1" applyAlignment="1" applyProtection="1">
      <alignment horizontal="center" vertical="center" wrapText="1"/>
      <protection locked="0" hidden="1"/>
    </xf>
    <xf numFmtId="0" fontId="51" fillId="14" borderId="272" xfId="0" applyFont="1" applyFill="1" applyBorder="1" applyAlignment="1" applyProtection="1">
      <alignment horizontal="center" vertical="center"/>
      <protection locked="0" hidden="1"/>
    </xf>
    <xf numFmtId="1" fontId="52" fillId="0" borderId="94" xfId="0" applyNumberFormat="1" applyFont="1" applyFill="1" applyBorder="1" applyAlignment="1" applyProtection="1">
      <alignment horizontal="center" vertical="center"/>
      <protection locked="0" hidden="1"/>
    </xf>
    <xf numFmtId="0" fontId="57" fillId="9" borderId="123" xfId="0" applyFont="1" applyFill="1" applyBorder="1" applyAlignment="1" applyProtection="1">
      <alignment horizontal="center" vertical="center" wrapText="1"/>
      <protection locked="0" hidden="1"/>
    </xf>
    <xf numFmtId="1" fontId="16" fillId="0" borderId="103" xfId="0" applyNumberFormat="1" applyFont="1" applyFill="1" applyBorder="1" applyAlignment="1" applyProtection="1">
      <alignment horizontal="center" vertical="center"/>
      <protection locked="0" hidden="1"/>
    </xf>
    <xf numFmtId="0" fontId="20" fillId="14" borderId="123" xfId="0" applyFont="1" applyFill="1" applyBorder="1" applyAlignment="1" applyProtection="1">
      <alignment horizontal="center" vertical="center"/>
      <protection locked="0" hidden="1"/>
    </xf>
    <xf numFmtId="0" fontId="17" fillId="0" borderId="123" xfId="0" applyFont="1" applyFill="1" applyBorder="1" applyAlignment="1" applyProtection="1">
      <alignment horizontal="center" vertical="center"/>
      <protection locked="0" hidden="1"/>
    </xf>
    <xf numFmtId="0" fontId="29" fillId="9" borderId="75" xfId="0" applyFont="1" applyFill="1" applyBorder="1" applyAlignment="1" applyProtection="1">
      <alignment horizontal="center" vertical="center"/>
      <protection locked="0" hidden="1"/>
    </xf>
    <xf numFmtId="0" fontId="29" fillId="0" borderId="79" xfId="0" applyFont="1" applyFill="1" applyBorder="1" applyAlignment="1" applyProtection="1">
      <alignment horizontal="center" vertical="center"/>
      <protection locked="0" hidden="1"/>
    </xf>
    <xf numFmtId="0" fontId="29" fillId="0" borderId="76" xfId="0" applyFont="1" applyFill="1" applyBorder="1" applyAlignment="1" applyProtection="1">
      <alignment horizontal="center" vertical="center"/>
      <protection locked="0" hidden="1"/>
    </xf>
    <xf numFmtId="0" fontId="122" fillId="0" borderId="56" xfId="0" applyFont="1" applyBorder="1" applyAlignment="1" applyProtection="1">
      <alignment horizontal="center" vertical="center"/>
      <protection locked="0" hidden="1"/>
    </xf>
    <xf numFmtId="0" fontId="29" fillId="0" borderId="102" xfId="0" applyFont="1" applyFill="1" applyBorder="1" applyAlignment="1" applyProtection="1">
      <alignment horizontal="center" vertical="center"/>
      <protection locked="0" hidden="1"/>
    </xf>
    <xf numFmtId="0" fontId="0" fillId="0" borderId="0" xfId="0" applyProtection="1">
      <protection locked="0"/>
    </xf>
    <xf numFmtId="0" fontId="1" fillId="9" borderId="19" xfId="0" applyFont="1" applyFill="1" applyBorder="1" applyAlignment="1" applyProtection="1">
      <alignment horizontal="center" vertical="center" wrapText="1"/>
      <protection locked="0"/>
    </xf>
    <xf numFmtId="164" fontId="71" fillId="9" borderId="19" xfId="0" applyNumberFormat="1"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164" fontId="71" fillId="9" borderId="18" xfId="0" applyNumberFormat="1" applyFont="1" applyFill="1" applyBorder="1" applyAlignment="1" applyProtection="1">
      <alignment horizontal="center" vertical="center" wrapText="1"/>
      <protection locked="0"/>
    </xf>
    <xf numFmtId="0" fontId="19" fillId="9" borderId="18" xfId="0" applyFont="1" applyFill="1" applyBorder="1" applyAlignment="1" applyProtection="1">
      <alignment horizontal="center" vertical="center" wrapText="1"/>
      <protection locked="0"/>
    </xf>
    <xf numFmtId="0" fontId="44" fillId="9" borderId="18" xfId="0" applyFont="1" applyFill="1" applyBorder="1" applyAlignment="1" applyProtection="1">
      <alignment horizontal="center" vertical="center" wrapText="1"/>
      <protection locked="0"/>
    </xf>
    <xf numFmtId="14" fontId="41" fillId="9" borderId="24" xfId="0" applyNumberFormat="1" applyFont="1" applyFill="1" applyBorder="1" applyAlignment="1" applyProtection="1">
      <alignment horizontal="center" vertical="center" wrapText="1"/>
      <protection locked="0"/>
    </xf>
    <xf numFmtId="14" fontId="41" fillId="9" borderId="90" xfId="0" applyNumberFormat="1" applyFont="1" applyFill="1" applyBorder="1" applyAlignment="1" applyProtection="1">
      <alignment horizontal="center" vertical="center" wrapText="1"/>
      <protection locked="0"/>
    </xf>
    <xf numFmtId="14" fontId="4" fillId="15" borderId="143" xfId="0" applyNumberFormat="1" applyFont="1" applyFill="1" applyBorder="1" applyAlignment="1" applyProtection="1">
      <alignment horizontal="center" vertical="center" wrapText="1"/>
      <protection locked="0" hidden="1"/>
    </xf>
    <xf numFmtId="14" fontId="4" fillId="15" borderId="156" xfId="0" applyNumberFormat="1" applyFont="1" applyFill="1" applyBorder="1" applyAlignment="1" applyProtection="1">
      <alignment horizontal="center" vertical="center" wrapText="1"/>
      <protection locked="0" hidden="1"/>
    </xf>
    <xf numFmtId="0" fontId="0" fillId="4" borderId="285" xfId="0" applyFill="1" applyBorder="1" applyAlignment="1">
      <alignment horizontal="center"/>
    </xf>
    <xf numFmtId="0" fontId="0" fillId="4" borderId="286" xfId="0" applyFill="1" applyBorder="1" applyAlignment="1">
      <alignment horizontal="center"/>
    </xf>
    <xf numFmtId="0" fontId="0" fillId="4" borderId="287" xfId="0" applyFill="1" applyBorder="1" applyAlignment="1">
      <alignment horizontal="center"/>
    </xf>
    <xf numFmtId="0" fontId="0" fillId="4" borderId="208" xfId="0" applyFill="1" applyBorder="1" applyAlignment="1">
      <alignment horizontal="center"/>
    </xf>
    <xf numFmtId="0" fontId="0" fillId="4" borderId="209" xfId="0" applyFill="1" applyBorder="1" applyAlignment="1">
      <alignment horizontal="center"/>
    </xf>
    <xf numFmtId="0" fontId="0" fillId="4" borderId="210" xfId="0" applyFill="1" applyBorder="1" applyAlignment="1">
      <alignment horizontal="center"/>
    </xf>
    <xf numFmtId="0" fontId="131" fillId="13" borderId="306" xfId="0" applyFont="1" applyFill="1" applyBorder="1" applyAlignment="1">
      <alignment horizontal="center" vertical="center"/>
    </xf>
    <xf numFmtId="0" fontId="131" fillId="13" borderId="307" xfId="0" applyFont="1" applyFill="1" applyBorder="1" applyAlignment="1">
      <alignment horizontal="center" vertical="center"/>
    </xf>
    <xf numFmtId="0" fontId="132" fillId="13" borderId="281" xfId="0" applyFont="1" applyFill="1" applyBorder="1" applyAlignment="1">
      <alignment horizontal="center" vertical="center"/>
    </xf>
    <xf numFmtId="0" fontId="132" fillId="13" borderId="282" xfId="0" applyFont="1" applyFill="1" applyBorder="1" applyAlignment="1">
      <alignment horizontal="center" vertical="center"/>
    </xf>
    <xf numFmtId="0" fontId="152" fillId="15" borderId="281" xfId="1" applyFont="1" applyFill="1" applyBorder="1" applyAlignment="1" applyProtection="1">
      <alignment horizontal="center" vertical="center"/>
    </xf>
    <xf numFmtId="0" fontId="153" fillId="15" borderId="282" xfId="1" applyFont="1" applyFill="1" applyBorder="1" applyAlignment="1" applyProtection="1">
      <alignment horizontal="center" vertical="center"/>
    </xf>
    <xf numFmtId="0" fontId="128" fillId="13" borderId="281" xfId="0" applyFont="1" applyFill="1" applyBorder="1" applyAlignment="1">
      <alignment horizontal="center"/>
    </xf>
    <xf numFmtId="0" fontId="128" fillId="13" borderId="282" xfId="0" applyFont="1" applyFill="1" applyBorder="1" applyAlignment="1">
      <alignment horizontal="center"/>
    </xf>
    <xf numFmtId="0" fontId="151" fillId="13" borderId="283" xfId="0" applyFont="1" applyFill="1" applyBorder="1" applyAlignment="1">
      <alignment horizontal="center" wrapText="1"/>
    </xf>
    <xf numFmtId="0" fontId="150" fillId="0" borderId="284" xfId="0" applyFont="1" applyBorder="1"/>
    <xf numFmtId="0" fontId="0" fillId="4" borderId="0" xfId="0" applyFill="1" applyBorder="1" applyAlignment="1">
      <alignment horizontal="center"/>
    </xf>
    <xf numFmtId="0" fontId="0" fillId="4" borderId="211" xfId="0" applyFill="1" applyBorder="1" applyAlignment="1">
      <alignment horizontal="center"/>
    </xf>
    <xf numFmtId="0" fontId="0" fillId="4" borderId="212" xfId="0" applyFill="1" applyBorder="1" applyAlignment="1">
      <alignment horizontal="center"/>
    </xf>
    <xf numFmtId="0" fontId="154" fillId="2" borderId="161" xfId="0" applyFont="1" applyFill="1" applyBorder="1" applyAlignment="1">
      <alignment horizontal="center" vertical="center"/>
    </xf>
    <xf numFmtId="0" fontId="154" fillId="2" borderId="163" xfId="0" applyFont="1" applyFill="1" applyBorder="1" applyAlignment="1">
      <alignment horizontal="center" vertical="center"/>
    </xf>
    <xf numFmtId="0" fontId="12" fillId="7" borderId="5" xfId="0" applyFont="1" applyFill="1" applyBorder="1" applyAlignment="1" applyProtection="1">
      <alignment horizontal="center" vertical="center"/>
      <protection hidden="1"/>
    </xf>
    <xf numFmtId="0" fontId="12" fillId="7" borderId="6" xfId="0" applyFont="1" applyFill="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xf numFmtId="0" fontId="12" fillId="8" borderId="5" xfId="0" applyFont="1" applyFill="1" applyBorder="1" applyAlignment="1" applyProtection="1">
      <alignment horizontal="center" vertical="center"/>
      <protection hidden="1"/>
    </xf>
    <xf numFmtId="0" fontId="27" fillId="3" borderId="48" xfId="0" applyFont="1" applyFill="1" applyBorder="1" applyAlignment="1" applyProtection="1">
      <alignment horizontal="center" vertical="center"/>
      <protection hidden="1"/>
    </xf>
    <xf numFmtId="0" fontId="27" fillId="3" borderId="45" xfId="0" applyFont="1" applyFill="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138" fillId="13" borderId="1" xfId="0" applyFont="1" applyFill="1" applyBorder="1" applyAlignment="1" applyProtection="1">
      <alignment horizontal="center" vertical="center" wrapText="1"/>
      <protection hidden="1"/>
    </xf>
    <xf numFmtId="0" fontId="138" fillId="13" borderId="2"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right" vertical="center"/>
      <protection hidden="1"/>
    </xf>
    <xf numFmtId="0" fontId="127" fillId="13" borderId="0" xfId="0" applyFont="1" applyFill="1" applyAlignment="1" applyProtection="1">
      <alignment horizontal="center"/>
      <protection hidden="1"/>
    </xf>
    <xf numFmtId="0" fontId="0" fillId="5" borderId="0" xfId="0" applyFill="1" applyAlignment="1" applyProtection="1">
      <alignment horizontal="center"/>
      <protection hidden="1"/>
    </xf>
    <xf numFmtId="0" fontId="7" fillId="5" borderId="0" xfId="0" applyFont="1" applyFill="1" applyBorder="1" applyAlignment="1" applyProtection="1">
      <alignment horizontal="center" vertical="center"/>
      <protection hidden="1"/>
    </xf>
    <xf numFmtId="0" fontId="3" fillId="8" borderId="4" xfId="0" applyFont="1" applyFill="1" applyBorder="1" applyAlignment="1" applyProtection="1">
      <alignment horizontal="center" vertical="center"/>
      <protection hidden="1"/>
    </xf>
    <xf numFmtId="0" fontId="3" fillId="8" borderId="5" xfId="0" applyFont="1" applyFill="1" applyBorder="1" applyAlignment="1" applyProtection="1">
      <alignment horizontal="center" vertical="center"/>
      <protection hidden="1"/>
    </xf>
    <xf numFmtId="14" fontId="3" fillId="7" borderId="5" xfId="0" applyNumberFormat="1" applyFont="1" applyFill="1" applyBorder="1" applyAlignment="1" applyProtection="1">
      <alignment horizontal="center" vertical="center"/>
      <protection locked="0"/>
    </xf>
    <xf numFmtId="0" fontId="3" fillId="7" borderId="5"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protection hidden="1"/>
    </xf>
    <xf numFmtId="0" fontId="27" fillId="3" borderId="42" xfId="0" applyFont="1" applyFill="1" applyBorder="1" applyAlignment="1" applyProtection="1">
      <alignment horizontal="center" vertical="center"/>
      <protection hidden="1"/>
    </xf>
    <xf numFmtId="0" fontId="12" fillId="5" borderId="0" xfId="0" applyFont="1" applyFill="1" applyBorder="1" applyAlignment="1" applyProtection="1">
      <alignment horizontal="center" vertical="center"/>
      <protection hidden="1"/>
    </xf>
    <xf numFmtId="0" fontId="11" fillId="7" borderId="5" xfId="0" applyFont="1" applyFill="1" applyBorder="1" applyAlignment="1" applyProtection="1">
      <alignment horizontal="center" vertical="center"/>
      <protection locked="0"/>
    </xf>
    <xf numFmtId="0" fontId="11" fillId="7" borderId="6" xfId="0" applyFont="1" applyFill="1" applyBorder="1" applyAlignment="1" applyProtection="1">
      <alignment horizontal="center" vertical="center"/>
      <protection locked="0"/>
    </xf>
    <xf numFmtId="166" fontId="11" fillId="7" borderId="5" xfId="0" quotePrefix="1" applyNumberFormat="1" applyFont="1" applyFill="1" applyBorder="1" applyAlignment="1" applyProtection="1">
      <alignment horizontal="center" vertical="center"/>
      <protection locked="0"/>
    </xf>
    <xf numFmtId="166" fontId="11" fillId="7" borderId="5" xfId="0" applyNumberFormat="1" applyFont="1" applyFill="1" applyBorder="1" applyAlignment="1" applyProtection="1">
      <alignment horizontal="center" vertical="center"/>
      <protection locked="0"/>
    </xf>
    <xf numFmtId="166" fontId="11" fillId="7" borderId="6" xfId="0" applyNumberFormat="1" applyFont="1" applyFill="1" applyBorder="1" applyAlignment="1" applyProtection="1">
      <alignment horizontal="center" vertical="center"/>
      <protection locked="0"/>
    </xf>
    <xf numFmtId="0" fontId="142" fillId="13" borderId="16" xfId="0" applyFont="1" applyFill="1" applyBorder="1" applyAlignment="1" applyProtection="1">
      <alignment horizontal="center" vertical="center" wrapText="1"/>
      <protection hidden="1"/>
    </xf>
    <xf numFmtId="0" fontId="142" fillId="13" borderId="0" xfId="0" applyFont="1" applyFill="1" applyBorder="1" applyAlignment="1" applyProtection="1">
      <alignment horizontal="center" vertical="center" wrapText="1"/>
      <protection hidden="1"/>
    </xf>
    <xf numFmtId="0" fontId="142" fillId="13" borderId="17" xfId="0" applyFont="1" applyFill="1" applyBorder="1" applyAlignment="1" applyProtection="1">
      <alignment horizontal="center" vertical="center" wrapText="1"/>
      <protection hidden="1"/>
    </xf>
    <xf numFmtId="0" fontId="141" fillId="7" borderId="8" xfId="0" applyFont="1" applyFill="1" applyBorder="1" applyAlignment="1" applyProtection="1">
      <alignment horizontal="center" vertical="center" wrapText="1"/>
      <protection locked="0"/>
    </xf>
    <xf numFmtId="0" fontId="141" fillId="7" borderId="9" xfId="0" applyFont="1" applyFill="1" applyBorder="1" applyAlignment="1" applyProtection="1">
      <alignment horizontal="center" vertical="center" wrapText="1"/>
      <protection locked="0"/>
    </xf>
    <xf numFmtId="0" fontId="141" fillId="7" borderId="11" xfId="0" applyFont="1" applyFill="1" applyBorder="1" applyAlignment="1" applyProtection="1">
      <alignment horizontal="center" vertical="center" wrapText="1"/>
      <protection locked="0"/>
    </xf>
    <xf numFmtId="0" fontId="141" fillId="7" borderId="12" xfId="0" applyFont="1" applyFill="1" applyBorder="1" applyAlignment="1" applyProtection="1">
      <alignment horizontal="center" vertical="center" wrapText="1"/>
      <protection locked="0"/>
    </xf>
    <xf numFmtId="0" fontId="9" fillId="8" borderId="7" xfId="0" applyFont="1" applyFill="1" applyBorder="1" applyAlignment="1" applyProtection="1">
      <alignment horizontal="center" vertical="center"/>
      <protection hidden="1"/>
    </xf>
    <xf numFmtId="0" fontId="9" fillId="8" borderId="8" xfId="0" applyFont="1" applyFill="1" applyBorder="1" applyAlignment="1" applyProtection="1">
      <alignment horizontal="center" vertical="center"/>
      <protection hidden="1"/>
    </xf>
    <xf numFmtId="0" fontId="9" fillId="8" borderId="10" xfId="0" applyFont="1" applyFill="1" applyBorder="1" applyAlignment="1" applyProtection="1">
      <alignment horizontal="center" vertical="center"/>
      <protection hidden="1"/>
    </xf>
    <xf numFmtId="0" fontId="9" fillId="8" borderId="11" xfId="0" applyFont="1" applyFill="1" applyBorder="1" applyAlignment="1" applyProtection="1">
      <alignment horizontal="center" vertical="center"/>
      <protection hidden="1"/>
    </xf>
    <xf numFmtId="0" fontId="91" fillId="7" borderId="8" xfId="0" applyFont="1" applyFill="1" applyBorder="1" applyAlignment="1" applyProtection="1">
      <alignment horizontal="center" vertical="center" wrapText="1"/>
      <protection locked="0"/>
    </xf>
    <xf numFmtId="0" fontId="91" fillId="7" borderId="9" xfId="0" applyFont="1" applyFill="1" applyBorder="1" applyAlignment="1" applyProtection="1">
      <alignment horizontal="center" vertical="center" wrapText="1"/>
      <protection locked="0"/>
    </xf>
    <xf numFmtId="0" fontId="91" fillId="7" borderId="11" xfId="0" applyFont="1" applyFill="1" applyBorder="1" applyAlignment="1" applyProtection="1">
      <alignment horizontal="center" vertical="center" wrapText="1"/>
      <protection locked="0"/>
    </xf>
    <xf numFmtId="0" fontId="91" fillId="7" borderId="12" xfId="0"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protection hidden="1"/>
    </xf>
    <xf numFmtId="0" fontId="9" fillId="8" borderId="5" xfId="0" applyFont="1" applyFill="1" applyBorder="1" applyAlignment="1" applyProtection="1">
      <alignment horizontal="center" vertical="center"/>
      <protection hidden="1"/>
    </xf>
    <xf numFmtId="0" fontId="9" fillId="7" borderId="5" xfId="0" applyFont="1" applyFill="1" applyBorder="1" applyAlignment="1" applyProtection="1">
      <alignment horizontal="center" vertical="center"/>
      <protection locked="0"/>
    </xf>
    <xf numFmtId="0" fontId="9" fillId="7" borderId="6" xfId="0" applyFont="1" applyFill="1" applyBorder="1" applyAlignment="1" applyProtection="1">
      <alignment horizontal="center" vertical="center"/>
      <protection locked="0"/>
    </xf>
    <xf numFmtId="0" fontId="92" fillId="8" borderId="7" xfId="0" applyFont="1" applyFill="1" applyBorder="1" applyAlignment="1" applyProtection="1">
      <alignment horizontal="center" vertical="center"/>
      <protection hidden="1"/>
    </xf>
    <xf numFmtId="0" fontId="92" fillId="8" borderId="8" xfId="0" applyFont="1" applyFill="1" applyBorder="1" applyAlignment="1" applyProtection="1">
      <alignment horizontal="center" vertical="center"/>
      <protection hidden="1"/>
    </xf>
    <xf numFmtId="0" fontId="92" fillId="8" borderId="10" xfId="0" applyFont="1" applyFill="1" applyBorder="1" applyAlignment="1" applyProtection="1">
      <alignment horizontal="center" vertical="center"/>
      <protection hidden="1"/>
    </xf>
    <xf numFmtId="0" fontId="92" fillId="8" borderId="11" xfId="0" applyFont="1" applyFill="1" applyBorder="1" applyAlignment="1" applyProtection="1">
      <alignment horizontal="center" vertical="center"/>
      <protection hidden="1"/>
    </xf>
    <xf numFmtId="0" fontId="10" fillId="8" borderId="4" xfId="0" applyFont="1" applyFill="1" applyBorder="1" applyAlignment="1" applyProtection="1">
      <alignment horizontal="center" vertical="center"/>
      <protection hidden="1"/>
    </xf>
    <xf numFmtId="0" fontId="10" fillId="8" borderId="5" xfId="0" applyFont="1" applyFill="1" applyBorder="1" applyAlignment="1" applyProtection="1">
      <alignment horizontal="center" vertical="center"/>
      <protection hidden="1"/>
    </xf>
    <xf numFmtId="0" fontId="92" fillId="8" borderId="4" xfId="0" applyFont="1" applyFill="1" applyBorder="1" applyAlignment="1" applyProtection="1">
      <alignment horizontal="center" vertical="center"/>
      <protection hidden="1"/>
    </xf>
    <xf numFmtId="0" fontId="92" fillId="8" borderId="5" xfId="0" applyFont="1" applyFill="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61" fillId="13" borderId="16" xfId="0" applyFont="1" applyFill="1" applyBorder="1" applyAlignment="1" applyProtection="1">
      <alignment horizontal="center" vertical="center" wrapText="1"/>
      <protection hidden="1"/>
    </xf>
    <xf numFmtId="0" fontId="61" fillId="13" borderId="0" xfId="0" applyFont="1" applyFill="1" applyBorder="1" applyAlignment="1" applyProtection="1">
      <alignment horizontal="center" vertical="center" wrapText="1"/>
      <protection hidden="1"/>
    </xf>
    <xf numFmtId="0" fontId="61" fillId="13" borderId="17" xfId="0" applyFont="1" applyFill="1" applyBorder="1" applyAlignment="1" applyProtection="1">
      <alignment horizontal="center" vertical="center" wrapText="1"/>
      <protection hidden="1"/>
    </xf>
    <xf numFmtId="0" fontId="126" fillId="13" borderId="16" xfId="0" applyFont="1" applyFill="1" applyBorder="1" applyAlignment="1" applyProtection="1">
      <alignment horizontal="center" vertical="center" wrapText="1"/>
      <protection hidden="1"/>
    </xf>
    <xf numFmtId="0" fontId="126" fillId="13" borderId="0" xfId="0" applyFont="1" applyFill="1" applyBorder="1" applyAlignment="1" applyProtection="1">
      <alignment horizontal="center" vertical="center" wrapText="1"/>
      <protection hidden="1"/>
    </xf>
    <xf numFmtId="0" fontId="126" fillId="13" borderId="17" xfId="0" applyFont="1" applyFill="1" applyBorder="1" applyAlignment="1" applyProtection="1">
      <alignment horizontal="center" vertical="center" wrapText="1"/>
      <protection hidden="1"/>
    </xf>
    <xf numFmtId="0" fontId="14" fillId="13" borderId="16" xfId="0" applyFont="1" applyFill="1" applyBorder="1" applyAlignment="1" applyProtection="1">
      <alignment horizontal="center" vertical="center" wrapText="1"/>
      <protection hidden="1"/>
    </xf>
    <xf numFmtId="0" fontId="14" fillId="13" borderId="0" xfId="0" applyFont="1" applyFill="1" applyBorder="1" applyAlignment="1" applyProtection="1">
      <alignment horizontal="center" vertical="center" wrapText="1"/>
      <protection hidden="1"/>
    </xf>
    <xf numFmtId="0" fontId="14" fillId="13" borderId="17" xfId="0" applyFont="1" applyFill="1" applyBorder="1" applyAlignment="1" applyProtection="1">
      <alignment horizontal="center" vertical="center" wrapText="1"/>
      <protection hidden="1"/>
    </xf>
    <xf numFmtId="0" fontId="15" fillId="13" borderId="16" xfId="0" applyFont="1" applyFill="1" applyBorder="1" applyAlignment="1" applyProtection="1">
      <alignment horizontal="center" vertical="top" wrapText="1"/>
      <protection hidden="1"/>
    </xf>
    <xf numFmtId="0" fontId="15" fillId="13" borderId="0" xfId="0" applyFont="1" applyFill="1" applyBorder="1" applyAlignment="1" applyProtection="1">
      <alignment horizontal="center" vertical="top" wrapText="1"/>
      <protection hidden="1"/>
    </xf>
    <xf numFmtId="0" fontId="15" fillId="13" borderId="17" xfId="0" applyFont="1" applyFill="1" applyBorder="1" applyAlignment="1" applyProtection="1">
      <alignment horizontal="center" vertical="top" wrapText="1"/>
      <protection hidden="1"/>
    </xf>
    <xf numFmtId="0" fontId="140" fillId="13" borderId="16" xfId="0" applyFont="1" applyFill="1" applyBorder="1" applyAlignment="1" applyProtection="1">
      <alignment horizontal="center" vertical="top" wrapText="1"/>
      <protection hidden="1"/>
    </xf>
    <xf numFmtId="0" fontId="140" fillId="13" borderId="0" xfId="0" applyFont="1" applyFill="1" applyBorder="1" applyAlignment="1" applyProtection="1">
      <alignment horizontal="center" vertical="top" wrapText="1"/>
      <protection hidden="1"/>
    </xf>
    <xf numFmtId="0" fontId="140" fillId="13" borderId="17" xfId="0" applyFont="1" applyFill="1" applyBorder="1" applyAlignment="1" applyProtection="1">
      <alignment horizontal="center" vertical="top" wrapText="1"/>
      <protection hidden="1"/>
    </xf>
    <xf numFmtId="0" fontId="128" fillId="3" borderId="0" xfId="0" applyFont="1" applyFill="1" applyBorder="1" applyAlignment="1" applyProtection="1">
      <alignment horizontal="center" vertical="center" wrapText="1"/>
      <protection locked="0" hidden="1"/>
    </xf>
    <xf numFmtId="0" fontId="128" fillId="3" borderId="3" xfId="0" applyFont="1" applyFill="1" applyBorder="1" applyAlignment="1" applyProtection="1">
      <alignment horizontal="center" vertical="center" wrapText="1"/>
      <protection locked="0" hidden="1"/>
    </xf>
    <xf numFmtId="0" fontId="18" fillId="19" borderId="25" xfId="0" applyFont="1" applyFill="1" applyBorder="1" applyAlignment="1" applyProtection="1">
      <alignment horizontal="center" vertical="center" wrapText="1"/>
      <protection locked="0" hidden="1"/>
    </xf>
    <xf numFmtId="0" fontId="18" fillId="19" borderId="40" xfId="0" applyFont="1" applyFill="1" applyBorder="1" applyAlignment="1" applyProtection="1">
      <alignment horizontal="center" vertical="center" wrapText="1"/>
      <protection locked="0" hidden="1"/>
    </xf>
    <xf numFmtId="0" fontId="136" fillId="15" borderId="40" xfId="0" applyFont="1" applyFill="1" applyBorder="1" applyAlignment="1" applyProtection="1">
      <alignment horizontal="center" vertical="center" wrapText="1"/>
      <protection locked="0" hidden="1"/>
    </xf>
    <xf numFmtId="0" fontId="18" fillId="16" borderId="25" xfId="0" applyFont="1" applyFill="1" applyBorder="1" applyAlignment="1" applyProtection="1">
      <alignment horizontal="center" vertical="center" wrapText="1"/>
      <protection locked="0" hidden="1"/>
    </xf>
    <xf numFmtId="0" fontId="18" fillId="16" borderId="40" xfId="0" applyFont="1" applyFill="1" applyBorder="1" applyAlignment="1" applyProtection="1">
      <alignment horizontal="center" vertical="center" wrapText="1"/>
      <protection locked="0" hidden="1"/>
    </xf>
    <xf numFmtId="0" fontId="18" fillId="12" borderId="25" xfId="0" applyFont="1" applyFill="1" applyBorder="1" applyAlignment="1" applyProtection="1">
      <alignment horizontal="center" vertical="center" wrapText="1"/>
      <protection locked="0" hidden="1"/>
    </xf>
    <xf numFmtId="0" fontId="18" fillId="12" borderId="40" xfId="0" applyFont="1" applyFill="1" applyBorder="1" applyAlignment="1" applyProtection="1">
      <alignment horizontal="center" vertical="center" wrapText="1"/>
      <protection locked="0" hidden="1"/>
    </xf>
    <xf numFmtId="0" fontId="3" fillId="3" borderId="1" xfId="0" applyFont="1" applyFill="1" applyBorder="1" applyAlignment="1" applyProtection="1">
      <alignment horizontal="center" vertical="center" wrapText="1"/>
      <protection locked="0" hidden="1"/>
    </xf>
    <xf numFmtId="0" fontId="3" fillId="3" borderId="2" xfId="0" applyFont="1" applyFill="1" applyBorder="1" applyAlignment="1" applyProtection="1">
      <alignment horizontal="center" vertical="center" wrapText="1"/>
      <protection locked="0" hidden="1"/>
    </xf>
    <xf numFmtId="166" fontId="3" fillId="3" borderId="2" xfId="0" applyNumberFormat="1" applyFont="1" applyFill="1" applyBorder="1" applyAlignment="1" applyProtection="1">
      <alignment horizontal="center" vertical="center" wrapText="1"/>
      <protection locked="0" hidden="1"/>
    </xf>
    <xf numFmtId="166" fontId="3" fillId="3" borderId="31" xfId="0" applyNumberFormat="1" applyFont="1" applyFill="1" applyBorder="1" applyAlignment="1" applyProtection="1">
      <alignment horizontal="center" vertical="center" wrapText="1"/>
      <protection locked="0" hidden="1"/>
    </xf>
    <xf numFmtId="0" fontId="11" fillId="3" borderId="49" xfId="0" applyFont="1" applyFill="1" applyBorder="1" applyAlignment="1" applyProtection="1">
      <alignment horizontal="center" vertical="center" wrapText="1"/>
      <protection locked="0" hidden="1"/>
    </xf>
    <xf numFmtId="0" fontId="11" fillId="3" borderId="2" xfId="0" applyFont="1" applyFill="1" applyBorder="1" applyAlignment="1" applyProtection="1">
      <alignment horizontal="center" vertical="center" wrapText="1"/>
      <protection locked="0" hidden="1"/>
    </xf>
    <xf numFmtId="0" fontId="40" fillId="12" borderId="40" xfId="0" applyFont="1" applyFill="1" applyBorder="1" applyAlignment="1" applyProtection="1">
      <alignment horizontal="center" vertical="center" wrapText="1"/>
      <protection locked="0" hidden="1"/>
    </xf>
    <xf numFmtId="0" fontId="22" fillId="12" borderId="40" xfId="0" applyFont="1" applyFill="1" applyBorder="1" applyAlignment="1" applyProtection="1">
      <alignment horizontal="center" vertical="center" textRotation="90" wrapText="1"/>
      <protection locked="0" hidden="1"/>
    </xf>
    <xf numFmtId="0" fontId="22" fillId="12" borderId="18" xfId="0" applyFont="1" applyFill="1" applyBorder="1" applyAlignment="1" applyProtection="1">
      <alignment horizontal="center" vertical="center" textRotation="90" wrapText="1"/>
      <protection locked="0" hidden="1"/>
    </xf>
    <xf numFmtId="0" fontId="22" fillId="12" borderId="32" xfId="0" applyFont="1" applyFill="1" applyBorder="1" applyAlignment="1" applyProtection="1">
      <alignment horizontal="center" vertical="center" textRotation="90" wrapText="1"/>
      <protection locked="0" hidden="1"/>
    </xf>
    <xf numFmtId="0" fontId="64" fillId="12" borderId="28" xfId="0" applyFont="1" applyFill="1" applyBorder="1" applyAlignment="1" applyProtection="1">
      <alignment horizontal="center" vertical="center" textRotation="90" wrapText="1"/>
      <protection locked="0" hidden="1"/>
    </xf>
    <xf numFmtId="0" fontId="64" fillId="12" borderId="30" xfId="0" applyFont="1" applyFill="1" applyBorder="1" applyAlignment="1" applyProtection="1">
      <alignment horizontal="center" vertical="center" textRotation="90" wrapText="1"/>
      <protection locked="0" hidden="1"/>
    </xf>
    <xf numFmtId="0" fontId="4" fillId="9" borderId="45" xfId="0" applyFont="1" applyFill="1" applyBorder="1" applyAlignment="1" applyProtection="1">
      <alignment horizontal="center" vertical="center" wrapText="1"/>
      <protection locked="0" hidden="1"/>
    </xf>
    <xf numFmtId="0" fontId="4" fillId="9" borderId="34" xfId="0" applyFont="1" applyFill="1" applyBorder="1" applyAlignment="1" applyProtection="1">
      <alignment horizontal="center" vertical="center" wrapText="1"/>
      <protection locked="0" hidden="1"/>
    </xf>
    <xf numFmtId="0" fontId="4" fillId="9" borderId="50" xfId="0" applyFont="1" applyFill="1" applyBorder="1" applyAlignment="1" applyProtection="1">
      <alignment horizontal="center" vertical="center" wrapText="1"/>
      <protection locked="0" hidden="1"/>
    </xf>
    <xf numFmtId="0" fontId="4" fillId="9" borderId="51" xfId="0" applyFont="1" applyFill="1" applyBorder="1" applyAlignment="1" applyProtection="1">
      <alignment horizontal="center" vertical="center" wrapText="1"/>
      <protection locked="0" hidden="1"/>
    </xf>
    <xf numFmtId="0" fontId="64" fillId="10" borderId="28" xfId="0" applyFont="1" applyFill="1" applyBorder="1" applyAlignment="1" applyProtection="1">
      <alignment horizontal="center" vertical="center" textRotation="90" wrapText="1"/>
      <protection locked="0" hidden="1"/>
    </xf>
    <xf numFmtId="0" fontId="64" fillId="10" borderId="30" xfId="0" applyFont="1" applyFill="1" applyBorder="1" applyAlignment="1" applyProtection="1">
      <alignment horizontal="center" vertical="center" textRotation="90" wrapText="1"/>
      <protection locked="0" hidden="1"/>
    </xf>
    <xf numFmtId="0" fontId="21" fillId="10" borderId="40" xfId="0" applyFont="1" applyFill="1" applyBorder="1" applyAlignment="1" applyProtection="1">
      <alignment horizontal="center" vertical="center" textRotation="90" wrapText="1"/>
      <protection locked="0" hidden="1"/>
    </xf>
    <xf numFmtId="0" fontId="21" fillId="10" borderId="18" xfId="0" applyFont="1" applyFill="1" applyBorder="1" applyAlignment="1" applyProtection="1">
      <alignment horizontal="center" vertical="center" textRotation="90" wrapText="1"/>
      <protection locked="0" hidden="1"/>
    </xf>
    <xf numFmtId="0" fontId="31" fillId="2" borderId="1" xfId="0" applyFont="1" applyFill="1" applyBorder="1" applyAlignment="1" applyProtection="1">
      <alignment horizontal="center" vertical="center" wrapText="1"/>
      <protection locked="0" hidden="1"/>
    </xf>
    <xf numFmtId="0" fontId="31" fillId="2" borderId="2" xfId="0" applyFont="1" applyFill="1" applyBorder="1" applyAlignment="1" applyProtection="1">
      <alignment horizontal="center" vertical="center" wrapText="1"/>
      <protection locked="0" hidden="1"/>
    </xf>
    <xf numFmtId="0" fontId="22" fillId="10" borderId="40" xfId="0" applyFont="1" applyFill="1" applyBorder="1" applyAlignment="1" applyProtection="1">
      <alignment horizontal="center" vertical="center" wrapText="1"/>
      <protection locked="0" hidden="1"/>
    </xf>
    <xf numFmtId="0" fontId="22" fillId="10" borderId="18" xfId="0" applyFont="1" applyFill="1" applyBorder="1" applyAlignment="1" applyProtection="1">
      <alignment horizontal="center" vertical="center" wrapText="1"/>
      <protection locked="0" hidden="1"/>
    </xf>
    <xf numFmtId="0" fontId="21" fillId="19" borderId="40" xfId="0" applyFont="1" applyFill="1" applyBorder="1" applyAlignment="1" applyProtection="1">
      <alignment horizontal="center" vertical="center" textRotation="90" wrapText="1"/>
      <protection locked="0" hidden="1"/>
    </xf>
    <xf numFmtId="0" fontId="21" fillId="19" borderId="18" xfId="0" applyFont="1" applyFill="1" applyBorder="1" applyAlignment="1" applyProtection="1">
      <alignment horizontal="center" vertical="center" textRotation="90" wrapText="1"/>
      <protection locked="0" hidden="1"/>
    </xf>
    <xf numFmtId="0" fontId="22" fillId="19" borderId="40" xfId="0" applyFont="1" applyFill="1" applyBorder="1" applyAlignment="1" applyProtection="1">
      <alignment horizontal="center" vertical="center" wrapText="1"/>
      <protection locked="0" hidden="1"/>
    </xf>
    <xf numFmtId="0" fontId="22" fillId="19" borderId="18" xfId="0" applyFont="1" applyFill="1" applyBorder="1" applyAlignment="1" applyProtection="1">
      <alignment horizontal="center" vertical="center" wrapText="1"/>
      <protection locked="0" hidden="1"/>
    </xf>
    <xf numFmtId="0" fontId="3" fillId="3" borderId="0" xfId="0" applyFont="1" applyFill="1" applyBorder="1" applyAlignment="1" applyProtection="1">
      <alignment horizontal="center" vertical="center" wrapText="1"/>
      <protection locked="0" hidden="1"/>
    </xf>
    <xf numFmtId="0" fontId="105" fillId="2" borderId="47" xfId="0" applyFont="1" applyFill="1" applyBorder="1" applyAlignment="1" applyProtection="1">
      <alignment horizontal="left" vertical="top" wrapText="1"/>
      <protection locked="0" hidden="1"/>
    </xf>
    <xf numFmtId="0" fontId="105" fillId="2" borderId="3" xfId="0" applyFont="1" applyFill="1" applyBorder="1" applyAlignment="1" applyProtection="1">
      <alignment horizontal="left" vertical="top" wrapText="1"/>
      <protection locked="0" hidden="1"/>
    </xf>
    <xf numFmtId="0" fontId="22" fillId="17" borderId="64" xfId="0" applyFont="1" applyFill="1" applyBorder="1" applyAlignment="1" applyProtection="1">
      <alignment horizontal="center" vertical="center" wrapText="1"/>
      <protection locked="0" hidden="1"/>
    </xf>
    <xf numFmtId="0" fontId="57" fillId="2" borderId="64" xfId="0" applyFont="1" applyFill="1" applyBorder="1" applyAlignment="1" applyProtection="1">
      <alignment horizontal="center" vertical="center" textRotation="90" wrapText="1"/>
      <protection locked="0" hidden="1"/>
    </xf>
    <xf numFmtId="0" fontId="22" fillId="20" borderId="40" xfId="0" applyFont="1" applyFill="1" applyBorder="1" applyAlignment="1" applyProtection="1">
      <alignment horizontal="center" vertical="center" wrapText="1"/>
      <protection locked="0" hidden="1"/>
    </xf>
    <xf numFmtId="0" fontId="22" fillId="20" borderId="18" xfId="0" applyFont="1" applyFill="1" applyBorder="1" applyAlignment="1" applyProtection="1">
      <alignment horizontal="center" vertical="center" wrapText="1"/>
      <protection locked="0" hidden="1"/>
    </xf>
    <xf numFmtId="0" fontId="22" fillId="20" borderId="40" xfId="0" applyFont="1" applyFill="1" applyBorder="1" applyAlignment="1" applyProtection="1">
      <alignment horizontal="center" vertical="center" textRotation="90" wrapText="1"/>
      <protection locked="0" hidden="1"/>
    </xf>
    <xf numFmtId="0" fontId="22" fillId="20" borderId="18" xfId="0" applyFont="1" applyFill="1" applyBorder="1" applyAlignment="1" applyProtection="1">
      <alignment horizontal="center" vertical="center" textRotation="90" wrapText="1"/>
      <protection locked="0" hidden="1"/>
    </xf>
    <xf numFmtId="0" fontId="22" fillId="20" borderId="32" xfId="0" applyFont="1" applyFill="1" applyBorder="1" applyAlignment="1" applyProtection="1">
      <alignment horizontal="center" vertical="center" textRotation="90" wrapText="1"/>
      <protection locked="0" hidden="1"/>
    </xf>
    <xf numFmtId="0" fontId="42" fillId="9" borderId="36" xfId="0" applyFont="1" applyFill="1" applyBorder="1" applyAlignment="1" applyProtection="1">
      <alignment horizontal="center" vertical="center" wrapText="1"/>
      <protection locked="0" hidden="1"/>
    </xf>
    <xf numFmtId="0" fontId="42" fillId="9" borderId="37" xfId="0" applyFont="1" applyFill="1" applyBorder="1" applyAlignment="1" applyProtection="1">
      <alignment horizontal="center" vertical="center" wrapText="1"/>
      <protection locked="0" hidden="1"/>
    </xf>
    <xf numFmtId="0" fontId="42" fillId="9" borderId="38" xfId="0" applyFont="1" applyFill="1" applyBorder="1" applyAlignment="1" applyProtection="1">
      <alignment horizontal="center" vertical="center" wrapText="1"/>
      <protection locked="0" hidden="1"/>
    </xf>
    <xf numFmtId="0" fontId="42" fillId="9" borderId="52" xfId="0" applyFont="1" applyFill="1" applyBorder="1" applyAlignment="1" applyProtection="1">
      <alignment horizontal="center" vertical="center" wrapText="1"/>
      <protection locked="0" hidden="1"/>
    </xf>
    <xf numFmtId="0" fontId="42" fillId="9" borderId="0" xfId="0" applyFont="1" applyFill="1" applyBorder="1" applyAlignment="1" applyProtection="1">
      <alignment horizontal="center" vertical="center" wrapText="1"/>
      <protection locked="0" hidden="1"/>
    </xf>
    <xf numFmtId="0" fontId="42" fillId="9" borderId="53" xfId="0" applyFont="1" applyFill="1" applyBorder="1" applyAlignment="1" applyProtection="1">
      <alignment horizontal="center" vertical="center" wrapText="1"/>
      <protection locked="0" hidden="1"/>
    </xf>
    <xf numFmtId="0" fontId="46" fillId="9" borderId="108" xfId="0" applyFont="1" applyFill="1" applyBorder="1" applyAlignment="1" applyProtection="1">
      <alignment vertical="center" textRotation="90" wrapText="1"/>
      <protection locked="0" hidden="1"/>
    </xf>
    <xf numFmtId="0" fontId="46" fillId="9" borderId="85" xfId="0" applyFont="1" applyFill="1" applyBorder="1" applyAlignment="1" applyProtection="1">
      <alignment vertical="center" textRotation="90" wrapText="1"/>
      <protection locked="0" hidden="1"/>
    </xf>
    <xf numFmtId="0" fontId="46" fillId="9" borderId="75" xfId="0" applyFont="1" applyFill="1" applyBorder="1" applyAlignment="1" applyProtection="1">
      <alignment vertical="center" textRotation="90" wrapText="1"/>
      <protection locked="0" hidden="1"/>
    </xf>
    <xf numFmtId="0" fontId="46" fillId="9" borderId="98" xfId="0" applyFont="1" applyFill="1" applyBorder="1" applyAlignment="1" applyProtection="1">
      <alignment vertical="center" textRotation="90" wrapText="1"/>
      <protection locked="0" hidden="1"/>
    </xf>
    <xf numFmtId="0" fontId="46" fillId="9" borderId="105" xfId="0" applyFont="1" applyFill="1" applyBorder="1" applyAlignment="1" applyProtection="1">
      <alignment vertical="center" textRotation="90" wrapText="1"/>
      <protection locked="0" hidden="1"/>
    </xf>
    <xf numFmtId="0" fontId="46" fillId="9" borderId="74" xfId="0" applyFont="1" applyFill="1" applyBorder="1" applyAlignment="1" applyProtection="1">
      <alignment vertical="center" textRotation="90" wrapText="1"/>
      <protection locked="0" hidden="1"/>
    </xf>
    <xf numFmtId="0" fontId="6" fillId="9" borderId="36" xfId="0" applyFont="1" applyFill="1" applyBorder="1" applyAlignment="1" applyProtection="1">
      <alignment horizontal="center" wrapText="1"/>
      <protection locked="0" hidden="1"/>
    </xf>
    <xf numFmtId="0" fontId="6" fillId="9" borderId="37" xfId="0" applyFont="1" applyFill="1" applyBorder="1" applyAlignment="1" applyProtection="1">
      <alignment horizontal="center" wrapText="1"/>
      <protection locked="0" hidden="1"/>
    </xf>
    <xf numFmtId="0" fontId="6" fillId="9" borderId="38" xfId="0" applyFont="1" applyFill="1" applyBorder="1" applyAlignment="1" applyProtection="1">
      <alignment horizontal="center" wrapText="1"/>
      <protection locked="0" hidden="1"/>
    </xf>
    <xf numFmtId="0" fontId="32" fillId="9" borderId="54" xfId="0" applyFont="1" applyFill="1" applyBorder="1" applyAlignment="1" applyProtection="1">
      <alignment horizontal="center" vertical="center" textRotation="90" wrapText="1"/>
      <protection locked="0" hidden="1"/>
    </xf>
    <xf numFmtId="0" fontId="32" fillId="9" borderId="55" xfId="0" applyFont="1" applyFill="1" applyBorder="1" applyAlignment="1" applyProtection="1">
      <alignment horizontal="center" vertical="center" textRotation="90" wrapText="1"/>
      <protection locked="0" hidden="1"/>
    </xf>
    <xf numFmtId="0" fontId="32" fillId="9" borderId="56" xfId="0" applyFont="1" applyFill="1" applyBorder="1" applyAlignment="1" applyProtection="1">
      <alignment horizontal="center" vertical="center" textRotation="90" wrapText="1"/>
      <protection locked="0" hidden="1"/>
    </xf>
    <xf numFmtId="0" fontId="4" fillId="9" borderId="40" xfId="0" applyFont="1" applyFill="1" applyBorder="1" applyAlignment="1" applyProtection="1">
      <alignment horizontal="center" vertical="center" textRotation="90" wrapText="1"/>
      <protection locked="0" hidden="1"/>
    </xf>
    <xf numFmtId="0" fontId="4" fillId="9" borderId="18" xfId="0" applyFont="1" applyFill="1" applyBorder="1" applyAlignment="1" applyProtection="1">
      <alignment horizontal="center" vertical="center" textRotation="90" wrapText="1"/>
      <protection locked="0" hidden="1"/>
    </xf>
    <xf numFmtId="0" fontId="4" fillId="9" borderId="32" xfId="0" applyFont="1" applyFill="1" applyBorder="1" applyAlignment="1" applyProtection="1">
      <alignment horizontal="center" vertical="center" textRotation="90" wrapText="1"/>
      <protection locked="0" hidden="1"/>
    </xf>
    <xf numFmtId="0" fontId="4" fillId="9" borderId="45" xfId="0" applyFont="1" applyFill="1" applyBorder="1" applyAlignment="1" applyProtection="1">
      <alignment horizontal="center" vertical="center" textRotation="90" wrapText="1"/>
      <protection locked="0" hidden="1"/>
    </xf>
    <xf numFmtId="0" fontId="4" fillId="9" borderId="20" xfId="0" applyFont="1" applyFill="1" applyBorder="1" applyAlignment="1" applyProtection="1">
      <alignment horizontal="center" vertical="center" textRotation="90" wrapText="1"/>
      <protection locked="0" hidden="1"/>
    </xf>
    <xf numFmtId="0" fontId="4" fillId="9" borderId="34" xfId="0" applyFont="1" applyFill="1" applyBorder="1" applyAlignment="1" applyProtection="1">
      <alignment horizontal="center" vertical="center" textRotation="90" wrapText="1"/>
      <protection locked="0" hidden="1"/>
    </xf>
    <xf numFmtId="0" fontId="4" fillId="9" borderId="46" xfId="0" applyFont="1" applyFill="1" applyBorder="1" applyAlignment="1" applyProtection="1">
      <alignment horizontal="center" vertical="center" textRotation="90" wrapText="1"/>
      <protection locked="0" hidden="1"/>
    </xf>
    <xf numFmtId="0" fontId="4" fillId="9" borderId="42" xfId="0" applyFont="1" applyFill="1" applyBorder="1" applyAlignment="1" applyProtection="1">
      <alignment horizontal="center" vertical="center" textRotation="90" wrapText="1"/>
      <protection locked="0" hidden="1"/>
    </xf>
    <xf numFmtId="0" fontId="4" fillId="9" borderId="43" xfId="0" applyFont="1" applyFill="1" applyBorder="1" applyAlignment="1" applyProtection="1">
      <alignment horizontal="center" vertical="center" textRotation="90" wrapText="1"/>
      <protection locked="0" hidden="1"/>
    </xf>
    <xf numFmtId="0" fontId="4" fillId="12" borderId="95" xfId="0" applyFont="1" applyFill="1" applyBorder="1" applyAlignment="1" applyProtection="1">
      <alignment horizontal="center" vertical="center" textRotation="90" wrapText="1"/>
      <protection locked="0" hidden="1"/>
    </xf>
    <xf numFmtId="0" fontId="4" fillId="12" borderId="96" xfId="0" applyFont="1" applyFill="1" applyBorder="1" applyAlignment="1" applyProtection="1">
      <alignment horizontal="center" vertical="center" textRotation="90" wrapText="1"/>
      <protection locked="0" hidden="1"/>
    </xf>
    <xf numFmtId="0" fontId="4" fillId="12" borderId="18" xfId="0" applyFont="1" applyFill="1" applyBorder="1" applyAlignment="1" applyProtection="1">
      <alignment horizontal="center" vertical="center" textRotation="90" wrapText="1"/>
      <protection locked="0" hidden="1"/>
    </xf>
    <xf numFmtId="0" fontId="4" fillId="12" borderId="32" xfId="0" applyFont="1" applyFill="1" applyBorder="1" applyAlignment="1" applyProtection="1">
      <alignment horizontal="center" vertical="center" textRotation="90" wrapText="1"/>
      <protection locked="0" hidden="1"/>
    </xf>
    <xf numFmtId="0" fontId="40" fillId="16" borderId="40" xfId="0" applyFont="1" applyFill="1" applyBorder="1" applyAlignment="1" applyProtection="1">
      <alignment horizontal="center" vertical="center" wrapText="1"/>
      <protection locked="0" hidden="1"/>
    </xf>
    <xf numFmtId="0" fontId="22" fillId="19" borderId="40" xfId="0" applyFont="1" applyFill="1" applyBorder="1" applyAlignment="1" applyProtection="1">
      <alignment horizontal="center" vertical="center" textRotation="90" wrapText="1"/>
      <protection locked="0" hidden="1"/>
    </xf>
    <xf numFmtId="0" fontId="22" fillId="19" borderId="18" xfId="0" applyFont="1" applyFill="1" applyBorder="1" applyAlignment="1" applyProtection="1">
      <alignment horizontal="center" vertical="center" textRotation="90" wrapText="1"/>
      <protection locked="0" hidden="1"/>
    </xf>
    <xf numFmtId="0" fontId="22" fillId="19" borderId="32" xfId="0" applyFont="1" applyFill="1" applyBorder="1" applyAlignment="1" applyProtection="1">
      <alignment horizontal="center" vertical="center" textRotation="90" wrapText="1"/>
      <protection locked="0" hidden="1"/>
    </xf>
    <xf numFmtId="0" fontId="21" fillId="16" borderId="40" xfId="0" applyFont="1" applyFill="1" applyBorder="1" applyAlignment="1" applyProtection="1">
      <alignment horizontal="center" vertical="center" textRotation="90" wrapText="1"/>
      <protection locked="0" hidden="1"/>
    </xf>
    <xf numFmtId="0" fontId="21" fillId="16" borderId="18" xfId="0" applyFont="1" applyFill="1" applyBorder="1" applyAlignment="1" applyProtection="1">
      <alignment horizontal="center" vertical="center" textRotation="90" wrapText="1"/>
      <protection locked="0" hidden="1"/>
    </xf>
    <xf numFmtId="0" fontId="16" fillId="10" borderId="25" xfId="0" applyFont="1" applyFill="1" applyBorder="1" applyAlignment="1" applyProtection="1">
      <alignment horizontal="center"/>
      <protection locked="0" hidden="1"/>
    </xf>
    <xf numFmtId="0" fontId="16" fillId="10" borderId="40" xfId="0" applyFont="1" applyFill="1" applyBorder="1" applyAlignment="1" applyProtection="1">
      <alignment horizontal="center"/>
      <protection locked="0" hidden="1"/>
    </xf>
    <xf numFmtId="0" fontId="16" fillId="10" borderId="26" xfId="0" applyFont="1" applyFill="1" applyBorder="1" applyAlignment="1" applyProtection="1">
      <alignment horizontal="center"/>
      <protection locked="0" hidden="1"/>
    </xf>
    <xf numFmtId="0" fontId="16" fillId="12" borderId="100" xfId="0" applyFont="1" applyFill="1" applyBorder="1" applyAlignment="1" applyProtection="1">
      <alignment horizontal="center"/>
      <protection locked="0" hidden="1"/>
    </xf>
    <xf numFmtId="0" fontId="16" fillId="12" borderId="40" xfId="0" applyFont="1" applyFill="1" applyBorder="1" applyAlignment="1" applyProtection="1">
      <alignment horizontal="center"/>
      <protection locked="0" hidden="1"/>
    </xf>
    <xf numFmtId="0" fontId="16" fillId="12" borderId="41" xfId="0" applyFont="1" applyFill="1" applyBorder="1" applyAlignment="1" applyProtection="1">
      <alignment horizontal="center"/>
      <protection locked="0" hidden="1"/>
    </xf>
    <xf numFmtId="0" fontId="16" fillId="12" borderId="26" xfId="0" applyFont="1" applyFill="1" applyBorder="1" applyAlignment="1" applyProtection="1">
      <alignment horizontal="center"/>
      <protection locked="0" hidden="1"/>
    </xf>
    <xf numFmtId="0" fontId="69" fillId="13" borderId="36" xfId="0" applyFont="1" applyFill="1" applyBorder="1" applyAlignment="1" applyProtection="1">
      <alignment horizontal="right" vertical="center" wrapText="1"/>
      <protection locked="0" hidden="1"/>
    </xf>
    <xf numFmtId="0" fontId="69" fillId="13" borderId="37" xfId="0" applyFont="1" applyFill="1" applyBorder="1" applyAlignment="1" applyProtection="1">
      <alignment horizontal="right" vertical="center" wrapText="1"/>
      <protection locked="0" hidden="1"/>
    </xf>
    <xf numFmtId="14" fontId="48" fillId="13" borderId="129" xfId="0" applyNumberFormat="1" applyFont="1" applyFill="1" applyBorder="1" applyAlignment="1" applyProtection="1">
      <alignment horizontal="left" vertical="center" wrapText="1"/>
      <protection locked="0" hidden="1"/>
    </xf>
    <xf numFmtId="14" fontId="48" fillId="13" borderId="37" xfId="0" applyNumberFormat="1" applyFont="1" applyFill="1" applyBorder="1" applyAlignment="1" applyProtection="1">
      <alignment horizontal="left" vertical="center" wrapText="1"/>
      <protection locked="0" hidden="1"/>
    </xf>
    <xf numFmtId="14" fontId="48" fillId="13" borderId="38" xfId="0" applyNumberFormat="1" applyFont="1" applyFill="1" applyBorder="1" applyAlignment="1" applyProtection="1">
      <alignment horizontal="left" vertical="center" wrapText="1"/>
      <protection locked="0" hidden="1"/>
    </xf>
    <xf numFmtId="0" fontId="40" fillId="20" borderId="40" xfId="0" applyFont="1" applyFill="1" applyBorder="1" applyAlignment="1" applyProtection="1">
      <alignment horizontal="center" vertical="center" wrapText="1"/>
      <protection locked="0" hidden="1"/>
    </xf>
    <xf numFmtId="0" fontId="16" fillId="12" borderId="25" xfId="0" applyFont="1" applyFill="1" applyBorder="1" applyAlignment="1" applyProtection="1">
      <alignment horizontal="center"/>
      <protection locked="0" hidden="1"/>
    </xf>
    <xf numFmtId="0" fontId="16" fillId="20" borderId="25" xfId="0" applyFont="1" applyFill="1" applyBorder="1" applyAlignment="1" applyProtection="1">
      <alignment horizontal="center"/>
      <protection locked="0" hidden="1"/>
    </xf>
    <xf numFmtId="0" fontId="16" fillId="20" borderId="40" xfId="0" applyFont="1" applyFill="1" applyBorder="1" applyAlignment="1" applyProtection="1">
      <alignment horizontal="center"/>
      <protection locked="0" hidden="1"/>
    </xf>
    <xf numFmtId="0" fontId="16" fillId="20" borderId="41" xfId="0" applyFont="1" applyFill="1" applyBorder="1" applyAlignment="1" applyProtection="1">
      <alignment horizontal="center"/>
      <protection locked="0" hidden="1"/>
    </xf>
    <xf numFmtId="0" fontId="16" fillId="20" borderId="26" xfId="0" applyFont="1" applyFill="1" applyBorder="1" applyAlignment="1" applyProtection="1">
      <alignment horizontal="center"/>
      <protection locked="0" hidden="1"/>
    </xf>
    <xf numFmtId="0" fontId="16" fillId="12" borderId="111" xfId="0" applyFont="1" applyFill="1" applyBorder="1" applyAlignment="1" applyProtection="1">
      <alignment horizontal="center" vertical="center" wrapText="1"/>
      <protection locked="0" hidden="1"/>
    </xf>
    <xf numFmtId="0" fontId="16" fillId="12" borderId="99" xfId="0" applyFont="1" applyFill="1" applyBorder="1" applyAlignment="1" applyProtection="1">
      <alignment horizontal="center" vertical="center" wrapText="1"/>
      <protection locked="0" hidden="1"/>
    </xf>
    <xf numFmtId="0" fontId="16" fillId="12" borderId="112" xfId="0" applyFont="1" applyFill="1" applyBorder="1" applyAlignment="1" applyProtection="1">
      <alignment horizontal="center" vertical="center" wrapText="1"/>
      <protection locked="0" hidden="1"/>
    </xf>
    <xf numFmtId="0" fontId="16" fillId="20" borderId="111" xfId="0" applyFont="1" applyFill="1" applyBorder="1" applyAlignment="1" applyProtection="1">
      <alignment horizontal="center" vertical="center" wrapText="1"/>
      <protection locked="0" hidden="1"/>
    </xf>
    <xf numFmtId="0" fontId="16" fillId="20" borderId="99" xfId="0" applyFont="1" applyFill="1" applyBorder="1" applyAlignment="1" applyProtection="1">
      <alignment horizontal="center" vertical="center" wrapText="1"/>
      <protection locked="0" hidden="1"/>
    </xf>
    <xf numFmtId="0" fontId="16" fillId="20" borderId="112" xfId="0" applyFont="1" applyFill="1" applyBorder="1" applyAlignment="1" applyProtection="1">
      <alignment horizontal="center" vertical="center" wrapText="1"/>
      <protection locked="0" hidden="1"/>
    </xf>
    <xf numFmtId="0" fontId="21" fillId="12" borderId="40" xfId="0" applyFont="1" applyFill="1" applyBorder="1" applyAlignment="1" applyProtection="1">
      <alignment horizontal="center" vertical="center" textRotation="90" wrapText="1"/>
      <protection locked="0" hidden="1"/>
    </xf>
    <xf numFmtId="0" fontId="21" fillId="12" borderId="18" xfId="0" applyFont="1" applyFill="1" applyBorder="1" applyAlignment="1" applyProtection="1">
      <alignment horizontal="center" vertical="center" textRotation="90" wrapText="1"/>
      <protection locked="0" hidden="1"/>
    </xf>
    <xf numFmtId="0" fontId="22" fillId="12" borderId="40" xfId="0" applyFont="1" applyFill="1" applyBorder="1" applyAlignment="1" applyProtection="1">
      <alignment horizontal="center" vertical="center" wrapText="1"/>
      <protection locked="0" hidden="1"/>
    </xf>
    <xf numFmtId="0" fontId="22" fillId="12" borderId="18" xfId="0" applyFont="1" applyFill="1" applyBorder="1" applyAlignment="1" applyProtection="1">
      <alignment horizontal="center" vertical="center" wrapText="1"/>
      <protection locked="0" hidden="1"/>
    </xf>
    <xf numFmtId="0" fontId="21" fillId="20" borderId="40" xfId="0" applyFont="1" applyFill="1" applyBorder="1" applyAlignment="1" applyProtection="1">
      <alignment horizontal="center" vertical="center" textRotation="90" wrapText="1"/>
      <protection locked="0" hidden="1"/>
    </xf>
    <xf numFmtId="0" fontId="21" fillId="20" borderId="18" xfId="0" applyFont="1" applyFill="1" applyBorder="1" applyAlignment="1" applyProtection="1">
      <alignment horizontal="center" vertical="center" textRotation="90" wrapText="1"/>
      <protection locked="0" hidden="1"/>
    </xf>
    <xf numFmtId="0" fontId="64" fillId="20" borderId="28" xfId="0" applyFont="1" applyFill="1" applyBorder="1" applyAlignment="1" applyProtection="1">
      <alignment horizontal="center" vertical="center" textRotation="90" wrapText="1"/>
      <protection locked="0" hidden="1"/>
    </xf>
    <xf numFmtId="0" fontId="64" fillId="20" borderId="30" xfId="0" applyFont="1" applyFill="1" applyBorder="1" applyAlignment="1" applyProtection="1">
      <alignment horizontal="center" vertical="center" textRotation="90" wrapText="1"/>
      <protection locked="0" hidden="1"/>
    </xf>
    <xf numFmtId="0" fontId="16" fillId="19" borderId="111" xfId="0" applyFont="1" applyFill="1" applyBorder="1" applyAlignment="1" applyProtection="1">
      <alignment horizontal="center" vertical="center" wrapText="1"/>
      <protection locked="0" hidden="1"/>
    </xf>
    <xf numFmtId="0" fontId="16" fillId="19" borderId="99" xfId="0" applyFont="1" applyFill="1" applyBorder="1" applyAlignment="1" applyProtection="1">
      <alignment horizontal="center" vertical="center" wrapText="1"/>
      <protection locked="0" hidden="1"/>
    </xf>
    <xf numFmtId="0" fontId="16" fillId="19" borderId="112" xfId="0" applyFont="1" applyFill="1" applyBorder="1" applyAlignment="1" applyProtection="1">
      <alignment horizontal="center" vertical="center" wrapText="1"/>
      <protection locked="0" hidden="1"/>
    </xf>
    <xf numFmtId="0" fontId="16" fillId="16" borderId="111" xfId="0" applyFont="1" applyFill="1" applyBorder="1" applyAlignment="1" applyProtection="1">
      <alignment horizontal="center" vertical="center" wrapText="1"/>
      <protection locked="0" hidden="1"/>
    </xf>
    <xf numFmtId="0" fontId="16" fillId="16" borderId="99" xfId="0" applyFont="1" applyFill="1" applyBorder="1" applyAlignment="1" applyProtection="1">
      <alignment horizontal="center" vertical="center" wrapText="1"/>
      <protection locked="0" hidden="1"/>
    </xf>
    <xf numFmtId="0" fontId="16" fillId="16" borderId="112" xfId="0" applyFont="1" applyFill="1" applyBorder="1" applyAlignment="1" applyProtection="1">
      <alignment horizontal="center" vertical="center" wrapText="1"/>
      <protection locked="0" hidden="1"/>
    </xf>
    <xf numFmtId="0" fontId="18" fillId="20" borderId="25" xfId="0" applyFont="1" applyFill="1" applyBorder="1" applyAlignment="1" applyProtection="1">
      <alignment horizontal="center" vertical="center" wrapText="1"/>
      <protection locked="0" hidden="1"/>
    </xf>
    <xf numFmtId="0" fontId="18" fillId="20" borderId="40" xfId="0" applyFont="1" applyFill="1" applyBorder="1" applyAlignment="1" applyProtection="1">
      <alignment horizontal="center" vertical="center" wrapText="1"/>
      <protection locked="0" hidden="1"/>
    </xf>
    <xf numFmtId="0" fontId="64" fillId="19" borderId="28" xfId="0" applyFont="1" applyFill="1" applyBorder="1" applyAlignment="1" applyProtection="1">
      <alignment horizontal="center" vertical="center" textRotation="90" wrapText="1"/>
      <protection locked="0" hidden="1"/>
    </xf>
    <xf numFmtId="0" fontId="64" fillId="19" borderId="30" xfId="0" applyFont="1" applyFill="1" applyBorder="1" applyAlignment="1" applyProtection="1">
      <alignment horizontal="center" vertical="center" textRotation="90" wrapText="1"/>
      <protection locked="0" hidden="1"/>
    </xf>
    <xf numFmtId="0" fontId="64" fillId="16" borderId="28" xfId="0" applyFont="1" applyFill="1" applyBorder="1" applyAlignment="1" applyProtection="1">
      <alignment horizontal="center" vertical="center" textRotation="90" wrapText="1"/>
      <protection locked="0" hidden="1"/>
    </xf>
    <xf numFmtId="0" fontId="64" fillId="16" borderId="30" xfId="0" applyFont="1" applyFill="1" applyBorder="1" applyAlignment="1" applyProtection="1">
      <alignment horizontal="center" vertical="center" textRotation="90" wrapText="1"/>
      <protection locked="0" hidden="1"/>
    </xf>
    <xf numFmtId="0" fontId="3" fillId="3" borderId="37" xfId="0" applyFont="1" applyFill="1" applyBorder="1" applyAlignment="1" applyProtection="1">
      <alignment horizontal="center" vertical="center" wrapText="1"/>
      <protection locked="0" hidden="1"/>
    </xf>
    <xf numFmtId="0" fontId="1" fillId="12" borderId="52" xfId="0" applyFont="1" applyFill="1" applyBorder="1" applyAlignment="1" applyProtection="1">
      <alignment horizontal="center" vertical="center" wrapText="1"/>
      <protection hidden="1"/>
    </xf>
    <xf numFmtId="0" fontId="1" fillId="12" borderId="0"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locked="0" hidden="1"/>
    </xf>
    <xf numFmtId="0" fontId="11" fillId="3" borderId="31" xfId="0" applyFont="1" applyFill="1" applyBorder="1" applyAlignment="1" applyProtection="1">
      <alignment horizontal="center" vertical="center" wrapText="1"/>
      <protection locked="0" hidden="1"/>
    </xf>
    <xf numFmtId="0" fontId="11" fillId="3" borderId="49" xfId="0" applyFont="1" applyFill="1" applyBorder="1" applyAlignment="1" applyProtection="1">
      <alignment horizontal="center" vertical="top" wrapText="1"/>
      <protection locked="0" hidden="1"/>
    </xf>
    <xf numFmtId="0" fontId="11" fillId="3" borderId="2" xfId="0" applyFont="1" applyFill="1" applyBorder="1" applyAlignment="1" applyProtection="1">
      <alignment horizontal="center" vertical="top" wrapText="1"/>
      <protection locked="0" hidden="1"/>
    </xf>
    <xf numFmtId="0" fontId="16" fillId="10" borderId="29" xfId="0" applyFont="1" applyFill="1" applyBorder="1" applyAlignment="1" applyProtection="1">
      <alignment horizontal="center" vertical="center" wrapText="1"/>
      <protection locked="0" hidden="1"/>
    </xf>
    <xf numFmtId="0" fontId="16" fillId="10" borderId="32" xfId="0" applyFont="1" applyFill="1" applyBorder="1" applyAlignment="1" applyProtection="1">
      <alignment horizontal="center" vertical="center" wrapText="1"/>
      <protection locked="0" hidden="1"/>
    </xf>
    <xf numFmtId="0" fontId="16" fillId="10" borderId="30" xfId="0" applyFont="1" applyFill="1" applyBorder="1" applyAlignment="1" applyProtection="1">
      <alignment horizontal="center" vertical="center" wrapText="1"/>
      <protection locked="0" hidden="1"/>
    </xf>
    <xf numFmtId="0" fontId="29" fillId="18" borderId="58" xfId="0" applyFont="1" applyFill="1" applyBorder="1" applyAlignment="1" applyProtection="1">
      <alignment horizontal="center" vertical="center"/>
      <protection locked="0" hidden="1"/>
    </xf>
    <xf numFmtId="0" fontId="29" fillId="18" borderId="57" xfId="0" applyFont="1" applyFill="1" applyBorder="1" applyAlignment="1" applyProtection="1">
      <alignment horizontal="center" vertical="center"/>
      <protection locked="0" hidden="1"/>
    </xf>
    <xf numFmtId="0" fontId="29" fillId="18" borderId="268" xfId="0" applyFont="1" applyFill="1" applyBorder="1" applyAlignment="1" applyProtection="1">
      <alignment horizontal="center" vertical="center"/>
      <protection locked="0" hidden="1"/>
    </xf>
    <xf numFmtId="0" fontId="5" fillId="12" borderId="100" xfId="0" applyFont="1" applyFill="1" applyBorder="1" applyAlignment="1" applyProtection="1">
      <alignment horizontal="center" wrapText="1"/>
      <protection locked="0" hidden="1"/>
    </xf>
    <xf numFmtId="0" fontId="5" fillId="12" borderId="40" xfId="0" applyFont="1" applyFill="1" applyBorder="1" applyAlignment="1" applyProtection="1">
      <alignment horizontal="center" wrapText="1"/>
      <protection locked="0" hidden="1"/>
    </xf>
    <xf numFmtId="0" fontId="5" fillId="12" borderId="41" xfId="0" applyFont="1" applyFill="1" applyBorder="1" applyAlignment="1" applyProtection="1">
      <alignment horizontal="center" wrapText="1"/>
      <protection locked="0" hidden="1"/>
    </xf>
    <xf numFmtId="0" fontId="22" fillId="10" borderId="40" xfId="0" applyFont="1" applyFill="1" applyBorder="1" applyAlignment="1" applyProtection="1">
      <alignment horizontal="center" vertical="center" textRotation="90" wrapText="1"/>
      <protection locked="0" hidden="1"/>
    </xf>
    <xf numFmtId="0" fontId="22" fillId="10" borderId="18" xfId="0" applyFont="1" applyFill="1" applyBorder="1" applyAlignment="1" applyProtection="1">
      <alignment horizontal="center" vertical="center" textRotation="90" wrapText="1"/>
      <protection locked="0" hidden="1"/>
    </xf>
    <xf numFmtId="0" fontId="22" fillId="10" borderId="32" xfId="0" applyFont="1" applyFill="1" applyBorder="1" applyAlignment="1" applyProtection="1">
      <alignment horizontal="center" vertical="center" textRotation="90" wrapText="1"/>
      <protection locked="0" hidden="1"/>
    </xf>
    <xf numFmtId="0" fontId="22" fillId="16" borderId="40" xfId="0" applyFont="1" applyFill="1" applyBorder="1" applyAlignment="1" applyProtection="1">
      <alignment horizontal="center" vertical="center" wrapText="1"/>
      <protection locked="0" hidden="1"/>
    </xf>
    <xf numFmtId="0" fontId="22" fillId="16" borderId="18" xfId="0" applyFont="1" applyFill="1" applyBorder="1" applyAlignment="1" applyProtection="1">
      <alignment horizontal="center" vertical="center" wrapText="1"/>
      <protection locked="0" hidden="1"/>
    </xf>
    <xf numFmtId="0" fontId="22" fillId="16" borderId="40" xfId="0" applyFont="1" applyFill="1" applyBorder="1" applyAlignment="1" applyProtection="1">
      <alignment horizontal="center" vertical="center" textRotation="90" wrapText="1"/>
      <protection locked="0" hidden="1"/>
    </xf>
    <xf numFmtId="0" fontId="22" fillId="16" borderId="18" xfId="0" applyFont="1" applyFill="1" applyBorder="1" applyAlignment="1" applyProtection="1">
      <alignment horizontal="center" vertical="center" textRotation="90" wrapText="1"/>
      <protection locked="0" hidden="1"/>
    </xf>
    <xf numFmtId="0" fontId="22" fillId="16" borderId="32" xfId="0" applyFont="1" applyFill="1" applyBorder="1" applyAlignment="1" applyProtection="1">
      <alignment horizontal="center" vertical="center" textRotation="90" wrapText="1"/>
      <protection locked="0" hidden="1"/>
    </xf>
    <xf numFmtId="0" fontId="16" fillId="19" borderId="25" xfId="0" applyFont="1" applyFill="1" applyBorder="1" applyAlignment="1" applyProtection="1">
      <alignment horizontal="center"/>
      <protection locked="0" hidden="1"/>
    </xf>
    <xf numFmtId="0" fontId="16" fillId="19" borderId="40" xfId="0" applyFont="1" applyFill="1" applyBorder="1" applyAlignment="1" applyProtection="1">
      <alignment horizontal="center"/>
      <protection locked="0" hidden="1"/>
    </xf>
    <xf numFmtId="0" fontId="16" fillId="19" borderId="41" xfId="0" applyFont="1" applyFill="1" applyBorder="1" applyAlignment="1" applyProtection="1">
      <alignment horizontal="center"/>
      <protection locked="0" hidden="1"/>
    </xf>
    <xf numFmtId="0" fontId="16" fillId="19" borderId="26" xfId="0" applyFont="1" applyFill="1" applyBorder="1" applyAlignment="1" applyProtection="1">
      <alignment horizontal="center"/>
      <protection locked="0" hidden="1"/>
    </xf>
    <xf numFmtId="0" fontId="16" fillId="16" borderId="25" xfId="0" applyFont="1" applyFill="1" applyBorder="1" applyAlignment="1" applyProtection="1">
      <alignment horizontal="center"/>
      <protection locked="0" hidden="1"/>
    </xf>
    <xf numFmtId="0" fontId="16" fillId="16" borderId="40" xfId="0" applyFont="1" applyFill="1" applyBorder="1" applyAlignment="1" applyProtection="1">
      <alignment horizontal="center"/>
      <protection locked="0" hidden="1"/>
    </xf>
    <xf numFmtId="0" fontId="16" fillId="16" borderId="41" xfId="0" applyFont="1" applyFill="1" applyBorder="1" applyAlignment="1" applyProtection="1">
      <alignment horizontal="center"/>
      <protection locked="0" hidden="1"/>
    </xf>
    <xf numFmtId="0" fontId="16" fillId="16" borderId="26" xfId="0" applyFont="1" applyFill="1" applyBorder="1" applyAlignment="1" applyProtection="1">
      <alignment horizontal="center"/>
      <protection locked="0" hidden="1"/>
    </xf>
    <xf numFmtId="0" fontId="4" fillId="12" borderId="24" xfId="0" applyFont="1" applyFill="1" applyBorder="1" applyAlignment="1" applyProtection="1">
      <alignment horizontal="center" vertical="center" textRotation="90" wrapText="1"/>
      <protection locked="0" hidden="1"/>
    </xf>
    <xf numFmtId="0" fontId="4" fillId="12" borderId="35" xfId="0" applyFont="1" applyFill="1" applyBorder="1" applyAlignment="1" applyProtection="1">
      <alignment horizontal="center" vertical="center" textRotation="90" wrapText="1"/>
      <protection locked="0" hidden="1"/>
    </xf>
    <xf numFmtId="0" fontId="4" fillId="9" borderId="25" xfId="0" applyFont="1" applyFill="1" applyBorder="1" applyAlignment="1" applyProtection="1">
      <alignment horizontal="center" vertical="center" textRotation="90" wrapText="1"/>
      <protection locked="0" hidden="1"/>
    </xf>
    <xf numFmtId="0" fontId="4" fillId="9" borderId="27" xfId="0" applyFont="1" applyFill="1" applyBorder="1" applyAlignment="1" applyProtection="1">
      <alignment horizontal="center" vertical="center" textRotation="90" wrapText="1"/>
      <protection locked="0" hidden="1"/>
    </xf>
    <xf numFmtId="0" fontId="4" fillId="9" borderId="29" xfId="0" applyFont="1" applyFill="1" applyBorder="1" applyAlignment="1" applyProtection="1">
      <alignment horizontal="center" vertical="center" textRotation="90" wrapText="1"/>
      <protection locked="0" hidden="1"/>
    </xf>
    <xf numFmtId="0" fontId="29" fillId="2" borderId="58" xfId="0" applyFont="1" applyFill="1" applyBorder="1" applyAlignment="1" applyProtection="1">
      <alignment horizontal="center" vertical="center"/>
      <protection locked="0" hidden="1"/>
    </xf>
    <xf numFmtId="0" fontId="29" fillId="2" borderId="57" xfId="0" applyFont="1" applyFill="1" applyBorder="1" applyAlignment="1" applyProtection="1">
      <alignment horizontal="center" vertical="center"/>
      <protection locked="0" hidden="1"/>
    </xf>
    <xf numFmtId="0" fontId="29" fillId="2" borderId="268" xfId="0" applyFont="1" applyFill="1" applyBorder="1" applyAlignment="1" applyProtection="1">
      <alignment horizontal="center" vertical="center"/>
      <protection locked="0" hidden="1"/>
    </xf>
    <xf numFmtId="0" fontId="16" fillId="2" borderId="76" xfId="0" applyFont="1" applyFill="1" applyBorder="1" applyAlignment="1" applyProtection="1">
      <alignment horizontal="center" vertical="center" wrapText="1"/>
      <protection locked="0" hidden="1"/>
    </xf>
    <xf numFmtId="0" fontId="16" fillId="2" borderId="64" xfId="0" applyFont="1" applyFill="1" applyBorder="1" applyAlignment="1" applyProtection="1">
      <alignment horizontal="center" vertical="center" wrapText="1"/>
      <protection locked="0" hidden="1"/>
    </xf>
    <xf numFmtId="0" fontId="16" fillId="2" borderId="84" xfId="0" applyFont="1" applyFill="1" applyBorder="1" applyAlignment="1" applyProtection="1">
      <alignment horizontal="center" vertical="center" wrapText="1"/>
      <protection locked="0" hidden="1"/>
    </xf>
    <xf numFmtId="0" fontId="16" fillId="2" borderId="107" xfId="0" applyFont="1" applyFill="1" applyBorder="1" applyAlignment="1" applyProtection="1">
      <alignment horizontal="center" vertical="center" wrapText="1"/>
      <protection locked="0" hidden="1"/>
    </xf>
    <xf numFmtId="0" fontId="4" fillId="9" borderId="48" xfId="0" applyFont="1" applyFill="1" applyBorder="1" applyAlignment="1" applyProtection="1">
      <alignment horizontal="center" vertical="center" wrapText="1"/>
      <protection locked="0" hidden="1"/>
    </xf>
    <xf numFmtId="0" fontId="4" fillId="9" borderId="44" xfId="0" applyFont="1" applyFill="1" applyBorder="1" applyAlignment="1" applyProtection="1">
      <alignment horizontal="center" vertical="center" wrapText="1"/>
      <protection locked="0" hidden="1"/>
    </xf>
    <xf numFmtId="0" fontId="18" fillId="10" borderId="25" xfId="0" applyFont="1" applyFill="1" applyBorder="1" applyAlignment="1" applyProtection="1">
      <alignment horizontal="center" vertical="center" wrapText="1"/>
      <protection locked="0" hidden="1"/>
    </xf>
    <xf numFmtId="0" fontId="18" fillId="10" borderId="40" xfId="0" applyFont="1" applyFill="1" applyBorder="1" applyAlignment="1" applyProtection="1">
      <alignment horizontal="center" vertical="center" wrapText="1"/>
      <protection locked="0" hidden="1"/>
    </xf>
    <xf numFmtId="0" fontId="40" fillId="19" borderId="40" xfId="0" applyFont="1" applyFill="1" applyBorder="1" applyAlignment="1" applyProtection="1">
      <alignment horizontal="center" vertical="center" wrapText="1"/>
      <protection locked="0" hidden="1"/>
    </xf>
    <xf numFmtId="0" fontId="26" fillId="9" borderId="45" xfId="0" applyFont="1" applyFill="1" applyBorder="1" applyAlignment="1" applyProtection="1">
      <alignment horizontal="center" vertical="center" wrapText="1"/>
      <protection locked="0" hidden="1"/>
    </xf>
    <xf numFmtId="0" fontId="26" fillId="9" borderId="34" xfId="0" applyFont="1" applyFill="1" applyBorder="1" applyAlignment="1" applyProtection="1">
      <alignment horizontal="center" vertical="center" wrapText="1"/>
      <protection locked="0" hidden="1"/>
    </xf>
    <xf numFmtId="0" fontId="40" fillId="10" borderId="40" xfId="0" applyFont="1" applyFill="1" applyBorder="1" applyAlignment="1" applyProtection="1">
      <alignment horizontal="center" vertical="center" wrapText="1"/>
      <protection locked="0" hidden="1"/>
    </xf>
    <xf numFmtId="0" fontId="72" fillId="18" borderId="107" xfId="0" applyFont="1" applyFill="1" applyBorder="1" applyAlignment="1" applyProtection="1">
      <alignment horizontal="center" vertical="center" textRotation="90" wrapText="1"/>
      <protection locked="0" hidden="1"/>
    </xf>
    <xf numFmtId="0" fontId="72" fillId="18" borderId="115" xfId="0" applyFont="1" applyFill="1" applyBorder="1" applyAlignment="1" applyProtection="1">
      <alignment horizontal="center" vertical="center" textRotation="90" wrapText="1"/>
      <protection locked="0" hidden="1"/>
    </xf>
    <xf numFmtId="0" fontId="16" fillId="18" borderId="76" xfId="0" applyFont="1" applyFill="1" applyBorder="1" applyAlignment="1" applyProtection="1">
      <alignment horizontal="center" vertical="center" wrapText="1"/>
      <protection locked="0" hidden="1"/>
    </xf>
    <xf numFmtId="0" fontId="16" fillId="18" borderId="64" xfId="0" applyFont="1" applyFill="1" applyBorder="1" applyAlignment="1" applyProtection="1">
      <alignment horizontal="center" vertical="center" wrapText="1"/>
      <protection locked="0" hidden="1"/>
    </xf>
    <xf numFmtId="0" fontId="16" fillId="18" borderId="84" xfId="0" applyFont="1" applyFill="1" applyBorder="1" applyAlignment="1" applyProtection="1">
      <alignment horizontal="center" vertical="center" wrapText="1"/>
      <protection locked="0" hidden="1"/>
    </xf>
    <xf numFmtId="0" fontId="16" fillId="18" borderId="107" xfId="0" applyFont="1" applyFill="1" applyBorder="1" applyAlignment="1" applyProtection="1">
      <alignment horizontal="center" vertical="center" wrapText="1"/>
      <protection locked="0" hidden="1"/>
    </xf>
    <xf numFmtId="0" fontId="29" fillId="17" borderId="58" xfId="0" applyFont="1" applyFill="1" applyBorder="1" applyAlignment="1" applyProtection="1">
      <alignment horizontal="center" vertical="center"/>
      <protection locked="0" hidden="1"/>
    </xf>
    <xf numFmtId="0" fontId="29" fillId="17" borderId="57" xfId="0" applyFont="1" applyFill="1" applyBorder="1" applyAlignment="1" applyProtection="1">
      <alignment horizontal="center" vertical="center"/>
      <protection locked="0" hidden="1"/>
    </xf>
    <xf numFmtId="0" fontId="29" fillId="17" borderId="268" xfId="0" applyFont="1" applyFill="1" applyBorder="1" applyAlignment="1" applyProtection="1">
      <alignment horizontal="center" vertical="center"/>
      <protection locked="0" hidden="1"/>
    </xf>
    <xf numFmtId="0" fontId="16" fillId="17" borderId="76" xfId="0" applyFont="1" applyFill="1" applyBorder="1" applyAlignment="1" applyProtection="1">
      <alignment horizontal="center" vertical="center" wrapText="1"/>
      <protection locked="0" hidden="1"/>
    </xf>
    <xf numFmtId="0" fontId="16" fillId="17" borderId="64" xfId="0" applyFont="1" applyFill="1" applyBorder="1" applyAlignment="1" applyProtection="1">
      <alignment horizontal="center" vertical="center" wrapText="1"/>
      <protection locked="0" hidden="1"/>
    </xf>
    <xf numFmtId="0" fontId="16" fillId="17" borderId="84" xfId="0" applyFont="1" applyFill="1" applyBorder="1" applyAlignment="1" applyProtection="1">
      <alignment horizontal="center" vertical="center" wrapText="1"/>
      <protection locked="0" hidden="1"/>
    </xf>
    <xf numFmtId="0" fontId="16" fillId="17" borderId="107" xfId="0" applyFont="1" applyFill="1" applyBorder="1" applyAlignment="1" applyProtection="1">
      <alignment horizontal="center" vertical="center" wrapText="1"/>
      <protection locked="0" hidden="1"/>
    </xf>
    <xf numFmtId="0" fontId="57" fillId="17" borderId="76" xfId="0" applyFont="1" applyFill="1" applyBorder="1" applyAlignment="1" applyProtection="1">
      <alignment horizontal="center" vertical="center" textRotation="90" wrapText="1"/>
      <protection locked="0" hidden="1"/>
    </xf>
    <xf numFmtId="0" fontId="57" fillId="17" borderId="64" xfId="0" applyFont="1" applyFill="1" applyBorder="1" applyAlignment="1" applyProtection="1">
      <alignment horizontal="center" vertical="center" textRotation="90" wrapText="1"/>
      <protection locked="0" hidden="1"/>
    </xf>
    <xf numFmtId="0" fontId="22" fillId="17" borderId="64" xfId="0" applyFont="1" applyFill="1" applyBorder="1" applyAlignment="1" applyProtection="1">
      <alignment horizontal="center" vertical="center" textRotation="90" wrapText="1"/>
      <protection locked="0" hidden="1"/>
    </xf>
    <xf numFmtId="0" fontId="22" fillId="17" borderId="89" xfId="0" applyFont="1" applyFill="1" applyBorder="1" applyAlignment="1" applyProtection="1">
      <alignment horizontal="center" vertical="center" textRotation="90" wrapText="1"/>
      <protection locked="0" hidden="1"/>
    </xf>
    <xf numFmtId="0" fontId="72" fillId="17" borderId="107" xfId="0" applyFont="1" applyFill="1" applyBorder="1" applyAlignment="1" applyProtection="1">
      <alignment horizontal="center" vertical="center" textRotation="90" wrapText="1"/>
      <protection locked="0" hidden="1"/>
    </xf>
    <xf numFmtId="0" fontId="72" fillId="17" borderId="115" xfId="0" applyFont="1" applyFill="1" applyBorder="1" applyAlignment="1" applyProtection="1">
      <alignment horizontal="center" vertical="center" textRotation="90" wrapText="1"/>
      <protection locked="0" hidden="1"/>
    </xf>
    <xf numFmtId="0" fontId="22" fillId="18" borderId="64" xfId="0" applyFont="1" applyFill="1" applyBorder="1" applyAlignment="1" applyProtection="1">
      <alignment horizontal="center" vertical="center" textRotation="90" wrapText="1"/>
      <protection locked="0" hidden="1"/>
    </xf>
    <xf numFmtId="0" fontId="22" fillId="18" borderId="89" xfId="0" applyFont="1" applyFill="1" applyBorder="1" applyAlignment="1" applyProtection="1">
      <alignment horizontal="center" vertical="center" textRotation="90" wrapText="1"/>
      <protection locked="0" hidden="1"/>
    </xf>
    <xf numFmtId="0" fontId="57" fillId="2" borderId="76" xfId="0" applyFont="1" applyFill="1" applyBorder="1" applyAlignment="1" applyProtection="1">
      <alignment horizontal="center" vertical="center" textRotation="90" wrapText="1"/>
      <protection locked="0" hidden="1"/>
    </xf>
    <xf numFmtId="0" fontId="22" fillId="2" borderId="64" xfId="0" applyFont="1" applyFill="1" applyBorder="1" applyAlignment="1" applyProtection="1">
      <alignment horizontal="center" vertical="center" wrapText="1"/>
      <protection locked="0" hidden="1"/>
    </xf>
    <xf numFmtId="0" fontId="22" fillId="18" borderId="64" xfId="0" applyFont="1" applyFill="1" applyBorder="1" applyAlignment="1" applyProtection="1">
      <alignment horizontal="center" vertical="center" wrapText="1"/>
      <protection locked="0" hidden="1"/>
    </xf>
    <xf numFmtId="0" fontId="57" fillId="18" borderId="64" xfId="0" applyFont="1" applyFill="1" applyBorder="1" applyAlignment="1" applyProtection="1">
      <alignment horizontal="center" vertical="center" textRotation="90" wrapText="1"/>
      <protection locked="0" hidden="1"/>
    </xf>
    <xf numFmtId="0" fontId="57" fillId="18" borderId="76" xfId="0" applyFont="1" applyFill="1" applyBorder="1" applyAlignment="1" applyProtection="1">
      <alignment horizontal="center" vertical="center" textRotation="90" wrapText="1"/>
      <protection locked="0" hidden="1"/>
    </xf>
    <xf numFmtId="0" fontId="119" fillId="22" borderId="266" xfId="0" applyFont="1" applyFill="1" applyBorder="1" applyAlignment="1">
      <alignment horizontal="center" vertical="center" textRotation="90" wrapText="1"/>
    </xf>
    <xf numFmtId="0" fontId="119" fillId="22" borderId="267" xfId="0" applyFont="1" applyFill="1" applyBorder="1" applyAlignment="1">
      <alignment horizontal="center" vertical="center" textRotation="90" wrapText="1"/>
    </xf>
    <xf numFmtId="0" fontId="5" fillId="9" borderId="101" xfId="0" applyFont="1" applyFill="1" applyBorder="1" applyAlignment="1" applyProtection="1">
      <alignment horizontal="center" vertical="center" textRotation="90" wrapText="1"/>
      <protection hidden="1"/>
    </xf>
    <xf numFmtId="0" fontId="22" fillId="2" borderId="64" xfId="0" applyFont="1" applyFill="1" applyBorder="1" applyAlignment="1" applyProtection="1">
      <alignment horizontal="center" vertical="center" textRotation="90" wrapText="1"/>
      <protection locked="0" hidden="1"/>
    </xf>
    <xf numFmtId="0" fontId="22" fillId="2" borderId="89" xfId="0" applyFont="1" applyFill="1" applyBorder="1" applyAlignment="1" applyProtection="1">
      <alignment horizontal="center" vertical="center" textRotation="90" wrapText="1"/>
      <protection locked="0" hidden="1"/>
    </xf>
    <xf numFmtId="0" fontId="72" fillId="2" borderId="107" xfId="0" applyFont="1" applyFill="1" applyBorder="1" applyAlignment="1" applyProtection="1">
      <alignment horizontal="center" vertical="center" textRotation="90" wrapText="1"/>
      <protection locked="0" hidden="1"/>
    </xf>
    <xf numFmtId="0" fontId="72" fillId="2" borderId="115" xfId="0" applyFont="1" applyFill="1" applyBorder="1" applyAlignment="1" applyProtection="1">
      <alignment horizontal="center" vertical="center" textRotation="90" wrapText="1"/>
      <protection locked="0" hidden="1"/>
    </xf>
    <xf numFmtId="0" fontId="0" fillId="0" borderId="0" xfId="0" applyAlignment="1" applyProtection="1">
      <alignment horizontal="center"/>
      <protection hidden="1"/>
    </xf>
    <xf numFmtId="0" fontId="65" fillId="9" borderId="117" xfId="0" applyFont="1" applyFill="1" applyBorder="1" applyAlignment="1" applyProtection="1">
      <alignment vertical="center" textRotation="90" wrapText="1"/>
      <protection locked="0" hidden="1"/>
    </xf>
    <xf numFmtId="0" fontId="65" fillId="9" borderId="53" xfId="0" applyFont="1" applyFill="1" applyBorder="1" applyAlignment="1" applyProtection="1">
      <alignment vertical="center" textRotation="90" wrapText="1"/>
      <protection locked="0" hidden="1"/>
    </xf>
    <xf numFmtId="0" fontId="65" fillId="9" borderId="91" xfId="0" applyFont="1" applyFill="1" applyBorder="1" applyAlignment="1" applyProtection="1">
      <alignment vertical="center" textRotation="90" wrapText="1"/>
      <protection locked="0" hidden="1"/>
    </xf>
    <xf numFmtId="0" fontId="5" fillId="9" borderId="250" xfId="0" applyFont="1" applyFill="1" applyBorder="1" applyAlignment="1" applyProtection="1">
      <alignment horizontal="center" vertical="center" textRotation="90" wrapText="1"/>
      <protection hidden="1"/>
    </xf>
    <xf numFmtId="0" fontId="5" fillId="9" borderId="249" xfId="0" applyFont="1" applyFill="1" applyBorder="1" applyAlignment="1" applyProtection="1">
      <alignment horizontal="center" vertical="center" textRotation="90" wrapText="1"/>
      <protection hidden="1"/>
    </xf>
    <xf numFmtId="0" fontId="73" fillId="14" borderId="276" xfId="0" applyFont="1" applyFill="1" applyBorder="1" applyAlignment="1" applyProtection="1">
      <alignment horizontal="center" vertical="center"/>
      <protection locked="0" hidden="1"/>
    </xf>
    <xf numFmtId="0" fontId="73" fillId="14" borderId="243" xfId="0" applyFont="1" applyFill="1" applyBorder="1" applyAlignment="1" applyProtection="1">
      <alignment horizontal="center" vertical="center"/>
      <protection locked="0" hidden="1"/>
    </xf>
    <xf numFmtId="0" fontId="73" fillId="14" borderId="160" xfId="0" applyFont="1" applyFill="1" applyBorder="1" applyAlignment="1" applyProtection="1">
      <alignment horizontal="center" vertical="center"/>
      <protection locked="0" hidden="1"/>
    </xf>
    <xf numFmtId="0" fontId="73" fillId="14" borderId="301" xfId="0" applyFont="1" applyFill="1" applyBorder="1" applyAlignment="1" applyProtection="1">
      <alignment horizontal="center" vertical="center"/>
      <protection locked="0" hidden="1"/>
    </xf>
    <xf numFmtId="0" fontId="73" fillId="14" borderId="305" xfId="0" applyFont="1" applyFill="1" applyBorder="1" applyAlignment="1" applyProtection="1">
      <alignment horizontal="center" vertical="center"/>
      <protection locked="0" hidden="1"/>
    </xf>
    <xf numFmtId="0" fontId="73" fillId="14" borderId="244" xfId="0" applyFont="1" applyFill="1" applyBorder="1" applyAlignment="1" applyProtection="1">
      <alignment horizontal="center" vertical="center"/>
      <protection locked="0" hidden="1"/>
    </xf>
    <xf numFmtId="0" fontId="73" fillId="14" borderId="186" xfId="0" applyFont="1" applyFill="1" applyBorder="1" applyAlignment="1" applyProtection="1">
      <alignment horizontal="center" vertical="center"/>
      <protection locked="0" hidden="1"/>
    </xf>
    <xf numFmtId="0" fontId="73" fillId="14" borderId="274" xfId="0" applyFont="1" applyFill="1" applyBorder="1" applyAlignment="1" applyProtection="1">
      <alignment horizontal="center" vertical="center"/>
      <protection locked="0" hidden="1"/>
    </xf>
    <xf numFmtId="0" fontId="73" fillId="14" borderId="193" xfId="0" applyFont="1" applyFill="1" applyBorder="1" applyAlignment="1" applyProtection="1">
      <alignment horizontal="center" vertical="center"/>
      <protection locked="0" hidden="1"/>
    </xf>
    <xf numFmtId="0" fontId="73" fillId="14" borderId="0" xfId="0" applyFont="1" applyFill="1" applyBorder="1" applyAlignment="1" applyProtection="1">
      <alignment horizontal="center" vertical="center"/>
      <protection locked="0" hidden="1"/>
    </xf>
    <xf numFmtId="0" fontId="73" fillId="14" borderId="180" xfId="0" applyFont="1" applyFill="1" applyBorder="1" applyAlignment="1" applyProtection="1">
      <alignment horizontal="center" vertical="center"/>
      <protection locked="0" hidden="1"/>
    </xf>
    <xf numFmtId="0" fontId="73" fillId="14" borderId="241" xfId="0" applyFont="1" applyFill="1" applyBorder="1" applyAlignment="1" applyProtection="1">
      <alignment horizontal="center" vertical="center"/>
      <protection locked="0" hidden="1"/>
    </xf>
    <xf numFmtId="0" fontId="73" fillId="14" borderId="231" xfId="0" applyFont="1" applyFill="1" applyBorder="1" applyAlignment="1" applyProtection="1">
      <alignment horizontal="center" vertical="center"/>
      <protection locked="0" hidden="1"/>
    </xf>
    <xf numFmtId="0" fontId="73" fillId="14" borderId="242" xfId="0" applyFont="1" applyFill="1" applyBorder="1" applyAlignment="1" applyProtection="1">
      <alignment horizontal="center" vertical="center"/>
      <protection locked="0" hidden="1"/>
    </xf>
    <xf numFmtId="0" fontId="73" fillId="14" borderId="101" xfId="0" applyFont="1" applyFill="1" applyBorder="1" applyAlignment="1" applyProtection="1">
      <alignment horizontal="center" vertical="center"/>
      <protection locked="0" hidden="1"/>
    </xf>
    <xf numFmtId="0" fontId="73" fillId="14" borderId="113" xfId="0" applyFont="1" applyFill="1" applyBorder="1" applyAlignment="1" applyProtection="1">
      <alignment horizontal="center" vertical="center"/>
      <protection locked="0" hidden="1"/>
    </xf>
    <xf numFmtId="0" fontId="73" fillId="14" borderId="195" xfId="0" applyFont="1" applyFill="1" applyBorder="1" applyAlignment="1" applyProtection="1">
      <alignment horizontal="center" vertical="center"/>
      <protection locked="0" hidden="1"/>
    </xf>
    <xf numFmtId="0" fontId="80" fillId="0" borderId="276" xfId="0" applyFont="1" applyBorder="1" applyAlignment="1" applyProtection="1">
      <alignment horizontal="center" vertical="center" wrapText="1"/>
      <protection locked="0" hidden="1"/>
    </xf>
    <xf numFmtId="0" fontId="80" fillId="0" borderId="277" xfId="0" applyFont="1" applyBorder="1" applyAlignment="1" applyProtection="1">
      <alignment horizontal="center" vertical="center" wrapText="1"/>
      <protection locked="0" hidden="1"/>
    </xf>
    <xf numFmtId="0" fontId="80" fillId="0" borderId="290" xfId="0" applyFont="1" applyBorder="1" applyAlignment="1" applyProtection="1">
      <alignment horizontal="center" vertical="center" wrapText="1"/>
      <protection locked="0" hidden="1"/>
    </xf>
    <xf numFmtId="0" fontId="80" fillId="0" borderId="160" xfId="0" applyFont="1" applyBorder="1" applyAlignment="1" applyProtection="1">
      <alignment horizontal="center" vertical="center" wrapText="1"/>
      <protection locked="0" hidden="1"/>
    </xf>
    <xf numFmtId="0" fontId="80" fillId="0" borderId="0" xfId="0" applyFont="1" applyBorder="1" applyAlignment="1" applyProtection="1">
      <alignment horizontal="center" vertical="center" wrapText="1"/>
      <protection locked="0" hidden="1"/>
    </xf>
    <xf numFmtId="0" fontId="80" fillId="0" borderId="291" xfId="0" applyFont="1" applyBorder="1" applyAlignment="1" applyProtection="1">
      <alignment horizontal="center" vertical="center" wrapText="1"/>
      <protection locked="0" hidden="1"/>
    </xf>
    <xf numFmtId="0" fontId="80" fillId="0" borderId="292" xfId="0" applyFont="1" applyBorder="1" applyAlignment="1" applyProtection="1">
      <alignment horizontal="center" vertical="center" wrapText="1"/>
      <protection locked="0" hidden="1"/>
    </xf>
    <xf numFmtId="0" fontId="80" fillId="0" borderId="288" xfId="0" applyFont="1" applyBorder="1" applyAlignment="1" applyProtection="1">
      <alignment horizontal="center" vertical="center" wrapText="1"/>
      <protection locked="0" hidden="1"/>
    </xf>
    <xf numFmtId="0" fontId="80" fillId="0" borderId="293" xfId="0" applyFont="1" applyBorder="1" applyAlignment="1" applyProtection="1">
      <alignment horizontal="center" vertical="center" wrapText="1"/>
      <protection locked="0" hidden="1"/>
    </xf>
    <xf numFmtId="0" fontId="80" fillId="0" borderId="294" xfId="0" applyFont="1" applyBorder="1" applyAlignment="1" applyProtection="1">
      <alignment horizontal="center" vertical="center" wrapText="1"/>
      <protection locked="0" hidden="1"/>
    </xf>
    <xf numFmtId="0" fontId="80" fillId="0" borderId="295" xfId="0" applyFont="1" applyBorder="1" applyAlignment="1" applyProtection="1">
      <alignment horizontal="center" vertical="center" wrapText="1"/>
      <protection locked="0" hidden="1"/>
    </xf>
    <xf numFmtId="0" fontId="80" fillId="0" borderId="296" xfId="0" applyFont="1" applyBorder="1" applyAlignment="1" applyProtection="1">
      <alignment horizontal="center" vertical="center" wrapText="1"/>
      <protection locked="0" hidden="1"/>
    </xf>
    <xf numFmtId="0" fontId="80" fillId="0" borderId="297" xfId="0" applyFont="1" applyBorder="1" applyAlignment="1" applyProtection="1">
      <alignment horizontal="center" vertical="center" wrapText="1"/>
      <protection locked="0" hidden="1"/>
    </xf>
    <xf numFmtId="0" fontId="80" fillId="0" borderId="298" xfId="0" applyFont="1" applyBorder="1" applyAlignment="1" applyProtection="1">
      <alignment horizontal="center" vertical="center" wrapText="1"/>
      <protection locked="0" hidden="1"/>
    </xf>
    <xf numFmtId="0" fontId="0" fillId="0" borderId="294" xfId="0" applyBorder="1" applyAlignment="1" applyProtection="1">
      <alignment horizontal="center" vertical="center"/>
      <protection locked="0" hidden="1"/>
    </xf>
    <xf numFmtId="0" fontId="0" fillId="0" borderId="295" xfId="0" applyBorder="1" applyAlignment="1" applyProtection="1">
      <alignment horizontal="center" vertical="center"/>
      <protection locked="0" hidden="1"/>
    </xf>
    <xf numFmtId="0" fontId="0" fillId="0" borderId="296" xfId="0" applyBorder="1" applyAlignment="1" applyProtection="1">
      <alignment horizontal="center" vertical="center"/>
      <protection locked="0" hidden="1"/>
    </xf>
    <xf numFmtId="0" fontId="0" fillId="0" borderId="291" xfId="0" applyBorder="1" applyAlignment="1" applyProtection="1">
      <alignment horizontal="center" vertical="center"/>
      <protection locked="0" hidden="1"/>
    </xf>
    <xf numFmtId="0" fontId="0" fillId="0" borderId="297" xfId="0" applyBorder="1" applyAlignment="1" applyProtection="1">
      <alignment horizontal="center" vertical="center"/>
      <protection locked="0" hidden="1"/>
    </xf>
    <xf numFmtId="0" fontId="0" fillId="0" borderId="298" xfId="0" applyBorder="1" applyAlignment="1" applyProtection="1">
      <alignment horizontal="center" vertical="center"/>
      <protection locked="0" hidden="1"/>
    </xf>
    <xf numFmtId="0" fontId="104" fillId="0" borderId="299" xfId="0" applyFont="1" applyBorder="1" applyAlignment="1" applyProtection="1">
      <alignment horizontal="center" vertical="center"/>
      <protection locked="0" hidden="1"/>
    </xf>
    <xf numFmtId="0" fontId="104" fillId="0" borderId="277" xfId="0" applyFont="1" applyBorder="1" applyAlignment="1" applyProtection="1">
      <alignment horizontal="center" vertical="center"/>
      <protection locked="0" hidden="1"/>
    </xf>
    <xf numFmtId="0" fontId="104" fillId="0" borderId="241" xfId="0" applyFont="1" applyBorder="1" applyAlignment="1" applyProtection="1">
      <alignment horizontal="center" vertical="center"/>
      <protection locked="0" hidden="1"/>
    </xf>
    <xf numFmtId="0" fontId="104" fillId="0" borderId="296" xfId="0" applyFont="1" applyBorder="1" applyAlignment="1" applyProtection="1">
      <alignment horizontal="center" vertical="center"/>
      <protection locked="0" hidden="1"/>
    </xf>
    <xf numFmtId="0" fontId="104" fillId="0" borderId="0" xfId="0" applyFont="1" applyBorder="1" applyAlignment="1" applyProtection="1">
      <alignment horizontal="center" vertical="center"/>
      <protection locked="0" hidden="1"/>
    </xf>
    <xf numFmtId="0" fontId="104" fillId="0" borderId="231" xfId="0" applyFont="1" applyBorder="1" applyAlignment="1" applyProtection="1">
      <alignment horizontal="center" vertical="center"/>
      <protection locked="0" hidden="1"/>
    </xf>
    <xf numFmtId="0" fontId="104" fillId="0" borderId="300" xfId="0" applyFont="1" applyBorder="1" applyAlignment="1" applyProtection="1">
      <alignment horizontal="center" vertical="center"/>
      <protection locked="0" hidden="1"/>
    </xf>
    <xf numFmtId="0" fontId="104" fillId="0" borderId="288" xfId="0" applyFont="1" applyBorder="1" applyAlignment="1" applyProtection="1">
      <alignment horizontal="center" vertical="center"/>
      <protection locked="0" hidden="1"/>
    </xf>
    <xf numFmtId="0" fontId="104" fillId="0" borderId="289" xfId="0" applyFont="1" applyBorder="1" applyAlignment="1" applyProtection="1">
      <alignment horizontal="center" vertical="center"/>
      <protection locked="0" hidden="1"/>
    </xf>
    <xf numFmtId="0" fontId="81" fillId="0" borderId="133" xfId="0" applyFont="1" applyBorder="1" applyAlignment="1" applyProtection="1">
      <alignment horizontal="center" vertical="center"/>
      <protection locked="0" hidden="1"/>
    </xf>
    <xf numFmtId="0" fontId="81" fillId="0" borderId="241" xfId="0" applyFont="1" applyBorder="1" applyAlignment="1" applyProtection="1">
      <alignment horizontal="center" vertical="center"/>
      <protection locked="0" hidden="1"/>
    </xf>
    <xf numFmtId="0" fontId="81" fillId="0" borderId="189" xfId="0" applyFont="1" applyBorder="1" applyAlignment="1" applyProtection="1">
      <alignment horizontal="center" vertical="center"/>
      <protection locked="0" hidden="1"/>
    </xf>
    <xf numFmtId="0" fontId="81" fillId="0" borderId="231" xfId="0" applyFont="1" applyBorder="1" applyAlignment="1" applyProtection="1">
      <alignment horizontal="center" vertical="center"/>
      <protection locked="0" hidden="1"/>
    </xf>
    <xf numFmtId="0" fontId="81" fillId="0" borderId="273" xfId="0" applyFont="1" applyBorder="1" applyAlignment="1" applyProtection="1">
      <alignment horizontal="center" vertical="center"/>
      <protection locked="0" hidden="1"/>
    </xf>
    <xf numFmtId="0" fontId="81" fillId="0" borderId="289" xfId="0" applyFont="1" applyBorder="1" applyAlignment="1" applyProtection="1">
      <alignment horizontal="center" vertical="center"/>
      <protection locked="0" hidden="1"/>
    </xf>
    <xf numFmtId="0" fontId="0" fillId="0" borderId="188" xfId="0" applyBorder="1" applyAlignment="1" applyProtection="1">
      <alignment horizontal="center" vertical="center"/>
      <protection locked="0" hidden="1"/>
    </xf>
    <xf numFmtId="0" fontId="0" fillId="0" borderId="278" xfId="0" applyBorder="1" applyAlignment="1" applyProtection="1">
      <alignment horizontal="center" vertical="center"/>
      <protection locked="0" hidden="1"/>
    </xf>
    <xf numFmtId="0" fontId="0" fillId="0" borderId="279" xfId="0" applyBorder="1" applyAlignment="1" applyProtection="1">
      <alignment horizontal="center" vertical="center"/>
      <protection locked="0" hidden="1"/>
    </xf>
    <xf numFmtId="0" fontId="0" fillId="0" borderId="186" xfId="0" applyBorder="1" applyAlignment="1" applyProtection="1">
      <alignment horizontal="center" vertical="center"/>
      <protection locked="0" hidden="1"/>
    </xf>
    <xf numFmtId="0" fontId="0" fillId="0" borderId="274" xfId="0" applyBorder="1" applyAlignment="1" applyProtection="1">
      <alignment horizontal="center" vertical="center"/>
      <protection locked="0" hidden="1"/>
    </xf>
    <xf numFmtId="0" fontId="0" fillId="0" borderId="275" xfId="0" applyBorder="1" applyAlignment="1" applyProtection="1">
      <alignment horizontal="center" vertical="center"/>
      <protection locked="0" hidden="1"/>
    </xf>
    <xf numFmtId="0" fontId="81" fillId="0" borderId="277" xfId="0" applyFont="1" applyBorder="1" applyAlignment="1" applyProtection="1">
      <alignment horizontal="center" vertical="center"/>
      <protection locked="0" hidden="1"/>
    </xf>
    <xf numFmtId="0" fontId="81" fillId="0" borderId="0" xfId="0" applyFont="1" applyBorder="1" applyAlignment="1" applyProtection="1">
      <alignment horizontal="center" vertical="center"/>
      <protection locked="0" hidden="1"/>
    </xf>
    <xf numFmtId="0" fontId="81" fillId="0" borderId="288" xfId="0" applyFont="1" applyBorder="1" applyAlignment="1" applyProtection="1">
      <alignment horizontal="center" vertical="center"/>
      <protection locked="0" hidden="1"/>
    </xf>
    <xf numFmtId="0" fontId="66" fillId="15" borderId="255" xfId="0" applyFont="1" applyFill="1" applyBorder="1" applyAlignment="1" applyProtection="1">
      <alignment horizontal="center" vertical="center" wrapText="1"/>
      <protection locked="0" hidden="1"/>
    </xf>
    <xf numFmtId="0" fontId="66" fillId="15" borderId="256" xfId="0" applyFont="1" applyFill="1" applyBorder="1" applyAlignment="1" applyProtection="1">
      <alignment horizontal="center" vertical="center" wrapText="1"/>
      <protection locked="0" hidden="1"/>
    </xf>
    <xf numFmtId="0" fontId="66" fillId="15" borderId="257" xfId="0" applyFont="1" applyFill="1" applyBorder="1" applyAlignment="1" applyProtection="1">
      <alignment horizontal="center" vertical="center" wrapText="1"/>
      <protection locked="0" hidden="1"/>
    </xf>
    <xf numFmtId="0" fontId="113" fillId="15" borderId="99" xfId="0" applyFont="1" applyFill="1" applyBorder="1" applyAlignment="1" applyProtection="1">
      <alignment horizontal="center" vertical="center" wrapText="1"/>
      <protection locked="0" hidden="1"/>
    </xf>
    <xf numFmtId="0" fontId="113" fillId="15" borderId="0" xfId="0" applyFont="1" applyFill="1" applyBorder="1" applyAlignment="1" applyProtection="1">
      <alignment horizontal="center" vertical="center" wrapText="1"/>
      <protection locked="0" hidden="1"/>
    </xf>
    <xf numFmtId="0" fontId="113" fillId="15" borderId="3" xfId="0" applyFont="1" applyFill="1" applyBorder="1" applyAlignment="1" applyProtection="1">
      <alignment horizontal="center" vertical="center" wrapText="1"/>
      <protection locked="0" hidden="1"/>
    </xf>
    <xf numFmtId="0" fontId="82" fillId="0" borderId="139" xfId="0" applyFont="1" applyBorder="1" applyAlignment="1" applyProtection="1">
      <alignment horizontal="center" vertical="center"/>
      <protection locked="0" hidden="1"/>
    </xf>
    <xf numFmtId="0" fontId="82" fillId="0" borderId="101" xfId="0" applyFont="1" applyBorder="1" applyAlignment="1" applyProtection="1">
      <alignment horizontal="center" vertical="center"/>
      <protection locked="0" hidden="1"/>
    </xf>
    <xf numFmtId="0" fontId="82" fillId="0" borderId="186" xfId="0" applyFont="1" applyBorder="1" applyAlignment="1" applyProtection="1">
      <alignment horizontal="center" vertical="center"/>
      <protection locked="0" hidden="1"/>
    </xf>
    <xf numFmtId="0" fontId="82" fillId="0" borderId="158" xfId="0" applyFont="1" applyBorder="1" applyAlignment="1" applyProtection="1">
      <alignment horizontal="center" vertical="center"/>
      <protection locked="0" hidden="1"/>
    </xf>
    <xf numFmtId="0" fontId="82" fillId="0" borderId="181" xfId="0" applyFont="1" applyBorder="1" applyAlignment="1" applyProtection="1">
      <alignment horizontal="center" vertical="center"/>
      <protection locked="0" hidden="1"/>
    </xf>
    <xf numFmtId="0" fontId="84" fillId="0" borderId="198" xfId="0" applyFont="1" applyBorder="1" applyAlignment="1" applyProtection="1">
      <alignment horizontal="center" vertical="center"/>
      <protection locked="0" hidden="1"/>
    </xf>
    <xf numFmtId="0" fontId="84" fillId="0" borderId="127" xfId="0" applyFont="1" applyBorder="1" applyAlignment="1" applyProtection="1">
      <alignment horizontal="center" vertical="center"/>
      <protection locked="0" hidden="1"/>
    </xf>
    <xf numFmtId="0" fontId="84" fillId="0" borderId="259" xfId="0" applyFont="1" applyBorder="1" applyAlignment="1" applyProtection="1">
      <alignment horizontal="center" vertical="center"/>
      <protection locked="0" hidden="1"/>
    </xf>
    <xf numFmtId="0" fontId="0" fillId="0" borderId="259" xfId="0" applyBorder="1" applyAlignment="1" applyProtection="1">
      <alignment horizontal="center" vertical="center"/>
      <protection locked="0" hidden="1"/>
    </xf>
    <xf numFmtId="0" fontId="66" fillId="15" borderId="259" xfId="0" applyFont="1" applyFill="1" applyBorder="1" applyAlignment="1" applyProtection="1">
      <alignment horizontal="center" vertical="center" wrapText="1"/>
      <protection locked="0" hidden="1"/>
    </xf>
    <xf numFmtId="0" fontId="82" fillId="0" borderId="137" xfId="0" applyFont="1" applyBorder="1" applyAlignment="1" applyProtection="1">
      <alignment horizontal="center" vertical="center"/>
      <protection locked="0" hidden="1"/>
    </xf>
    <xf numFmtId="0" fontId="82" fillId="0" borderId="138" xfId="0" applyFont="1" applyBorder="1" applyAlignment="1" applyProtection="1">
      <alignment horizontal="center" vertical="center"/>
      <protection locked="0" hidden="1"/>
    </xf>
    <xf numFmtId="0" fontId="82" fillId="0" borderId="187" xfId="0" applyFont="1" applyBorder="1" applyAlignment="1" applyProtection="1">
      <alignment horizontal="center" vertical="center"/>
      <protection locked="0" hidden="1"/>
    </xf>
    <xf numFmtId="0" fontId="82" fillId="0" borderId="159" xfId="0" applyFont="1" applyBorder="1" applyAlignment="1" applyProtection="1">
      <alignment horizontal="center" vertical="center"/>
      <protection locked="0" hidden="1"/>
    </xf>
    <xf numFmtId="0" fontId="53" fillId="0" borderId="137" xfId="0" applyFont="1" applyBorder="1" applyAlignment="1" applyProtection="1">
      <alignment horizontal="center" vertical="center"/>
      <protection locked="0" hidden="1"/>
    </xf>
    <xf numFmtId="0" fontId="53" fillId="0" borderId="138" xfId="0" applyFont="1" applyBorder="1" applyAlignment="1" applyProtection="1">
      <alignment horizontal="center" vertical="center"/>
      <protection locked="0" hidden="1"/>
    </xf>
    <xf numFmtId="0" fontId="53" fillId="0" borderId="159" xfId="0" applyFont="1" applyBorder="1" applyAlignment="1" applyProtection="1">
      <alignment horizontal="center" vertical="center"/>
      <protection locked="0" hidden="1"/>
    </xf>
    <xf numFmtId="0" fontId="75" fillId="15" borderId="98" xfId="0" applyFont="1" applyFill="1" applyBorder="1" applyAlignment="1" applyProtection="1">
      <alignment horizontal="center" vertical="center" textRotation="90" wrapText="1"/>
      <protection locked="0" hidden="1"/>
    </xf>
    <xf numFmtId="0" fontId="75" fillId="15" borderId="105" xfId="0" applyFont="1" applyFill="1" applyBorder="1" applyAlignment="1" applyProtection="1">
      <alignment horizontal="center" vertical="center" textRotation="90" wrapText="1"/>
      <protection locked="0" hidden="1"/>
    </xf>
    <xf numFmtId="0" fontId="74" fillId="15" borderId="98" xfId="0" applyFont="1" applyFill="1" applyBorder="1" applyAlignment="1" applyProtection="1">
      <alignment horizontal="center" vertical="center" textRotation="90" wrapText="1"/>
      <protection locked="0" hidden="1"/>
    </xf>
    <xf numFmtId="0" fontId="74" fillId="15" borderId="239" xfId="0" applyFont="1" applyFill="1" applyBorder="1" applyAlignment="1" applyProtection="1">
      <alignment horizontal="center" vertical="center" textRotation="90" wrapText="1"/>
      <protection locked="0" hidden="1"/>
    </xf>
    <xf numFmtId="0" fontId="66" fillId="15" borderId="64" xfId="0" applyFont="1" applyFill="1" applyBorder="1" applyAlignment="1" applyProtection="1">
      <alignment horizontal="center" vertical="center" textRotation="90" wrapText="1"/>
      <protection locked="0" hidden="1"/>
    </xf>
    <xf numFmtId="0" fontId="66" fillId="15" borderId="98" xfId="0" applyFont="1" applyFill="1" applyBorder="1" applyAlignment="1" applyProtection="1">
      <alignment horizontal="center" vertical="center" textRotation="90" wrapText="1"/>
      <protection locked="0" hidden="1"/>
    </xf>
    <xf numFmtId="0" fontId="57" fillId="15" borderId="145" xfId="0" applyFont="1" applyFill="1" applyBorder="1" applyAlignment="1" applyProtection="1">
      <alignment horizontal="center" vertical="center"/>
      <protection locked="0" hidden="1"/>
    </xf>
    <xf numFmtId="0" fontId="57" fillId="15" borderId="146" xfId="0" applyFont="1" applyFill="1" applyBorder="1" applyAlignment="1" applyProtection="1">
      <alignment horizontal="center" vertical="center"/>
      <protection locked="0" hidden="1"/>
    </xf>
    <xf numFmtId="0" fontId="57" fillId="15" borderId="260" xfId="0" applyFont="1" applyFill="1" applyBorder="1" applyAlignment="1" applyProtection="1">
      <alignment horizontal="center" vertical="center"/>
      <protection locked="0" hidden="1"/>
    </xf>
    <xf numFmtId="0" fontId="57" fillId="15" borderId="147" xfId="0" applyFont="1" applyFill="1" applyBorder="1" applyAlignment="1" applyProtection="1">
      <alignment horizontal="center" vertical="center"/>
      <protection locked="0" hidden="1"/>
    </xf>
    <xf numFmtId="0" fontId="57" fillId="15" borderId="169" xfId="0" applyFont="1" applyFill="1" applyBorder="1" applyAlignment="1" applyProtection="1">
      <alignment horizontal="center" vertical="center" wrapText="1"/>
      <protection locked="0" hidden="1"/>
    </xf>
    <xf numFmtId="0" fontId="57" fillId="15" borderId="99" xfId="0" applyFont="1" applyFill="1" applyBorder="1" applyAlignment="1" applyProtection="1">
      <alignment horizontal="center" vertical="center" wrapText="1"/>
      <protection locked="0" hidden="1"/>
    </xf>
    <xf numFmtId="0" fontId="57" fillId="15" borderId="170" xfId="0" applyFont="1" applyFill="1" applyBorder="1" applyAlignment="1" applyProtection="1">
      <alignment horizontal="center" vertical="center" wrapText="1"/>
      <protection locked="0" hidden="1"/>
    </xf>
    <xf numFmtId="0" fontId="62" fillId="15" borderId="81" xfId="0" applyFont="1" applyFill="1" applyBorder="1" applyAlignment="1" applyProtection="1">
      <alignment horizontal="center" vertical="center" textRotation="90" wrapText="1"/>
      <protection locked="0" hidden="1"/>
    </xf>
    <xf numFmtId="0" fontId="62" fillId="15" borderId="78" xfId="0" applyFont="1" applyFill="1" applyBorder="1" applyAlignment="1" applyProtection="1">
      <alignment horizontal="center" vertical="center" textRotation="90" wrapText="1"/>
      <protection locked="0" hidden="1"/>
    </xf>
    <xf numFmtId="0" fontId="57" fillId="15" borderId="158" xfId="0" applyFont="1" applyFill="1" applyBorder="1" applyAlignment="1" applyProtection="1">
      <alignment horizontal="center" vertical="center" wrapText="1"/>
      <protection locked="0" hidden="1"/>
    </xf>
    <xf numFmtId="0" fontId="57" fillId="15" borderId="127" xfId="0" applyFont="1" applyFill="1" applyBorder="1" applyAlignment="1" applyProtection="1">
      <alignment horizontal="center" vertical="center" wrapText="1"/>
      <protection locked="0" hidden="1"/>
    </xf>
    <xf numFmtId="0" fontId="57" fillId="15" borderId="113" xfId="0" applyFont="1" applyFill="1" applyBorder="1" applyAlignment="1" applyProtection="1">
      <alignment horizontal="center" vertical="center" wrapText="1"/>
      <protection locked="0" hidden="1"/>
    </xf>
    <xf numFmtId="0" fontId="67" fillId="15" borderId="207" xfId="0" applyFont="1" applyFill="1" applyBorder="1" applyAlignment="1" applyProtection="1">
      <alignment horizontal="center" vertical="center" wrapText="1"/>
      <protection locked="0" hidden="1"/>
    </xf>
    <xf numFmtId="0" fontId="67" fillId="15" borderId="189" xfId="0" applyFont="1" applyFill="1" applyBorder="1" applyAlignment="1" applyProtection="1">
      <alignment horizontal="center" vertical="center" wrapText="1"/>
      <protection locked="0" hidden="1"/>
    </xf>
    <xf numFmtId="0" fontId="0" fillId="4" borderId="231" xfId="0" applyFont="1" applyFill="1" applyBorder="1" applyAlignment="1" applyProtection="1">
      <alignment horizontal="center"/>
      <protection hidden="1"/>
    </xf>
    <xf numFmtId="0" fontId="0" fillId="4" borderId="135" xfId="0" applyFill="1" applyBorder="1" applyAlignment="1" applyProtection="1">
      <alignment horizontal="center"/>
      <protection hidden="1"/>
    </xf>
    <xf numFmtId="0" fontId="47" fillId="15" borderId="166" xfId="0" applyFont="1" applyFill="1" applyBorder="1" applyAlignment="1" applyProtection="1">
      <alignment horizontal="right" vertical="center"/>
      <protection locked="0" hidden="1"/>
    </xf>
    <xf numFmtId="0" fontId="47" fillId="15" borderId="164" xfId="0" applyFont="1" applyFill="1" applyBorder="1" applyAlignment="1" applyProtection="1">
      <alignment horizontal="right" vertical="center"/>
      <protection locked="0" hidden="1"/>
    </xf>
    <xf numFmtId="0" fontId="4" fillId="15" borderId="45" xfId="0" applyFont="1" applyFill="1" applyBorder="1" applyAlignment="1" applyProtection="1">
      <alignment horizontal="center" vertical="center" wrapText="1"/>
      <protection locked="0" hidden="1"/>
    </xf>
    <xf numFmtId="0" fontId="4" fillId="15" borderId="34" xfId="0" applyFont="1" applyFill="1" applyBorder="1" applyAlignment="1" applyProtection="1">
      <alignment horizontal="center" vertical="center" wrapText="1"/>
      <protection locked="0" hidden="1"/>
    </xf>
    <xf numFmtId="0" fontId="103" fillId="15" borderId="234" xfId="0" applyFont="1" applyFill="1" applyBorder="1" applyAlignment="1" applyProtection="1">
      <alignment horizontal="center" vertical="center" textRotation="90" wrapText="1"/>
      <protection locked="0" hidden="1"/>
    </xf>
    <xf numFmtId="0" fontId="103" fillId="15" borderId="235" xfId="0" applyFont="1" applyFill="1" applyBorder="1" applyAlignment="1" applyProtection="1">
      <alignment horizontal="center" vertical="center" textRotation="90" wrapText="1"/>
      <protection locked="0" hidden="1"/>
    </xf>
    <xf numFmtId="0" fontId="4" fillId="15" borderId="155" xfId="0" applyFont="1" applyFill="1" applyBorder="1" applyAlignment="1" applyProtection="1">
      <alignment horizontal="center" vertical="center" wrapText="1"/>
      <protection locked="0" hidden="1"/>
    </xf>
    <xf numFmtId="0" fontId="4" fillId="15" borderId="141" xfId="0" applyFont="1" applyFill="1" applyBorder="1" applyAlignment="1" applyProtection="1">
      <alignment horizontal="center" vertical="center" wrapText="1"/>
      <protection locked="0" hidden="1"/>
    </xf>
    <xf numFmtId="0" fontId="4" fillId="15" borderId="168" xfId="0" applyFont="1" applyFill="1" applyBorder="1" applyAlignment="1" applyProtection="1">
      <alignment horizontal="center" vertical="center" wrapText="1"/>
      <protection locked="0" hidden="1"/>
    </xf>
    <xf numFmtId="0" fontId="4" fillId="15" borderId="140" xfId="0" applyFont="1" applyFill="1" applyBorder="1" applyAlignment="1" applyProtection="1">
      <alignment horizontal="center" vertical="center" wrapText="1"/>
      <protection locked="0" hidden="1"/>
    </xf>
    <xf numFmtId="0" fontId="4" fillId="15" borderId="160" xfId="0" applyFont="1" applyFill="1" applyBorder="1" applyAlignment="1" applyProtection="1">
      <alignment horizontal="center" vertical="center"/>
      <protection locked="0" hidden="1"/>
    </xf>
    <xf numFmtId="0" fontId="4" fillId="15" borderId="0" xfId="0" applyFont="1" applyFill="1" applyBorder="1" applyAlignment="1" applyProtection="1">
      <alignment horizontal="center" vertical="center"/>
      <protection locked="0" hidden="1"/>
    </xf>
    <xf numFmtId="0" fontId="73" fillId="15" borderId="173" xfId="0" applyFont="1" applyFill="1" applyBorder="1" applyAlignment="1" applyProtection="1">
      <alignment horizontal="left" vertical="center"/>
      <protection locked="0" hidden="1"/>
    </xf>
    <xf numFmtId="0" fontId="73" fillId="15" borderId="174" xfId="0" applyFont="1" applyFill="1" applyBorder="1" applyAlignment="1" applyProtection="1">
      <alignment horizontal="left" vertical="center"/>
      <protection locked="0" hidden="1"/>
    </xf>
    <xf numFmtId="0" fontId="53" fillId="0" borderId="137" xfId="0" applyFont="1" applyBorder="1" applyAlignment="1" applyProtection="1">
      <alignment horizontal="right"/>
      <protection locked="0" hidden="1"/>
    </xf>
    <xf numFmtId="0" fontId="53" fillId="0" borderId="138" xfId="0" applyFont="1" applyBorder="1" applyAlignment="1" applyProtection="1">
      <alignment horizontal="right"/>
      <protection locked="0" hidden="1"/>
    </xf>
    <xf numFmtId="0" fontId="53" fillId="0" borderId="187" xfId="0" applyFont="1" applyBorder="1" applyAlignment="1" applyProtection="1">
      <alignment horizontal="right"/>
      <protection locked="0" hidden="1"/>
    </xf>
    <xf numFmtId="0" fontId="53" fillId="0" borderId="139" xfId="0" applyFont="1" applyBorder="1" applyAlignment="1" applyProtection="1">
      <alignment horizontal="right"/>
      <protection locked="0" hidden="1"/>
    </xf>
    <xf numFmtId="0" fontId="53" fillId="0" borderId="101" xfId="0" applyFont="1" applyBorder="1" applyAlignment="1" applyProtection="1">
      <alignment horizontal="right"/>
      <protection locked="0" hidden="1"/>
    </xf>
    <xf numFmtId="0" fontId="53" fillId="0" borderId="158" xfId="0" applyFont="1" applyBorder="1" applyAlignment="1" applyProtection="1">
      <alignment horizontal="right"/>
      <protection locked="0" hidden="1"/>
    </xf>
    <xf numFmtId="0" fontId="83" fillId="0" borderId="139" xfId="0" applyFont="1" applyBorder="1" applyAlignment="1" applyProtection="1">
      <alignment horizontal="right" vertical="center"/>
      <protection locked="0" hidden="1"/>
    </xf>
    <xf numFmtId="0" fontId="83" fillId="0" borderId="101" xfId="0" applyFont="1" applyBorder="1" applyAlignment="1" applyProtection="1">
      <alignment horizontal="right" vertical="center"/>
      <protection locked="0" hidden="1"/>
    </xf>
    <xf numFmtId="0" fontId="83" fillId="0" borderId="158" xfId="0" applyFont="1" applyBorder="1" applyAlignment="1" applyProtection="1">
      <alignment horizontal="right" vertical="center"/>
      <protection locked="0" hidden="1"/>
    </xf>
    <xf numFmtId="0" fontId="84" fillId="0" borderId="182" xfId="0" applyFont="1" applyBorder="1" applyAlignment="1" applyProtection="1">
      <alignment horizontal="right" vertical="center"/>
      <protection locked="0" hidden="1"/>
    </xf>
    <xf numFmtId="0" fontId="84" fillId="0" borderId="183" xfId="0" applyFont="1" applyBorder="1" applyAlignment="1" applyProtection="1">
      <alignment horizontal="right" vertical="center"/>
      <protection locked="0" hidden="1"/>
    </xf>
    <xf numFmtId="0" fontId="84" fillId="0" borderId="185" xfId="0" applyFont="1" applyBorder="1" applyAlignment="1" applyProtection="1">
      <alignment horizontal="right" vertical="center"/>
      <protection locked="0" hidden="1"/>
    </xf>
    <xf numFmtId="0" fontId="85" fillId="15" borderId="161" xfId="0" applyFont="1" applyFill="1" applyBorder="1" applyAlignment="1" applyProtection="1">
      <alignment horizontal="left"/>
      <protection locked="0" hidden="1"/>
    </xf>
    <xf numFmtId="0" fontId="85" fillId="15" borderId="162" xfId="0" applyFont="1" applyFill="1" applyBorder="1" applyAlignment="1" applyProtection="1">
      <alignment horizontal="left"/>
      <protection locked="0" hidden="1"/>
    </xf>
    <xf numFmtId="0" fontId="85" fillId="15" borderId="163" xfId="0" applyFont="1" applyFill="1" applyBorder="1" applyAlignment="1" applyProtection="1">
      <alignment horizontal="left"/>
      <protection locked="0" hidden="1"/>
    </xf>
    <xf numFmtId="0" fontId="73" fillId="15" borderId="164" xfId="0" applyFont="1" applyFill="1" applyBorder="1" applyAlignment="1" applyProtection="1">
      <alignment horizontal="left" vertical="center"/>
      <protection locked="0" hidden="1"/>
    </xf>
    <xf numFmtId="0" fontId="73" fillId="15" borderId="165" xfId="0" applyFont="1" applyFill="1" applyBorder="1" applyAlignment="1" applyProtection="1">
      <alignment horizontal="left" vertical="center"/>
      <protection locked="0" hidden="1"/>
    </xf>
    <xf numFmtId="0" fontId="65" fillId="15" borderId="40" xfId="0" applyFont="1" applyFill="1" applyBorder="1" applyAlignment="1" applyProtection="1">
      <alignment horizontal="center" vertical="center" textRotation="90" wrapText="1"/>
      <protection locked="0" hidden="1"/>
    </xf>
    <xf numFmtId="0" fontId="65" fillId="15" borderId="18" xfId="0" applyFont="1" applyFill="1" applyBorder="1" applyAlignment="1" applyProtection="1">
      <alignment horizontal="center" vertical="center" textRotation="90" wrapText="1"/>
      <protection locked="0" hidden="1"/>
    </xf>
    <xf numFmtId="0" fontId="65" fillId="15" borderId="32" xfId="0" applyFont="1" applyFill="1" applyBorder="1" applyAlignment="1" applyProtection="1">
      <alignment horizontal="center" vertical="center" textRotation="90" wrapText="1"/>
      <protection locked="0" hidden="1"/>
    </xf>
    <xf numFmtId="0" fontId="66" fillId="15" borderId="171" xfId="0" applyFont="1" applyFill="1" applyBorder="1" applyAlignment="1" applyProtection="1">
      <alignment horizontal="center" vertical="center" textRotation="90" wrapText="1"/>
      <protection locked="0" hidden="1"/>
    </xf>
    <xf numFmtId="0" fontId="66" fillId="15" borderId="237" xfId="0" applyFont="1" applyFill="1" applyBorder="1" applyAlignment="1" applyProtection="1">
      <alignment horizontal="center" vertical="center" textRotation="90" wrapText="1"/>
      <protection locked="0" hidden="1"/>
    </xf>
    <xf numFmtId="0" fontId="57" fillId="15" borderId="175" xfId="0" applyFont="1" applyFill="1" applyBorder="1" applyAlignment="1" applyProtection="1">
      <alignment horizontal="center"/>
      <protection locked="0" hidden="1"/>
    </xf>
    <xf numFmtId="0" fontId="57" fillId="15" borderId="176" xfId="0" applyFont="1" applyFill="1" applyBorder="1" applyAlignment="1" applyProtection="1">
      <alignment horizontal="center"/>
      <protection locked="0" hidden="1"/>
    </xf>
    <xf numFmtId="0" fontId="57" fillId="15" borderId="177" xfId="0" applyFont="1" applyFill="1" applyBorder="1" applyAlignment="1" applyProtection="1">
      <alignment horizontal="center"/>
      <protection locked="0" hidden="1"/>
    </xf>
    <xf numFmtId="0" fontId="38" fillId="15" borderId="171" xfId="0" applyFont="1" applyFill="1" applyBorder="1" applyAlignment="1" applyProtection="1">
      <alignment horizontal="center" vertical="center" wrapText="1"/>
      <protection locked="0" hidden="1"/>
    </xf>
    <xf numFmtId="0" fontId="38" fillId="15" borderId="64" xfId="0" applyFont="1" applyFill="1" applyBorder="1" applyAlignment="1" applyProtection="1">
      <alignment horizontal="center" vertical="center" wrapText="1"/>
      <protection locked="0" hidden="1"/>
    </xf>
    <xf numFmtId="0" fontId="38" fillId="15" borderId="84" xfId="0" applyFont="1" applyFill="1" applyBorder="1" applyAlignment="1" applyProtection="1">
      <alignment horizontal="center" vertical="center" wrapText="1"/>
      <protection locked="0" hidden="1"/>
    </xf>
    <xf numFmtId="0" fontId="19" fillId="15" borderId="134" xfId="0" applyFont="1" applyFill="1" applyBorder="1" applyAlignment="1" applyProtection="1">
      <alignment horizontal="center" vertical="center" wrapText="1"/>
      <protection hidden="1"/>
    </xf>
    <xf numFmtId="0" fontId="19" fillId="15" borderId="135" xfId="0" applyFont="1" applyFill="1" applyBorder="1" applyAlignment="1" applyProtection="1">
      <alignment horizontal="center" vertical="center" wrapText="1"/>
      <protection hidden="1"/>
    </xf>
    <xf numFmtId="0" fontId="19" fillId="15" borderId="178" xfId="0" applyFont="1" applyFill="1" applyBorder="1" applyAlignment="1" applyProtection="1">
      <alignment horizontal="center" vertical="center" wrapText="1"/>
      <protection hidden="1"/>
    </xf>
    <xf numFmtId="0" fontId="19" fillId="15" borderId="144" xfId="0" applyFont="1" applyFill="1" applyBorder="1" applyAlignment="1" applyProtection="1">
      <alignment horizontal="center" vertical="center" textRotation="90" wrapText="1"/>
      <protection locked="0" hidden="1"/>
    </xf>
    <xf numFmtId="0" fontId="19" fillId="15" borderId="149" xfId="0" applyFont="1" applyFill="1" applyBorder="1" applyAlignment="1" applyProtection="1">
      <alignment horizontal="center" vertical="center" textRotation="90" wrapText="1"/>
      <protection locked="0" hidden="1"/>
    </xf>
    <xf numFmtId="0" fontId="19" fillId="15" borderId="145" xfId="0" applyFont="1" applyFill="1" applyBorder="1" applyAlignment="1" applyProtection="1">
      <alignment horizontal="center" wrapText="1"/>
      <protection locked="0" hidden="1"/>
    </xf>
    <xf numFmtId="0" fontId="19" fillId="15" borderId="146" xfId="0" applyFont="1" applyFill="1" applyBorder="1" applyAlignment="1" applyProtection="1">
      <alignment horizontal="center" wrapText="1"/>
      <protection locked="0" hidden="1"/>
    </xf>
    <xf numFmtId="0" fontId="19" fillId="15" borderId="147" xfId="0" applyFont="1" applyFill="1" applyBorder="1" applyAlignment="1" applyProtection="1">
      <alignment horizontal="center" wrapText="1"/>
      <protection locked="0" hidden="1"/>
    </xf>
    <xf numFmtId="0" fontId="65" fillId="15" borderId="45" xfId="0" applyFont="1" applyFill="1" applyBorder="1" applyAlignment="1" applyProtection="1">
      <alignment horizontal="center" vertical="center" textRotation="90" wrapText="1"/>
      <protection locked="0" hidden="1"/>
    </xf>
    <xf numFmtId="0" fontId="65" fillId="15" borderId="20" xfId="0" applyFont="1" applyFill="1" applyBorder="1" applyAlignment="1" applyProtection="1">
      <alignment horizontal="center" vertical="center" textRotation="90" wrapText="1"/>
      <protection locked="0" hidden="1"/>
    </xf>
    <xf numFmtId="0" fontId="65" fillId="15" borderId="34" xfId="0" applyFont="1" applyFill="1" applyBorder="1" applyAlignment="1" applyProtection="1">
      <alignment horizontal="center" vertical="center" textRotation="90" wrapText="1"/>
      <protection locked="0" hidden="1"/>
    </xf>
    <xf numFmtId="0" fontId="19" fillId="15" borderId="155" xfId="0" applyFont="1" applyFill="1" applyBorder="1" applyAlignment="1" applyProtection="1">
      <alignment horizontal="center" vertical="center" textRotation="90" wrapText="1"/>
      <protection locked="0" hidden="1"/>
    </xf>
    <xf numFmtId="0" fontId="19" fillId="15" borderId="156" xfId="0" applyFont="1" applyFill="1" applyBorder="1" applyAlignment="1" applyProtection="1">
      <alignment horizontal="center" vertical="center" textRotation="90" wrapText="1"/>
      <protection locked="0" hidden="1"/>
    </xf>
    <xf numFmtId="0" fontId="19" fillId="15" borderId="141" xfId="0" applyFont="1" applyFill="1" applyBorder="1" applyAlignment="1" applyProtection="1">
      <alignment horizontal="center" vertical="center" textRotation="90" wrapText="1"/>
      <protection locked="0" hidden="1"/>
    </xf>
    <xf numFmtId="0" fontId="19" fillId="15" borderId="18" xfId="0" applyFont="1" applyFill="1" applyBorder="1" applyAlignment="1" applyProtection="1">
      <alignment horizontal="center" vertical="center" textRotation="90" wrapText="1"/>
      <protection locked="0" hidden="1"/>
    </xf>
    <xf numFmtId="0" fontId="19" fillId="15" borderId="32" xfId="0" applyFont="1" applyFill="1" applyBorder="1" applyAlignment="1" applyProtection="1">
      <alignment horizontal="center" vertical="center" textRotation="90" wrapText="1"/>
      <protection locked="0" hidden="1"/>
    </xf>
    <xf numFmtId="0" fontId="19" fillId="15" borderId="148" xfId="0" applyFont="1" applyFill="1" applyBorder="1" applyAlignment="1" applyProtection="1">
      <alignment horizontal="center" vertical="center" textRotation="90" wrapText="1"/>
      <protection locked="0" hidden="1"/>
    </xf>
    <xf numFmtId="0" fontId="19" fillId="15" borderId="150" xfId="0" applyFont="1" applyFill="1" applyBorder="1" applyAlignment="1" applyProtection="1">
      <alignment horizontal="center" vertical="center" textRotation="90" wrapText="1"/>
      <protection locked="0" hidden="1"/>
    </xf>
    <xf numFmtId="0" fontId="19" fillId="15" borderId="154" xfId="0" applyFont="1" applyFill="1" applyBorder="1" applyAlignment="1" applyProtection="1">
      <alignment horizontal="center" vertical="center" textRotation="90" wrapText="1"/>
      <protection locked="0" hidden="1"/>
    </xf>
    <xf numFmtId="0" fontId="19" fillId="15" borderId="151" xfId="0" applyFont="1" applyFill="1" applyBorder="1" applyAlignment="1" applyProtection="1">
      <alignment horizontal="center" wrapText="1"/>
      <protection locked="0" hidden="1"/>
    </xf>
    <xf numFmtId="0" fontId="19" fillId="15" borderId="152" xfId="0" applyFont="1" applyFill="1" applyBorder="1" applyAlignment="1" applyProtection="1">
      <alignment horizontal="center" wrapText="1"/>
      <protection locked="0" hidden="1"/>
    </xf>
    <xf numFmtId="0" fontId="19" fillId="15" borderId="153" xfId="0" applyFont="1" applyFill="1" applyBorder="1" applyAlignment="1" applyProtection="1">
      <alignment horizontal="center" wrapText="1"/>
      <protection locked="0" hidden="1"/>
    </xf>
    <xf numFmtId="0" fontId="0" fillId="0" borderId="199" xfId="0" applyBorder="1" applyAlignment="1" applyProtection="1">
      <alignment horizontal="center" vertical="center"/>
      <protection locked="0" hidden="1"/>
    </xf>
    <xf numFmtId="0" fontId="0" fillId="0" borderId="192" xfId="0" applyBorder="1" applyAlignment="1" applyProtection="1">
      <alignment horizontal="center" vertical="center"/>
      <protection locked="0" hidden="1"/>
    </xf>
    <xf numFmtId="0" fontId="0" fillId="0" borderId="180" xfId="0" applyBorder="1" applyAlignment="1" applyProtection="1">
      <alignment horizontal="center" vertical="center"/>
      <protection locked="0" hidden="1"/>
    </xf>
    <xf numFmtId="0" fontId="0" fillId="0" borderId="196" xfId="0" applyBorder="1" applyAlignment="1" applyProtection="1">
      <alignment horizontal="center" vertical="center"/>
      <protection locked="0" hidden="1"/>
    </xf>
    <xf numFmtId="0" fontId="104" fillId="0" borderId="127" xfId="0" applyFont="1" applyBorder="1" applyAlignment="1" applyProtection="1">
      <alignment horizontal="center" vertical="center"/>
      <protection locked="0" hidden="1"/>
    </xf>
    <xf numFmtId="0" fontId="104" fillId="0" borderId="157" xfId="0" applyFont="1" applyBorder="1" applyAlignment="1" applyProtection="1">
      <alignment horizontal="center" vertical="center"/>
      <protection locked="0" hidden="1"/>
    </xf>
    <xf numFmtId="0" fontId="49" fillId="14" borderId="302" xfId="0" applyFont="1" applyFill="1" applyBorder="1" applyAlignment="1" applyProtection="1">
      <alignment horizontal="center" vertical="center"/>
      <protection locked="0" hidden="1"/>
    </xf>
    <xf numFmtId="0" fontId="49" fillId="14" borderId="303" xfId="0" applyFont="1" applyFill="1" applyBorder="1" applyAlignment="1" applyProtection="1">
      <alignment horizontal="center" vertical="center"/>
      <protection locked="0" hidden="1"/>
    </xf>
    <xf numFmtId="0" fontId="49" fillId="14" borderId="304" xfId="0" applyFont="1" applyFill="1" applyBorder="1" applyAlignment="1" applyProtection="1">
      <alignment horizontal="center" vertical="center"/>
      <protection locked="0" hidden="1"/>
    </xf>
    <xf numFmtId="0" fontId="77" fillId="14" borderId="292" xfId="0" applyFont="1" applyFill="1" applyBorder="1" applyAlignment="1" applyProtection="1">
      <alignment horizontal="center" vertical="center"/>
      <protection locked="0" hidden="1"/>
    </xf>
    <xf numFmtId="0" fontId="77" fillId="14" borderId="288" xfId="0" applyFont="1" applyFill="1" applyBorder="1" applyAlignment="1" applyProtection="1">
      <alignment horizontal="center" vertical="center"/>
      <protection locked="0" hidden="1"/>
    </xf>
    <xf numFmtId="0" fontId="77" fillId="14" borderId="206" xfId="0" applyFont="1" applyFill="1" applyBorder="1" applyAlignment="1" applyProtection="1">
      <alignment horizontal="center" vertical="center"/>
      <protection locked="0" hidden="1"/>
    </xf>
    <xf numFmtId="0" fontId="77" fillId="14" borderId="199" xfId="0" applyFont="1" applyFill="1" applyBorder="1" applyAlignment="1" applyProtection="1">
      <alignment horizontal="center" vertical="center"/>
      <protection locked="0" hidden="1"/>
    </xf>
    <xf numFmtId="0" fontId="77" fillId="14" borderId="192" xfId="0" applyFont="1" applyFill="1" applyBorder="1" applyAlignment="1" applyProtection="1">
      <alignment horizontal="center" vertical="center"/>
      <protection locked="0" hidden="1"/>
    </xf>
    <xf numFmtId="0" fontId="77" fillId="14" borderId="195" xfId="0" applyFont="1" applyFill="1" applyBorder="1" applyAlignment="1" applyProtection="1">
      <alignment horizontal="center" vertical="center"/>
      <protection locked="0" hidden="1"/>
    </xf>
    <xf numFmtId="0" fontId="49" fillId="14" borderId="273" xfId="0" applyFont="1" applyFill="1" applyBorder="1" applyAlignment="1" applyProtection="1">
      <alignment horizontal="center" vertical="center"/>
      <protection locked="0" hidden="1"/>
    </xf>
    <xf numFmtId="0" fontId="49" fillId="14" borderId="288" xfId="0" applyFont="1" applyFill="1" applyBorder="1" applyAlignment="1" applyProtection="1">
      <alignment horizontal="center" vertical="center"/>
      <protection locked="0" hidden="1"/>
    </xf>
    <xf numFmtId="0" fontId="49" fillId="14" borderId="289" xfId="0" applyFont="1" applyFill="1" applyBorder="1" applyAlignment="1" applyProtection="1">
      <alignment horizontal="center" vertical="center"/>
      <protection locked="0" hidden="1"/>
    </xf>
    <xf numFmtId="0" fontId="49" fillId="14" borderId="185" xfId="0" applyFont="1" applyFill="1" applyBorder="1" applyAlignment="1" applyProtection="1">
      <alignment horizontal="center" vertical="center"/>
      <protection locked="0" hidden="1"/>
    </xf>
    <xf numFmtId="0" fontId="49" fillId="14" borderId="192" xfId="0" applyFont="1" applyFill="1" applyBorder="1" applyAlignment="1" applyProtection="1">
      <alignment horizontal="center" vertical="center"/>
      <protection locked="0" hidden="1"/>
    </xf>
    <xf numFmtId="0" fontId="49" fillId="14" borderId="196" xfId="0" applyFont="1" applyFill="1" applyBorder="1" applyAlignment="1" applyProtection="1">
      <alignment horizontal="center" vertical="center"/>
      <protection locked="0" hidden="1"/>
    </xf>
    <xf numFmtId="0" fontId="53" fillId="0" borderId="187" xfId="0" applyFont="1" applyBorder="1" applyAlignment="1" applyProtection="1">
      <alignment horizontal="center" vertical="center"/>
      <protection locked="0" hidden="1"/>
    </xf>
    <xf numFmtId="0" fontId="53" fillId="0" borderId="139" xfId="0" applyFont="1" applyBorder="1" applyAlignment="1" applyProtection="1">
      <alignment horizontal="center" vertical="center"/>
      <protection locked="0" hidden="1"/>
    </xf>
    <xf numFmtId="0" fontId="53" fillId="0" borderId="101" xfId="0" applyFont="1" applyBorder="1" applyAlignment="1" applyProtection="1">
      <alignment horizontal="center" vertical="center"/>
      <protection locked="0" hidden="1"/>
    </xf>
    <xf numFmtId="0" fontId="53" fillId="0" borderId="158" xfId="0" applyFont="1" applyBorder="1" applyAlignment="1" applyProtection="1">
      <alignment horizontal="center" vertical="center"/>
      <protection locked="0" hidden="1"/>
    </xf>
    <xf numFmtId="0" fontId="53" fillId="0" borderId="181" xfId="0" applyFont="1" applyBorder="1" applyAlignment="1" applyProtection="1">
      <alignment horizontal="center" vertical="center"/>
      <protection locked="0" hidden="1"/>
    </xf>
    <xf numFmtId="0" fontId="0" fillId="0" borderId="182" xfId="0" applyBorder="1" applyAlignment="1" applyProtection="1">
      <alignment horizontal="center" vertical="center"/>
      <protection locked="0" hidden="1"/>
    </xf>
    <xf numFmtId="0" fontId="0" fillId="0" borderId="183" xfId="0" applyBorder="1" applyAlignment="1" applyProtection="1">
      <alignment horizontal="center" vertical="center"/>
      <protection locked="0" hidden="1"/>
    </xf>
    <xf numFmtId="0" fontId="0" fillId="0" borderId="185" xfId="0" applyBorder="1" applyAlignment="1" applyProtection="1">
      <alignment horizontal="center" vertical="center"/>
      <protection locked="0" hidden="1"/>
    </xf>
    <xf numFmtId="0" fontId="0" fillId="0" borderId="184" xfId="0" applyBorder="1" applyAlignment="1" applyProtection="1">
      <alignment horizontal="center" vertical="center"/>
      <protection locked="0" hidden="1"/>
    </xf>
    <xf numFmtId="0" fontId="77" fillId="14" borderId="280" xfId="0" applyFont="1" applyFill="1" applyBorder="1" applyAlignment="1" applyProtection="1">
      <alignment horizontal="center" vertical="center" wrapText="1"/>
      <protection locked="0" hidden="1"/>
    </xf>
    <xf numFmtId="0" fontId="77" fillId="14" borderId="191" xfId="0" applyFont="1" applyFill="1" applyBorder="1" applyAlignment="1" applyProtection="1">
      <alignment horizontal="center" vertical="center" wrapText="1"/>
      <protection locked="0" hidden="1"/>
    </xf>
    <xf numFmtId="0" fontId="73" fillId="0" borderId="158" xfId="0" applyFont="1" applyBorder="1" applyAlignment="1" applyProtection="1">
      <alignment horizontal="center" vertical="center"/>
      <protection locked="0" hidden="1"/>
    </xf>
    <xf numFmtId="0" fontId="73" fillId="0" borderId="157" xfId="0" applyFont="1" applyBorder="1" applyAlignment="1" applyProtection="1">
      <alignment horizontal="center" vertical="center"/>
      <protection locked="0" hidden="1"/>
    </xf>
    <xf numFmtId="0" fontId="42" fillId="0" borderId="208" xfId="0" applyFont="1" applyBorder="1" applyAlignment="1" applyProtection="1">
      <alignment horizontal="center" vertical="center"/>
      <protection locked="0" hidden="1"/>
    </xf>
    <xf numFmtId="0" fontId="42" fillId="0" borderId="209" xfId="0" applyFont="1" applyBorder="1" applyAlignment="1" applyProtection="1">
      <alignment horizontal="center" vertical="center"/>
      <protection locked="0" hidden="1"/>
    </xf>
    <xf numFmtId="0" fontId="42" fillId="0" borderId="210" xfId="0" applyFont="1" applyBorder="1" applyAlignment="1" applyProtection="1">
      <alignment horizontal="center" vertical="center"/>
      <protection locked="0" hidden="1"/>
    </xf>
    <xf numFmtId="0" fontId="42" fillId="0" borderId="211" xfId="0" applyFont="1" applyBorder="1" applyAlignment="1" applyProtection="1">
      <alignment horizontal="center" vertical="center"/>
      <protection locked="0" hidden="1"/>
    </xf>
    <xf numFmtId="0" fontId="42" fillId="0" borderId="0" xfId="0" applyFont="1" applyBorder="1" applyAlignment="1" applyProtection="1">
      <alignment horizontal="center" vertical="center"/>
      <protection locked="0" hidden="1"/>
    </xf>
    <xf numFmtId="0" fontId="42" fillId="0" borderId="212" xfId="0" applyFont="1" applyBorder="1" applyAlignment="1" applyProtection="1">
      <alignment horizontal="center" vertical="center"/>
      <protection locked="0" hidden="1"/>
    </xf>
    <xf numFmtId="0" fontId="43" fillId="0" borderId="180" xfId="0" applyFont="1" applyBorder="1" applyAlignment="1" applyProtection="1">
      <alignment horizontal="right" vertical="center"/>
      <protection locked="0" hidden="1"/>
    </xf>
    <xf numFmtId="0" fontId="43" fillId="0" borderId="214" xfId="0" applyFont="1" applyBorder="1" applyAlignment="1" applyProtection="1">
      <alignment horizontal="right" vertical="center"/>
      <protection locked="0" hidden="1"/>
    </xf>
    <xf numFmtId="0" fontId="41" fillId="15" borderId="215" xfId="0" applyFont="1" applyFill="1" applyBorder="1" applyAlignment="1" applyProtection="1">
      <alignment horizontal="center" vertical="center" textRotation="90" wrapText="1"/>
      <protection locked="0" hidden="1"/>
    </xf>
    <xf numFmtId="0" fontId="41" fillId="15" borderId="217" xfId="0" applyFont="1" applyFill="1" applyBorder="1" applyAlignment="1" applyProtection="1">
      <alignment horizontal="center" vertical="center" textRotation="90" wrapText="1"/>
      <protection locked="0" hidden="1"/>
    </xf>
    <xf numFmtId="0" fontId="41" fillId="15" borderId="187" xfId="0" applyFont="1" applyFill="1" applyBorder="1" applyAlignment="1" applyProtection="1">
      <alignment horizontal="center" vertical="center" textRotation="90"/>
      <protection locked="0" hidden="1"/>
    </xf>
    <xf numFmtId="0" fontId="41" fillId="15" borderId="158" xfId="0" applyFont="1" applyFill="1" applyBorder="1" applyAlignment="1" applyProtection="1">
      <alignment horizontal="center" vertical="center" textRotation="90"/>
      <protection locked="0" hidden="1"/>
    </xf>
    <xf numFmtId="0" fontId="6" fillId="14" borderId="137" xfId="0" applyFont="1" applyFill="1" applyBorder="1" applyAlignment="1" applyProtection="1">
      <alignment horizontal="center" vertical="center"/>
      <protection locked="0" hidden="1"/>
    </xf>
    <xf numFmtId="0" fontId="6" fillId="14" borderId="191" xfId="0" applyFont="1" applyFill="1" applyBorder="1" applyAlignment="1" applyProtection="1">
      <alignment horizontal="center" vertical="center"/>
      <protection locked="0" hidden="1"/>
    </xf>
    <xf numFmtId="0" fontId="6" fillId="14" borderId="138" xfId="0" applyFont="1" applyFill="1" applyBorder="1" applyAlignment="1" applyProtection="1">
      <alignment horizontal="center" vertical="center"/>
      <protection locked="0" hidden="1"/>
    </xf>
    <xf numFmtId="0" fontId="6" fillId="14" borderId="187" xfId="0" applyFont="1" applyFill="1" applyBorder="1" applyAlignment="1" applyProtection="1">
      <alignment horizontal="center" vertical="center"/>
      <protection locked="0" hidden="1"/>
    </xf>
    <xf numFmtId="0" fontId="6" fillId="14" borderId="216" xfId="0" applyFont="1" applyFill="1" applyBorder="1" applyAlignment="1" applyProtection="1">
      <alignment horizontal="center" vertical="center"/>
      <protection locked="0" hidden="1"/>
    </xf>
    <xf numFmtId="0" fontId="6" fillId="14" borderId="159" xfId="0" applyFont="1" applyFill="1" applyBorder="1" applyAlignment="1" applyProtection="1">
      <alignment horizontal="center" vertical="center"/>
      <protection locked="0" hidden="1"/>
    </xf>
    <xf numFmtId="0" fontId="45" fillId="15" borderId="188" xfId="0" applyFont="1" applyFill="1" applyBorder="1" applyAlignment="1" applyProtection="1">
      <alignment horizontal="center" vertical="center"/>
      <protection locked="0" hidden="1"/>
    </xf>
    <xf numFmtId="0" fontId="45" fillId="15" borderId="190" xfId="0" applyFont="1" applyFill="1" applyBorder="1" applyAlignment="1" applyProtection="1">
      <alignment horizontal="center" vertical="center"/>
      <protection locked="0" hidden="1"/>
    </xf>
    <xf numFmtId="0" fontId="65" fillId="15" borderId="186" xfId="0" applyFont="1" applyFill="1" applyBorder="1" applyAlignment="1" applyProtection="1">
      <alignment horizontal="center" vertical="center"/>
      <protection locked="0" hidden="1"/>
    </xf>
    <xf numFmtId="0" fontId="65" fillId="15" borderId="193" xfId="0" applyFont="1" applyFill="1" applyBorder="1" applyAlignment="1" applyProtection="1">
      <alignment horizontal="center" vertical="center"/>
      <protection locked="0" hidden="1"/>
    </xf>
    <xf numFmtId="0" fontId="73" fillId="0" borderId="187" xfId="0" applyFont="1" applyBorder="1" applyAlignment="1" applyProtection="1">
      <alignment horizontal="center" vertical="center"/>
      <protection locked="0" hidden="1"/>
    </xf>
    <xf numFmtId="0" fontId="73" fillId="0" borderId="173" xfId="0" applyFont="1" applyBorder="1" applyAlignment="1" applyProtection="1">
      <alignment horizontal="center" vertical="center"/>
      <protection locked="0" hidden="1"/>
    </xf>
    <xf numFmtId="0" fontId="73" fillId="0" borderId="191" xfId="0" applyFont="1" applyBorder="1" applyAlignment="1" applyProtection="1">
      <alignment horizontal="center" vertical="center"/>
      <protection locked="0" hidden="1"/>
    </xf>
    <xf numFmtId="0" fontId="73" fillId="0" borderId="227" xfId="0" applyFont="1" applyBorder="1" applyAlignment="1" applyProtection="1">
      <alignment horizontal="center" vertical="center"/>
      <protection locked="0" hidden="1"/>
    </xf>
    <xf numFmtId="0" fontId="73" fillId="0" borderId="228" xfId="0" applyFont="1" applyBorder="1" applyAlignment="1" applyProtection="1">
      <alignment horizontal="center" vertical="center"/>
      <protection locked="0" hidden="1"/>
    </xf>
    <xf numFmtId="0" fontId="73" fillId="0" borderId="229" xfId="0" applyFont="1" applyBorder="1" applyAlignment="1" applyProtection="1">
      <alignment horizontal="center" vertical="center"/>
      <protection locked="0" hidden="1"/>
    </xf>
    <xf numFmtId="0" fontId="0" fillId="0" borderId="217" xfId="0" applyBorder="1" applyAlignment="1" applyProtection="1">
      <alignment horizontal="center"/>
      <protection locked="0" hidden="1"/>
    </xf>
    <xf numFmtId="0" fontId="0" fillId="0" borderId="101" xfId="0" applyBorder="1" applyAlignment="1" applyProtection="1">
      <alignment horizontal="center"/>
      <protection locked="0" hidden="1"/>
    </xf>
    <xf numFmtId="0" fontId="0" fillId="0" borderId="101" xfId="0" applyBorder="1" applyAlignment="1" applyProtection="1">
      <alignment horizontal="center" vertical="center"/>
      <protection locked="0" hidden="1"/>
    </xf>
    <xf numFmtId="0" fontId="5" fillId="15" borderId="185" xfId="0" applyFont="1" applyFill="1" applyBorder="1" applyAlignment="1" applyProtection="1">
      <alignment horizontal="center" vertical="center"/>
      <protection locked="0" hidden="1"/>
    </xf>
    <xf numFmtId="0" fontId="5" fillId="15" borderId="196" xfId="0" applyFont="1" applyFill="1" applyBorder="1" applyAlignment="1" applyProtection="1">
      <alignment horizontal="center" vertical="center"/>
      <protection locked="0" hidden="1"/>
    </xf>
    <xf numFmtId="0" fontId="0" fillId="0" borderId="221" xfId="0" applyBorder="1" applyAlignment="1" applyProtection="1">
      <alignment horizontal="center"/>
      <protection locked="0" hidden="1"/>
    </xf>
    <xf numFmtId="0" fontId="0" fillId="0" borderId="152" xfId="0" applyBorder="1" applyAlignment="1" applyProtection="1">
      <alignment horizontal="center"/>
      <protection locked="0" hidden="1"/>
    </xf>
    <xf numFmtId="0" fontId="0" fillId="0" borderId="222" xfId="0" applyBorder="1" applyAlignment="1" applyProtection="1">
      <alignment horizontal="center"/>
      <protection locked="0" hidden="1"/>
    </xf>
    <xf numFmtId="0" fontId="43" fillId="0" borderId="152" xfId="0" applyFont="1" applyBorder="1" applyAlignment="1" applyProtection="1">
      <alignment horizontal="right" vertical="center"/>
      <protection locked="0" hidden="1"/>
    </xf>
    <xf numFmtId="0" fontId="43" fillId="0" borderId="222" xfId="0" applyFont="1" applyBorder="1" applyAlignment="1" applyProtection="1">
      <alignment horizontal="right" vertical="center"/>
      <protection locked="0" hidden="1"/>
    </xf>
    <xf numFmtId="0" fontId="73" fillId="0" borderId="215" xfId="0" applyFont="1" applyBorder="1" applyAlignment="1" applyProtection="1">
      <alignment horizontal="center" vertical="center"/>
      <protection locked="0" hidden="1"/>
    </xf>
    <xf numFmtId="0" fontId="73" fillId="0" borderId="138" xfId="0" applyFont="1" applyBorder="1" applyAlignment="1" applyProtection="1">
      <alignment horizontal="center" vertical="center"/>
      <protection locked="0" hidden="1"/>
    </xf>
    <xf numFmtId="0" fontId="43" fillId="0" borderId="240" xfId="0" applyFont="1" applyBorder="1" applyAlignment="1" applyProtection="1">
      <alignment horizontal="left" vertical="center"/>
      <protection locked="0" hidden="1"/>
    </xf>
    <xf numFmtId="0" fontId="43" fillId="0" borderId="162" xfId="0" applyFont="1" applyBorder="1" applyAlignment="1" applyProtection="1">
      <alignment horizontal="left" vertical="center"/>
      <protection locked="0" hidden="1"/>
    </xf>
    <xf numFmtId="0" fontId="43" fillId="0" borderId="162" xfId="0" applyFont="1" applyBorder="1" applyAlignment="1" applyProtection="1">
      <alignment horizontal="right" vertical="center"/>
      <protection locked="0" hidden="1"/>
    </xf>
    <xf numFmtId="0" fontId="43" fillId="0" borderId="162" xfId="0" applyFont="1" applyBorder="1" applyAlignment="1" applyProtection="1">
      <alignment horizontal="center" vertical="center"/>
      <protection locked="0" hidden="1"/>
    </xf>
    <xf numFmtId="0" fontId="73" fillId="0" borderId="187" xfId="0" applyFont="1" applyBorder="1" applyAlignment="1" applyProtection="1">
      <alignment horizontal="center" vertical="center" wrapText="1"/>
      <protection locked="0" hidden="1"/>
    </xf>
    <xf numFmtId="0" fontId="73" fillId="0" borderId="173" xfId="0" applyFont="1" applyBorder="1" applyAlignment="1" applyProtection="1">
      <alignment horizontal="center" vertical="center" wrapText="1"/>
      <protection locked="0" hidden="1"/>
    </xf>
    <xf numFmtId="0" fontId="73" fillId="0" borderId="191" xfId="0" applyFont="1" applyBorder="1" applyAlignment="1" applyProtection="1">
      <alignment horizontal="center" vertical="center" wrapText="1"/>
      <protection locked="0" hidden="1"/>
    </xf>
    <xf numFmtId="0" fontId="65" fillId="15" borderId="185" xfId="0" applyFont="1" applyFill="1" applyBorder="1" applyAlignment="1" applyProtection="1">
      <alignment horizontal="center" vertical="center"/>
      <protection locked="0" hidden="1"/>
    </xf>
    <xf numFmtId="0" fontId="65" fillId="15" borderId="195" xfId="0" applyFont="1" applyFill="1" applyBorder="1" applyAlignment="1" applyProtection="1">
      <alignment horizontal="center" vertical="center"/>
      <protection locked="0" hidden="1"/>
    </xf>
    <xf numFmtId="0" fontId="0" fillId="0" borderId="0" xfId="0" applyAlignment="1" applyProtection="1">
      <alignment horizontal="center"/>
      <protection locked="0" hidden="1"/>
    </xf>
    <xf numFmtId="0" fontId="47" fillId="0" borderId="228" xfId="0" applyFont="1" applyBorder="1" applyAlignment="1" applyProtection="1">
      <alignment horizontal="center" vertical="center"/>
      <protection locked="0" hidden="1"/>
    </xf>
    <xf numFmtId="0" fontId="47" fillId="0" borderId="230" xfId="0" applyFont="1" applyBorder="1" applyAlignment="1" applyProtection="1">
      <alignment horizontal="center" vertical="center"/>
      <protection locked="0" hidden="1"/>
    </xf>
    <xf numFmtId="0" fontId="0" fillId="0" borderId="127" xfId="0" applyBorder="1" applyAlignment="1" applyProtection="1">
      <alignment horizontal="center" vertical="center"/>
      <protection locked="0" hidden="1"/>
    </xf>
    <xf numFmtId="0" fontId="0" fillId="0" borderId="224" xfId="0" applyBorder="1" applyAlignment="1" applyProtection="1">
      <alignment horizontal="center" vertical="center"/>
      <protection locked="0" hidden="1"/>
    </xf>
    <xf numFmtId="0" fontId="73" fillId="0" borderId="226" xfId="0" applyFont="1" applyBorder="1" applyAlignment="1" applyProtection="1">
      <alignment horizontal="center" vertical="center"/>
      <protection locked="0" hidden="1"/>
    </xf>
    <xf numFmtId="0" fontId="73" fillId="0" borderId="223" xfId="0" applyFont="1" applyBorder="1" applyAlignment="1" applyProtection="1">
      <alignment horizontal="center" vertical="center" wrapText="1"/>
      <protection locked="0" hidden="1"/>
    </xf>
    <xf numFmtId="0" fontId="42" fillId="15" borderId="218" xfId="0" applyFont="1" applyFill="1" applyBorder="1" applyAlignment="1" applyProtection="1">
      <alignment horizontal="center" vertical="center"/>
      <protection locked="0" hidden="1"/>
    </xf>
    <xf numFmtId="0" fontId="42" fillId="15" borderId="219" xfId="0" applyFont="1" applyFill="1" applyBorder="1" applyAlignment="1" applyProtection="1">
      <alignment horizontal="center" vertical="center"/>
      <protection locked="0" hidden="1"/>
    </xf>
    <xf numFmtId="0" fontId="42" fillId="15" borderId="220" xfId="0" applyFont="1" applyFill="1" applyBorder="1" applyAlignment="1" applyProtection="1">
      <alignment horizontal="center" vertical="center"/>
      <protection locked="0" hidden="1"/>
    </xf>
    <xf numFmtId="0" fontId="6" fillId="15" borderId="133" xfId="0" applyFont="1" applyFill="1" applyBorder="1" applyAlignment="1" applyProtection="1">
      <alignment horizontal="center" vertical="center" textRotation="90"/>
      <protection locked="0" hidden="1"/>
    </xf>
    <xf numFmtId="0" fontId="6" fillId="15" borderId="189" xfId="0" applyFont="1" applyFill="1" applyBorder="1" applyAlignment="1" applyProtection="1">
      <alignment horizontal="center" vertical="center" textRotation="90"/>
      <protection locked="0" hidden="1"/>
    </xf>
    <xf numFmtId="0" fontId="6" fillId="15" borderId="194" xfId="0" applyFont="1" applyFill="1" applyBorder="1" applyAlignment="1" applyProtection="1">
      <alignment horizontal="center" vertical="center" textRotation="90"/>
      <protection locked="0" hidden="1"/>
    </xf>
    <xf numFmtId="0" fontId="73" fillId="0" borderId="225" xfId="0" applyFont="1" applyBorder="1" applyAlignment="1" applyProtection="1">
      <alignment horizontal="center" vertical="center"/>
      <protection locked="0" hidden="1"/>
    </xf>
    <xf numFmtId="0" fontId="41" fillId="14" borderId="158" xfId="0" applyFont="1" applyFill="1" applyBorder="1" applyAlignment="1" applyProtection="1">
      <alignment horizontal="center" vertical="center"/>
      <protection locked="0" hidden="1"/>
    </xf>
    <xf numFmtId="0" fontId="41" fillId="14" borderId="113" xfId="0" applyFont="1" applyFill="1" applyBorder="1" applyAlignment="1" applyProtection="1">
      <alignment horizontal="center" vertical="center"/>
      <protection locked="0" hidden="1"/>
    </xf>
    <xf numFmtId="0" fontId="5" fillId="14" borderId="158" xfId="0" applyFont="1" applyFill="1" applyBorder="1" applyAlignment="1" applyProtection="1">
      <alignment horizontal="center" vertical="center"/>
      <protection locked="0" hidden="1"/>
    </xf>
    <xf numFmtId="0" fontId="5" fillId="14" borderId="157" xfId="0" applyFont="1" applyFill="1" applyBorder="1" applyAlignment="1" applyProtection="1">
      <alignment horizontal="center" vertical="center"/>
      <protection locked="0" hidden="1"/>
    </xf>
    <xf numFmtId="0" fontId="65" fillId="15" borderId="133" xfId="0" applyFont="1" applyFill="1" applyBorder="1" applyAlignment="1" applyProtection="1">
      <alignment horizontal="center" vertical="center"/>
      <protection locked="0" hidden="1"/>
    </xf>
    <xf numFmtId="0" fontId="65" fillId="15" borderId="243" xfId="0" applyFont="1" applyFill="1" applyBorder="1" applyAlignment="1" applyProtection="1">
      <alignment horizontal="center" vertical="center"/>
      <protection locked="0" hidden="1"/>
    </xf>
    <xf numFmtId="0" fontId="65" fillId="15" borderId="194" xfId="0" applyFont="1" applyFill="1" applyBorder="1" applyAlignment="1" applyProtection="1">
      <alignment horizontal="center" vertical="center"/>
      <protection locked="0" hidden="1"/>
    </xf>
    <xf numFmtId="0" fontId="65" fillId="15" borderId="244" xfId="0" applyFont="1" applyFill="1" applyBorder="1" applyAlignment="1" applyProtection="1">
      <alignment horizontal="center" vertical="center"/>
      <protection locked="0" hidden="1"/>
    </xf>
    <xf numFmtId="0" fontId="5" fillId="15" borderId="133" xfId="0" applyFont="1" applyFill="1" applyBorder="1" applyAlignment="1" applyProtection="1">
      <alignment horizontal="center" vertical="center"/>
      <protection locked="0" hidden="1"/>
    </xf>
    <xf numFmtId="0" fontId="5" fillId="15" borderId="241" xfId="0" applyFont="1" applyFill="1" applyBorder="1" applyAlignment="1" applyProtection="1">
      <alignment horizontal="center" vertical="center"/>
      <protection locked="0" hidden="1"/>
    </xf>
    <xf numFmtId="0" fontId="5" fillId="15" borderId="194" xfId="0" applyFont="1" applyFill="1" applyBorder="1" applyAlignment="1" applyProtection="1">
      <alignment horizontal="center" vertical="center"/>
      <protection locked="0" hidden="1"/>
    </xf>
    <xf numFmtId="0" fontId="5" fillId="15" borderId="242" xfId="0" applyFont="1" applyFill="1" applyBorder="1" applyAlignment="1" applyProtection="1">
      <alignment horizontal="center" vertical="center"/>
      <protection locked="0" hidden="1"/>
    </xf>
    <xf numFmtId="0" fontId="43" fillId="0" borderId="213" xfId="0" applyFont="1" applyBorder="1" applyAlignment="1" applyProtection="1">
      <alignment horizontal="left" vertical="center"/>
      <protection locked="0" hidden="1"/>
    </xf>
    <xf numFmtId="0" fontId="43" fillId="0" borderId="180" xfId="0" applyFont="1" applyBorder="1" applyAlignment="1" applyProtection="1">
      <alignment horizontal="left" vertical="center"/>
      <protection locked="0" hidden="1"/>
    </xf>
    <xf numFmtId="0" fontId="43" fillId="0" borderId="180" xfId="0" applyFont="1" applyBorder="1" applyAlignment="1" applyProtection="1">
      <alignment horizontal="center" vertical="center"/>
      <protection locked="0" hidden="1"/>
    </xf>
    <xf numFmtId="0" fontId="51" fillId="0" borderId="227" xfId="0" applyFont="1" applyBorder="1" applyAlignment="1" applyProtection="1">
      <alignment horizontal="center" vertical="center"/>
      <protection locked="0" hidden="1"/>
    </xf>
    <xf numFmtId="0" fontId="51" fillId="0" borderId="228" xfId="0" applyFont="1" applyBorder="1" applyAlignment="1" applyProtection="1">
      <alignment horizontal="center" vertical="center"/>
      <protection locked="0" hidden="1"/>
    </xf>
    <xf numFmtId="0" fontId="51" fillId="0" borderId="229" xfId="0" applyFont="1" applyBorder="1" applyAlignment="1" applyProtection="1">
      <alignment horizontal="center" vertical="center"/>
      <protection locked="0" hidden="1"/>
    </xf>
    <xf numFmtId="0" fontId="0" fillId="0" borderId="158" xfId="0" applyBorder="1" applyAlignment="1" applyProtection="1">
      <alignment horizontal="center" vertical="center"/>
      <protection locked="0" hidden="1"/>
    </xf>
    <xf numFmtId="0" fontId="0" fillId="0" borderId="113" xfId="0" applyBorder="1" applyAlignment="1" applyProtection="1">
      <alignment horizontal="center" vertical="center"/>
      <protection locked="0" hidden="1"/>
    </xf>
    <xf numFmtId="0" fontId="76" fillId="0" borderId="227" xfId="0" applyFont="1" applyBorder="1" applyAlignment="1" applyProtection="1">
      <alignment horizontal="center" vertical="center"/>
      <protection locked="0" hidden="1"/>
    </xf>
    <xf numFmtId="0" fontId="76" fillId="0" borderId="228" xfId="0" applyFont="1" applyBorder="1" applyAlignment="1" applyProtection="1">
      <alignment horizontal="center" vertical="center"/>
      <protection locked="0" hidden="1"/>
    </xf>
    <xf numFmtId="0" fontId="76" fillId="0" borderId="229" xfId="0" applyFont="1" applyBorder="1" applyAlignment="1" applyProtection="1">
      <alignment horizontal="center" vertical="center"/>
      <protection locked="0" hidden="1"/>
    </xf>
    <xf numFmtId="0" fontId="1" fillId="15" borderId="264" xfId="0" applyFont="1" applyFill="1" applyBorder="1" applyAlignment="1" applyProtection="1">
      <alignment horizontal="center" vertical="center" wrapText="1"/>
      <protection locked="0" hidden="1"/>
    </xf>
    <xf numFmtId="0" fontId="29" fillId="0" borderId="84" xfId="0" applyFont="1" applyFill="1" applyBorder="1" applyAlignment="1" applyProtection="1">
      <alignment horizontal="center" vertical="center"/>
      <protection locked="0" hidden="1"/>
    </xf>
    <xf numFmtId="0" fontId="29" fillId="0" borderId="68" xfId="0" applyFont="1" applyFill="1" applyBorder="1" applyAlignment="1" applyProtection="1">
      <alignment horizontal="center" vertical="center"/>
      <protection locked="0" hidden="1"/>
    </xf>
    <xf numFmtId="0" fontId="17" fillId="0" borderId="84" xfId="0" applyFont="1" applyFill="1" applyBorder="1" applyAlignment="1" applyProtection="1">
      <alignment horizontal="center" vertical="center"/>
      <protection locked="0" hidden="1"/>
    </xf>
    <xf numFmtId="0" fontId="17" fillId="0" borderId="60" xfId="0" applyFont="1" applyFill="1" applyBorder="1" applyAlignment="1" applyProtection="1">
      <alignment horizontal="center" vertical="center"/>
      <protection locked="0" hidden="1"/>
    </xf>
    <xf numFmtId="0" fontId="17" fillId="0" borderId="72" xfId="0" applyFont="1" applyFill="1" applyBorder="1" applyAlignment="1" applyProtection="1">
      <alignment horizontal="center" vertical="center"/>
      <protection locked="0" hidden="1"/>
    </xf>
    <xf numFmtId="0" fontId="33" fillId="0" borderId="52" xfId="0" applyFont="1" applyBorder="1" applyAlignment="1" applyProtection="1">
      <alignment horizontal="center"/>
      <protection locked="0" hidden="1"/>
    </xf>
    <xf numFmtId="0" fontId="33" fillId="0" borderId="0" xfId="0" applyFont="1" applyBorder="1" applyAlignment="1" applyProtection="1">
      <alignment horizontal="center"/>
      <protection locked="0" hidden="1"/>
    </xf>
    <xf numFmtId="0" fontId="33" fillId="0" borderId="53" xfId="0" applyFont="1" applyBorder="1" applyAlignment="1" applyProtection="1">
      <alignment horizontal="center"/>
      <protection locked="0" hidden="1"/>
    </xf>
    <xf numFmtId="0" fontId="33" fillId="0" borderId="47" xfId="0" applyFont="1" applyBorder="1" applyAlignment="1" applyProtection="1">
      <alignment horizontal="center"/>
      <protection locked="0" hidden="1"/>
    </xf>
    <xf numFmtId="0" fontId="33" fillId="0" borderId="3" xfId="0" applyFont="1" applyBorder="1" applyAlignment="1" applyProtection="1">
      <alignment horizontal="center"/>
      <protection locked="0" hidden="1"/>
    </xf>
    <xf numFmtId="0" fontId="33" fillId="0" borderId="91" xfId="0" applyFont="1" applyBorder="1" applyAlignment="1" applyProtection="1">
      <alignment horizontal="center"/>
      <protection locked="0" hidden="1"/>
    </xf>
    <xf numFmtId="0" fontId="29" fillId="0" borderId="103" xfId="0" applyFont="1" applyFill="1" applyBorder="1" applyAlignment="1" applyProtection="1">
      <alignment horizontal="center" vertical="center"/>
      <protection locked="0" hidden="1"/>
    </xf>
    <xf numFmtId="0" fontId="29" fillId="0" borderId="69" xfId="0" applyFont="1" applyFill="1" applyBorder="1" applyAlignment="1" applyProtection="1">
      <alignment horizontal="center" vertical="center"/>
      <protection locked="0" hidden="1"/>
    </xf>
    <xf numFmtId="0" fontId="17" fillId="0" borderId="103" xfId="0" applyFont="1" applyFill="1" applyBorder="1" applyAlignment="1" applyProtection="1">
      <alignment horizontal="center" vertical="center"/>
      <protection locked="0" hidden="1"/>
    </xf>
    <xf numFmtId="0" fontId="17" fillId="0" borderId="104" xfId="0" applyFont="1" applyFill="1" applyBorder="1" applyAlignment="1" applyProtection="1">
      <alignment horizontal="center" vertical="center"/>
      <protection locked="0" hidden="1"/>
    </xf>
    <xf numFmtId="0" fontId="17" fillId="0" borderId="124" xfId="0" applyFont="1" applyFill="1" applyBorder="1" applyAlignment="1" applyProtection="1">
      <alignment horizontal="center" vertical="center"/>
      <protection locked="0" hidden="1"/>
    </xf>
    <xf numFmtId="0" fontId="50" fillId="0" borderId="106" xfId="0" applyFont="1" applyFill="1" applyBorder="1" applyAlignment="1" applyProtection="1">
      <alignment horizontal="center" vertical="center"/>
      <protection locked="0" hidden="1"/>
    </xf>
    <xf numFmtId="0" fontId="50" fillId="0" borderId="101" xfId="0" applyFont="1" applyFill="1" applyBorder="1" applyAlignment="1" applyProtection="1">
      <alignment horizontal="center" vertical="center"/>
      <protection locked="0" hidden="1"/>
    </xf>
    <xf numFmtId="1" fontId="17" fillId="0" borderId="158" xfId="0" applyNumberFormat="1" applyFont="1" applyFill="1" applyBorder="1" applyAlignment="1" applyProtection="1">
      <alignment horizontal="center" vertical="center"/>
      <protection locked="0" hidden="1"/>
    </xf>
    <xf numFmtId="1" fontId="17" fillId="0" borderId="127" xfId="0" applyNumberFormat="1" applyFont="1" applyFill="1" applyBorder="1" applyAlignment="1" applyProtection="1">
      <alignment horizontal="center" vertical="center"/>
      <protection locked="0" hidden="1"/>
    </xf>
    <xf numFmtId="1" fontId="17" fillId="0" borderId="113" xfId="0" applyNumberFormat="1" applyFont="1" applyFill="1" applyBorder="1" applyAlignment="1" applyProtection="1">
      <alignment horizontal="center" vertical="center"/>
      <protection locked="0" hidden="1"/>
    </xf>
    <xf numFmtId="0" fontId="148" fillId="0" borderId="80" xfId="0" applyFont="1" applyBorder="1" applyAlignment="1" applyProtection="1">
      <alignment horizontal="center" vertical="center" wrapText="1"/>
      <protection locked="0" hidden="1"/>
    </xf>
    <xf numFmtId="0" fontId="148" fillId="0" borderId="81" xfId="0" applyFont="1" applyBorder="1" applyAlignment="1" applyProtection="1">
      <alignment horizontal="center" vertical="center" wrapText="1"/>
      <protection locked="0" hidden="1"/>
    </xf>
    <xf numFmtId="0" fontId="148" fillId="0" borderId="82" xfId="0" applyFont="1" applyBorder="1" applyAlignment="1" applyProtection="1">
      <alignment horizontal="center" vertical="center" wrapText="1"/>
      <protection locked="0" hidden="1"/>
    </xf>
    <xf numFmtId="0" fontId="148" fillId="0" borderId="77" xfId="0" applyFont="1" applyBorder="1" applyAlignment="1" applyProtection="1">
      <alignment horizontal="center" vertical="center" wrapText="1"/>
      <protection locked="0" hidden="1"/>
    </xf>
    <xf numFmtId="0" fontId="148" fillId="0" borderId="78" xfId="0" applyFont="1" applyBorder="1" applyAlignment="1" applyProtection="1">
      <alignment horizontal="center" vertical="center" wrapText="1"/>
      <protection locked="0" hidden="1"/>
    </xf>
    <xf numFmtId="0" fontId="148" fillId="0" borderId="79" xfId="0" applyFont="1" applyBorder="1" applyAlignment="1" applyProtection="1">
      <alignment horizontal="center" vertical="center" wrapText="1"/>
      <protection locked="0" hidden="1"/>
    </xf>
    <xf numFmtId="0" fontId="58" fillId="0" borderId="114" xfId="0" applyFont="1" applyBorder="1" applyAlignment="1" applyProtection="1">
      <alignment horizontal="center" vertical="center" wrapText="1"/>
      <protection locked="0" hidden="1"/>
    </xf>
    <xf numFmtId="0" fontId="58" fillId="0" borderId="81" xfId="0" applyFont="1" applyBorder="1" applyAlignment="1" applyProtection="1">
      <alignment horizontal="center" vertical="center" wrapText="1"/>
      <protection locked="0" hidden="1"/>
    </xf>
    <xf numFmtId="0" fontId="58" fillId="0" borderId="117" xfId="0" applyFont="1" applyBorder="1" applyAlignment="1" applyProtection="1">
      <alignment horizontal="center" vertical="center" wrapText="1"/>
      <protection locked="0" hidden="1"/>
    </xf>
    <xf numFmtId="0" fontId="58" fillId="0" borderId="83" xfId="0" applyFont="1" applyBorder="1" applyAlignment="1" applyProtection="1">
      <alignment horizontal="center" vertical="center" wrapText="1"/>
      <protection locked="0" hidden="1"/>
    </xf>
    <xf numFmtId="0" fontId="58" fillId="0" borderId="78" xfId="0" applyFont="1" applyBorder="1" applyAlignment="1" applyProtection="1">
      <alignment horizontal="center" vertical="center" wrapText="1"/>
      <protection locked="0" hidden="1"/>
    </xf>
    <xf numFmtId="0" fontId="58" fillId="0" borderId="88" xfId="0" applyFont="1" applyBorder="1" applyAlignment="1" applyProtection="1">
      <alignment horizontal="center" vertical="center" wrapText="1"/>
      <protection locked="0" hidden="1"/>
    </xf>
    <xf numFmtId="0" fontId="29" fillId="9" borderId="77" xfId="0" applyFont="1" applyFill="1" applyBorder="1" applyAlignment="1" applyProtection="1">
      <alignment horizontal="center" vertical="center"/>
      <protection locked="0" hidden="1"/>
    </xf>
    <xf numFmtId="0" fontId="0" fillId="0" borderId="78" xfId="0" applyBorder="1" applyProtection="1">
      <protection locked="0" hidden="1"/>
    </xf>
    <xf numFmtId="0" fontId="0" fillId="0" borderId="88" xfId="0" applyBorder="1" applyProtection="1">
      <protection locked="0" hidden="1"/>
    </xf>
    <xf numFmtId="0" fontId="29" fillId="9" borderId="103" xfId="0" applyFont="1" applyFill="1" applyBorder="1" applyAlignment="1" applyProtection="1">
      <alignment horizontal="center" vertical="center"/>
      <protection locked="0" hidden="1"/>
    </xf>
    <xf numFmtId="0" fontId="29" fillId="9" borderId="69" xfId="0" applyFont="1" applyFill="1" applyBorder="1" applyAlignment="1" applyProtection="1">
      <alignment horizontal="center" vertical="center"/>
      <protection locked="0" hidden="1"/>
    </xf>
    <xf numFmtId="0" fontId="29" fillId="9" borderId="104" xfId="0" applyFont="1" applyFill="1" applyBorder="1" applyAlignment="1" applyProtection="1">
      <alignment horizontal="center" vertical="center"/>
      <protection locked="0" hidden="1"/>
    </xf>
    <xf numFmtId="0" fontId="29" fillId="9" borderId="124" xfId="0" applyFont="1" applyFill="1" applyBorder="1" applyAlignment="1" applyProtection="1">
      <alignment horizontal="center" vertical="center"/>
      <protection locked="0" hidden="1"/>
    </xf>
    <xf numFmtId="0" fontId="59" fillId="0" borderId="80" xfId="0" applyFont="1" applyBorder="1" applyAlignment="1" applyProtection="1">
      <alignment horizontal="center"/>
      <protection locked="0" hidden="1"/>
    </xf>
    <xf numFmtId="0" fontId="59" fillId="0" borderId="81" xfId="0" applyFont="1" applyBorder="1" applyAlignment="1" applyProtection="1">
      <alignment horizontal="center"/>
      <protection locked="0" hidden="1"/>
    </xf>
    <xf numFmtId="0" fontId="59" fillId="0" borderId="117" xfId="0" applyFont="1" applyBorder="1" applyAlignment="1" applyProtection="1">
      <alignment horizontal="center"/>
      <protection locked="0" hidden="1"/>
    </xf>
    <xf numFmtId="0" fontId="59" fillId="0" borderId="52" xfId="0" applyFont="1" applyBorder="1" applyAlignment="1" applyProtection="1">
      <alignment horizontal="center"/>
      <protection locked="0" hidden="1"/>
    </xf>
    <xf numFmtId="0" fontId="59" fillId="0" borderId="0" xfId="0" applyFont="1" applyBorder="1" applyAlignment="1" applyProtection="1">
      <alignment horizontal="center"/>
      <protection locked="0" hidden="1"/>
    </xf>
    <xf numFmtId="0" fontId="59" fillId="0" borderId="53" xfId="0" applyFont="1" applyBorder="1" applyAlignment="1" applyProtection="1">
      <alignment horizontal="center"/>
      <protection locked="0" hidden="1"/>
    </xf>
    <xf numFmtId="0" fontId="29" fillId="0" borderId="94" xfId="0" applyFont="1" applyFill="1" applyBorder="1" applyAlignment="1" applyProtection="1">
      <alignment horizontal="center" vertical="center"/>
      <protection locked="0" hidden="1"/>
    </xf>
    <xf numFmtId="0" fontId="29" fillId="0" borderId="67" xfId="0" applyFont="1" applyFill="1" applyBorder="1" applyAlignment="1" applyProtection="1">
      <alignment horizontal="center" vertical="center"/>
      <protection locked="0" hidden="1"/>
    </xf>
    <xf numFmtId="0" fontId="17" fillId="0" borderId="83" xfId="0" applyFont="1" applyFill="1" applyBorder="1" applyAlignment="1" applyProtection="1">
      <alignment horizontal="center" vertical="center"/>
      <protection locked="0" hidden="1"/>
    </xf>
    <xf numFmtId="0" fontId="17" fillId="0" borderId="78" xfId="0" applyFont="1" applyFill="1" applyBorder="1" applyAlignment="1" applyProtection="1">
      <alignment horizontal="center" vertical="center"/>
      <protection locked="0" hidden="1"/>
    </xf>
    <xf numFmtId="0" fontId="17" fillId="0" borderId="88" xfId="0" applyFont="1" applyFill="1" applyBorder="1" applyAlignment="1" applyProtection="1">
      <alignment horizontal="center" vertical="center"/>
      <protection locked="0" hidden="1"/>
    </xf>
    <xf numFmtId="0" fontId="50" fillId="0" borderId="126" xfId="0" applyFont="1" applyFill="1" applyBorder="1" applyAlignment="1" applyProtection="1">
      <alignment horizontal="center" vertical="center" wrapText="1"/>
      <protection locked="0" hidden="1"/>
    </xf>
    <xf numFmtId="0" fontId="50" fillId="0" borderId="127" xfId="0" applyFont="1" applyFill="1" applyBorder="1" applyAlignment="1" applyProtection="1">
      <alignment horizontal="center" vertical="center" wrapText="1"/>
      <protection locked="0" hidden="1"/>
    </xf>
    <xf numFmtId="0" fontId="50" fillId="0" borderId="113" xfId="0" applyFont="1" applyFill="1" applyBorder="1" applyAlignment="1" applyProtection="1">
      <alignment horizontal="center" vertical="center" wrapText="1"/>
      <protection locked="0" hidden="1"/>
    </xf>
    <xf numFmtId="0" fontId="17" fillId="0" borderId="101" xfId="0" applyFont="1" applyFill="1" applyBorder="1" applyAlignment="1" applyProtection="1">
      <alignment horizontal="center" vertical="center"/>
      <protection locked="0" hidden="1"/>
    </xf>
    <xf numFmtId="0" fontId="56" fillId="15" borderId="68" xfId="0" applyFont="1" applyFill="1" applyBorder="1" applyAlignment="1" applyProtection="1">
      <alignment horizontal="right" vertical="center"/>
      <protection locked="0" hidden="1"/>
    </xf>
    <xf numFmtId="0" fontId="56" fillId="15" borderId="64" xfId="0" applyFont="1" applyFill="1" applyBorder="1" applyAlignment="1" applyProtection="1">
      <alignment horizontal="right" vertical="center"/>
      <protection locked="0" hidden="1"/>
    </xf>
    <xf numFmtId="164" fontId="55" fillId="15" borderId="60" xfId="0" applyNumberFormat="1" applyFont="1" applyFill="1" applyBorder="1" applyAlignment="1" applyProtection="1">
      <alignment horizontal="center"/>
      <protection locked="0" hidden="1"/>
    </xf>
    <xf numFmtId="164" fontId="55" fillId="15" borderId="72" xfId="0" applyNumberFormat="1" applyFont="1" applyFill="1" applyBorder="1" applyAlignment="1" applyProtection="1">
      <alignment horizontal="center"/>
      <protection locked="0" hidden="1"/>
    </xf>
    <xf numFmtId="0" fontId="17" fillId="0" borderId="106" xfId="0" applyFont="1" applyFill="1" applyBorder="1" applyAlignment="1" applyProtection="1">
      <alignment horizontal="center" vertical="center"/>
      <protection locked="0" hidden="1"/>
    </xf>
    <xf numFmtId="0" fontId="17" fillId="0" borderId="158" xfId="0" applyFont="1" applyFill="1" applyBorder="1" applyAlignment="1" applyProtection="1">
      <alignment horizontal="center" vertical="center"/>
      <protection locked="0" hidden="1"/>
    </xf>
    <xf numFmtId="0" fontId="17" fillId="0" borderId="127" xfId="0" applyFont="1" applyFill="1" applyBorder="1" applyAlignment="1" applyProtection="1">
      <alignment horizontal="center" vertical="center"/>
      <protection locked="0" hidden="1"/>
    </xf>
    <xf numFmtId="0" fontId="17" fillId="0" borderId="113" xfId="0" applyFont="1" applyFill="1" applyBorder="1" applyAlignment="1" applyProtection="1">
      <alignment horizontal="center" vertical="center"/>
      <protection locked="0" hidden="1"/>
    </xf>
    <xf numFmtId="0" fontId="17" fillId="11" borderId="68" xfId="0" applyFont="1" applyFill="1" applyBorder="1" applyAlignment="1" applyProtection="1">
      <alignment horizontal="center" vertical="center"/>
      <protection locked="0" hidden="1"/>
    </xf>
    <xf numFmtId="0" fontId="17" fillId="11" borderId="64" xfId="0" applyFont="1" applyFill="1" applyBorder="1" applyAlignment="1" applyProtection="1">
      <alignment horizontal="center" vertical="center"/>
      <protection locked="0" hidden="1"/>
    </xf>
    <xf numFmtId="0" fontId="17" fillId="11" borderId="107" xfId="0" applyFont="1" applyFill="1" applyBorder="1" applyAlignment="1" applyProtection="1">
      <alignment horizontal="center" vertical="center"/>
      <protection locked="0" hidden="1"/>
    </xf>
    <xf numFmtId="0" fontId="35" fillId="14" borderId="36" xfId="0" applyFont="1" applyFill="1" applyBorder="1" applyAlignment="1" applyProtection="1">
      <alignment horizontal="center" vertical="center"/>
      <protection locked="0" hidden="1"/>
    </xf>
    <xf numFmtId="0" fontId="0" fillId="0" borderId="37" xfId="0" applyBorder="1" applyProtection="1">
      <protection locked="0" hidden="1"/>
    </xf>
    <xf numFmtId="0" fontId="0" fillId="0" borderId="38" xfId="0" applyBorder="1" applyProtection="1">
      <protection locked="0" hidden="1"/>
    </xf>
    <xf numFmtId="0" fontId="52" fillId="0" borderId="67" xfId="0" applyFont="1" applyFill="1" applyBorder="1" applyAlignment="1" applyProtection="1">
      <alignment horizontal="right" vertical="center"/>
      <protection locked="0" hidden="1"/>
    </xf>
    <xf numFmtId="0" fontId="52" fillId="0" borderId="71" xfId="0" applyFont="1" applyFill="1" applyBorder="1" applyAlignment="1" applyProtection="1">
      <alignment horizontal="right" vertical="center"/>
      <protection locked="0" hidden="1"/>
    </xf>
    <xf numFmtId="0" fontId="52" fillId="0" borderId="94" xfId="0" applyFont="1" applyFill="1" applyBorder="1" applyAlignment="1" applyProtection="1">
      <alignment horizontal="center" vertical="center"/>
      <protection locked="0" hidden="1"/>
    </xf>
    <xf numFmtId="0" fontId="52" fillId="0" borderId="268" xfId="0" applyFont="1" applyFill="1" applyBorder="1" applyAlignment="1" applyProtection="1">
      <alignment horizontal="center" vertical="center"/>
      <protection locked="0" hidden="1"/>
    </xf>
    <xf numFmtId="0" fontId="16" fillId="9" borderId="106" xfId="0" applyFont="1" applyFill="1" applyBorder="1" applyAlignment="1" applyProtection="1">
      <alignment horizontal="center" vertical="center"/>
      <protection locked="0" hidden="1"/>
    </xf>
    <xf numFmtId="0" fontId="16" fillId="9" borderId="101" xfId="0" applyFont="1" applyFill="1" applyBorder="1" applyAlignment="1" applyProtection="1">
      <alignment horizontal="center" vertical="center"/>
      <protection locked="0" hidden="1"/>
    </xf>
    <xf numFmtId="0" fontId="16" fillId="9" borderId="101" xfId="0" applyFont="1" applyFill="1" applyBorder="1" applyAlignment="1" applyProtection="1">
      <alignment horizontal="center" vertical="center" wrapText="1"/>
      <protection locked="0" hidden="1"/>
    </xf>
    <xf numFmtId="0" fontId="17" fillId="0" borderId="69" xfId="0" applyFont="1" applyFill="1" applyBorder="1" applyAlignment="1" applyProtection="1">
      <alignment horizontal="right" vertical="center"/>
      <protection locked="0" hidden="1"/>
    </xf>
    <xf numFmtId="0" fontId="17" fillId="0" borderId="89" xfId="0" applyFont="1" applyFill="1" applyBorder="1" applyAlignment="1" applyProtection="1">
      <alignment horizontal="right" vertical="center"/>
      <protection locked="0" hidden="1"/>
    </xf>
    <xf numFmtId="2" fontId="16" fillId="0" borderId="103" xfId="0" applyNumberFormat="1" applyFont="1" applyFill="1" applyBorder="1" applyAlignment="1" applyProtection="1">
      <alignment horizontal="center" vertical="center"/>
      <protection locked="0" hidden="1"/>
    </xf>
    <xf numFmtId="2" fontId="16" fillId="0" borderId="124" xfId="0" applyNumberFormat="1" applyFont="1" applyFill="1" applyBorder="1" applyAlignment="1" applyProtection="1">
      <alignment horizontal="center" vertical="center"/>
      <protection locked="0" hidden="1"/>
    </xf>
    <xf numFmtId="0" fontId="54" fillId="15" borderId="79" xfId="0" applyFont="1" applyFill="1" applyBorder="1" applyAlignment="1" applyProtection="1">
      <alignment horizontal="right" vertical="center"/>
      <protection locked="0" hidden="1"/>
    </xf>
    <xf numFmtId="0" fontId="54" fillId="15" borderId="87" xfId="0" applyFont="1" applyFill="1" applyBorder="1" applyAlignment="1" applyProtection="1">
      <alignment horizontal="right" vertical="center"/>
      <protection locked="0" hidden="1"/>
    </xf>
    <xf numFmtId="0" fontId="100" fillId="15" borderId="87" xfId="0" applyNumberFormat="1" applyFont="1" applyFill="1" applyBorder="1" applyAlignment="1" applyProtection="1">
      <alignment horizontal="center" vertical="center"/>
      <protection locked="0" hidden="1"/>
    </xf>
    <xf numFmtId="0" fontId="100" fillId="15" borderId="271" xfId="0" applyNumberFormat="1" applyFont="1" applyFill="1" applyBorder="1" applyAlignment="1" applyProtection="1">
      <alignment horizontal="center" vertical="center"/>
      <protection locked="0" hidden="1"/>
    </xf>
    <xf numFmtId="0" fontId="68" fillId="14" borderId="36" xfId="0" applyFont="1" applyFill="1" applyBorder="1" applyAlignment="1" applyProtection="1">
      <alignment horizontal="center" vertical="center" wrapText="1"/>
      <protection locked="0" hidden="1"/>
    </xf>
    <xf numFmtId="0" fontId="68" fillId="14" borderId="37" xfId="0" applyFont="1" applyFill="1" applyBorder="1" applyAlignment="1" applyProtection="1">
      <alignment horizontal="center" vertical="center" wrapText="1"/>
      <protection locked="0" hidden="1"/>
    </xf>
    <xf numFmtId="0" fontId="68" fillId="14" borderId="66" xfId="0" applyFont="1" applyFill="1" applyBorder="1" applyAlignment="1" applyProtection="1">
      <alignment horizontal="center" vertical="center" wrapText="1"/>
      <protection locked="0" hidden="1"/>
    </xf>
    <xf numFmtId="0" fontId="68" fillId="14" borderId="47" xfId="0" applyFont="1" applyFill="1" applyBorder="1" applyAlignment="1" applyProtection="1">
      <alignment horizontal="center" vertical="center" wrapText="1"/>
      <protection locked="0" hidden="1"/>
    </xf>
    <xf numFmtId="0" fontId="68" fillId="14" borderId="3" xfId="0" applyFont="1" applyFill="1" applyBorder="1" applyAlignment="1" applyProtection="1">
      <alignment horizontal="center" vertical="center" wrapText="1"/>
      <protection locked="0" hidden="1"/>
    </xf>
    <xf numFmtId="0" fontId="68" fillId="14" borderId="65" xfId="0" applyFont="1" applyFill="1" applyBorder="1" applyAlignment="1" applyProtection="1">
      <alignment horizontal="center" vertical="center" wrapText="1"/>
      <protection locked="0" hidden="1"/>
    </xf>
    <xf numFmtId="0" fontId="17" fillId="14" borderId="94" xfId="0" applyFont="1" applyFill="1" applyBorder="1" applyAlignment="1" applyProtection="1">
      <alignment horizontal="center" vertical="center" wrapText="1"/>
      <protection locked="0" hidden="1"/>
    </xf>
    <xf numFmtId="0" fontId="17" fillId="14" borderId="248" xfId="0" applyFont="1" applyFill="1" applyBorder="1" applyAlignment="1" applyProtection="1">
      <alignment horizontal="center" vertical="center" wrapText="1"/>
      <protection locked="0" hidden="1"/>
    </xf>
    <xf numFmtId="0" fontId="50" fillId="14" borderId="57" xfId="0" applyFont="1" applyFill="1" applyBorder="1" applyAlignment="1" applyProtection="1">
      <alignment horizontal="center" vertical="center" wrapText="1"/>
      <protection locked="0" hidden="1"/>
    </xf>
    <xf numFmtId="0" fontId="117" fillId="14" borderId="94" xfId="0" applyFont="1" applyFill="1" applyBorder="1" applyAlignment="1" applyProtection="1">
      <alignment horizontal="center" vertical="center" wrapText="1"/>
      <protection locked="0" hidden="1"/>
    </xf>
    <xf numFmtId="0" fontId="117" fillId="14" borderId="67" xfId="0" applyFont="1" applyFill="1" applyBorder="1" applyAlignment="1" applyProtection="1">
      <alignment horizontal="center" vertical="center" wrapText="1"/>
      <protection locked="0" hidden="1"/>
    </xf>
    <xf numFmtId="0" fontId="34" fillId="14" borderId="103" xfId="0" applyFont="1" applyFill="1" applyBorder="1" applyAlignment="1" applyProtection="1">
      <alignment horizontal="center" vertical="center"/>
      <protection locked="0" hidden="1"/>
    </xf>
    <xf numFmtId="0" fontId="34" fillId="14" borderId="247" xfId="0" applyFont="1" applyFill="1" applyBorder="1" applyAlignment="1" applyProtection="1">
      <alignment horizontal="center" vertical="center"/>
      <protection locked="0" hidden="1"/>
    </xf>
    <xf numFmtId="0" fontId="34" fillId="14" borderId="104" xfId="0" applyFont="1" applyFill="1" applyBorder="1" applyAlignment="1" applyProtection="1">
      <alignment horizontal="center" vertical="center"/>
      <protection locked="0" hidden="1"/>
    </xf>
    <xf numFmtId="2" fontId="109" fillId="14" borderId="103" xfId="0" applyNumberFormat="1" applyFont="1" applyFill="1" applyBorder="1" applyAlignment="1" applyProtection="1">
      <alignment horizontal="center" vertical="center"/>
      <protection locked="0" hidden="1"/>
    </xf>
    <xf numFmtId="2" fontId="109" fillId="14" borderId="69" xfId="0" applyNumberFormat="1" applyFont="1" applyFill="1" applyBorder="1" applyAlignment="1" applyProtection="1">
      <alignment horizontal="center" vertical="center"/>
      <protection locked="0" hidden="1"/>
    </xf>
    <xf numFmtId="0" fontId="29" fillId="0" borderId="76" xfId="0" applyFont="1" applyFill="1" applyBorder="1" applyAlignment="1" applyProtection="1">
      <alignment horizontal="center" vertical="center"/>
      <protection locked="0" hidden="1"/>
    </xf>
    <xf numFmtId="0" fontId="29" fillId="0" borderId="64" xfId="0" applyFont="1" applyFill="1" applyBorder="1" applyAlignment="1" applyProtection="1">
      <alignment horizontal="center" vertical="center"/>
      <protection locked="0" hidden="1"/>
    </xf>
    <xf numFmtId="0" fontId="29" fillId="0" borderId="246" xfId="0" applyFont="1" applyFill="1" applyBorder="1" applyAlignment="1" applyProtection="1">
      <alignment horizontal="center" vertical="center"/>
      <protection locked="0" hidden="1"/>
    </xf>
    <xf numFmtId="0" fontId="29" fillId="0" borderId="203" xfId="0" applyFont="1" applyFill="1" applyBorder="1" applyAlignment="1" applyProtection="1">
      <alignment horizontal="center" vertical="center"/>
      <protection locked="0" hidden="1"/>
    </xf>
    <xf numFmtId="0" fontId="29" fillId="0" borderId="108" xfId="0" applyFont="1" applyFill="1" applyBorder="1" applyAlignment="1" applyProtection="1">
      <alignment horizontal="center" vertical="center"/>
      <protection locked="0" hidden="1"/>
    </xf>
    <xf numFmtId="0" fontId="29" fillId="0" borderId="98" xfId="0" applyFont="1" applyFill="1" applyBorder="1" applyAlignment="1" applyProtection="1">
      <alignment horizontal="center" vertical="center"/>
      <protection locked="0" hidden="1"/>
    </xf>
    <xf numFmtId="0" fontId="29" fillId="0" borderId="245" xfId="0" applyFont="1" applyFill="1" applyBorder="1" applyAlignment="1" applyProtection="1">
      <alignment horizontal="center" vertical="center"/>
      <protection locked="0" hidden="1"/>
    </xf>
    <xf numFmtId="0" fontId="29" fillId="0" borderId="247" xfId="0" applyFont="1" applyFill="1" applyBorder="1" applyAlignment="1" applyProtection="1">
      <alignment horizontal="center" vertical="center"/>
      <protection locked="0" hidden="1"/>
    </xf>
    <xf numFmtId="0" fontId="29" fillId="0" borderId="61" xfId="0" applyFont="1" applyFill="1" applyBorder="1" applyAlignment="1" applyProtection="1">
      <alignment horizontal="center" vertical="center"/>
      <protection locked="0" hidden="1"/>
    </xf>
    <xf numFmtId="0" fontId="29" fillId="0" borderId="60" xfId="0" applyFont="1" applyFill="1" applyBorder="1" applyAlignment="1" applyProtection="1">
      <alignment horizontal="center" vertical="center"/>
      <protection locked="0" hidden="1"/>
    </xf>
    <xf numFmtId="0" fontId="29" fillId="0" borderId="62" xfId="0" applyFont="1" applyFill="1" applyBorder="1" applyAlignment="1" applyProtection="1">
      <alignment horizontal="center" vertical="center"/>
      <protection locked="0" hidden="1"/>
    </xf>
    <xf numFmtId="0" fontId="33" fillId="0" borderId="84" xfId="0" applyFont="1" applyFill="1" applyBorder="1" applyAlignment="1" applyProtection="1">
      <alignment horizontal="center" vertical="center"/>
      <protection locked="0" hidden="1"/>
    </xf>
    <xf numFmtId="0" fontId="33" fillId="0" borderId="60" xfId="0" applyFont="1" applyFill="1" applyBorder="1" applyAlignment="1" applyProtection="1">
      <alignment horizontal="center" vertical="center"/>
      <protection locked="0" hidden="1"/>
    </xf>
    <xf numFmtId="0" fontId="33" fillId="0" borderId="72" xfId="0" applyFont="1" applyFill="1" applyBorder="1" applyAlignment="1" applyProtection="1">
      <alignment horizontal="center" vertical="center"/>
      <protection locked="0" hidden="1"/>
    </xf>
    <xf numFmtId="0" fontId="29" fillId="0" borderId="73" xfId="0" applyFont="1" applyFill="1" applyBorder="1" applyAlignment="1" applyProtection="1">
      <alignment horizontal="center" vertical="center"/>
      <protection locked="0" hidden="1"/>
    </xf>
    <xf numFmtId="0" fontId="29" fillId="0" borderId="104" xfId="0" applyFont="1" applyFill="1" applyBorder="1" applyAlignment="1" applyProtection="1">
      <alignment horizontal="center" vertical="center"/>
      <protection locked="0" hidden="1"/>
    </xf>
    <xf numFmtId="0" fontId="29" fillId="0" borderId="262" xfId="0" applyFont="1" applyFill="1" applyBorder="1" applyAlignment="1" applyProtection="1">
      <alignment horizontal="center" vertical="center"/>
      <protection locked="0" hidden="1"/>
    </xf>
    <xf numFmtId="164" fontId="33" fillId="0" borderId="81" xfId="0" applyNumberFormat="1" applyFont="1" applyFill="1" applyBorder="1" applyAlignment="1" applyProtection="1">
      <alignment horizontal="center" vertical="center"/>
      <protection locked="0" hidden="1"/>
    </xf>
    <xf numFmtId="164" fontId="33" fillId="0" borderId="117" xfId="0" applyNumberFormat="1" applyFont="1" applyFill="1" applyBorder="1" applyAlignment="1" applyProtection="1">
      <alignment horizontal="center" vertical="center"/>
      <protection locked="0" hidden="1"/>
    </xf>
    <xf numFmtId="0" fontId="29" fillId="9" borderId="36" xfId="0" applyFont="1" applyFill="1" applyBorder="1" applyAlignment="1" applyProtection="1">
      <alignment horizontal="center" vertical="center"/>
      <protection locked="0" hidden="1"/>
    </xf>
    <xf numFmtId="0" fontId="29" fillId="9" borderId="66" xfId="0" applyFont="1" applyFill="1" applyBorder="1" applyAlignment="1" applyProtection="1">
      <alignment horizontal="center" vertical="center"/>
      <protection locked="0" hidden="1"/>
    </xf>
    <xf numFmtId="0" fontId="50" fillId="9" borderId="122" xfId="0" applyFont="1" applyFill="1" applyBorder="1" applyAlignment="1" applyProtection="1">
      <alignment horizontal="center" vertical="center" wrapText="1"/>
      <protection locked="0" hidden="1"/>
    </xf>
    <xf numFmtId="0" fontId="50" fillId="9" borderId="263" xfId="0" applyFont="1" applyFill="1" applyBorder="1" applyAlignment="1" applyProtection="1">
      <alignment horizontal="center" vertical="center" wrapText="1"/>
      <protection locked="0" hidden="1"/>
    </xf>
    <xf numFmtId="0" fontId="4" fillId="9" borderId="94" xfId="0" applyFont="1" applyFill="1" applyBorder="1" applyAlignment="1" applyProtection="1">
      <alignment horizontal="center" vertical="center" wrapText="1"/>
      <protection locked="0" hidden="1"/>
    </xf>
    <xf numFmtId="0" fontId="4" fillId="9" borderId="67" xfId="0" applyFont="1" applyFill="1" applyBorder="1" applyAlignment="1" applyProtection="1">
      <alignment horizontal="center" vertical="center" wrapText="1"/>
      <protection locked="0" hidden="1"/>
    </xf>
    <xf numFmtId="0" fontId="50" fillId="9" borderId="269" xfId="0" applyFont="1" applyFill="1" applyBorder="1" applyAlignment="1" applyProtection="1">
      <alignment horizontal="center" vertical="center" wrapText="1"/>
      <protection locked="0" hidden="1"/>
    </xf>
    <xf numFmtId="0" fontId="50" fillId="9" borderId="270" xfId="0" applyFont="1" applyFill="1" applyBorder="1" applyAlignment="1" applyProtection="1">
      <alignment horizontal="center" vertical="center" wrapText="1"/>
      <protection locked="0" hidden="1"/>
    </xf>
    <xf numFmtId="0" fontId="124" fillId="14" borderId="73" xfId="0" applyFont="1" applyFill="1" applyBorder="1" applyAlignment="1" applyProtection="1">
      <alignment horizontal="center" vertical="center"/>
      <protection locked="0" hidden="1"/>
    </xf>
    <xf numFmtId="0" fontId="125" fillId="0" borderId="69" xfId="0" applyFont="1" applyBorder="1" applyProtection="1">
      <protection locked="0" hidden="1"/>
    </xf>
    <xf numFmtId="0" fontId="123" fillId="14" borderId="245" xfId="0" applyFont="1" applyFill="1" applyBorder="1" applyAlignment="1" applyProtection="1">
      <alignment horizontal="center" vertical="center"/>
      <protection locked="0" hidden="1"/>
    </xf>
    <xf numFmtId="0" fontId="123" fillId="14" borderId="69" xfId="0" applyFont="1" applyFill="1" applyBorder="1" applyAlignment="1" applyProtection="1">
      <alignment horizontal="center" vertical="center"/>
      <protection locked="0" hidden="1"/>
    </xf>
    <xf numFmtId="0" fontId="116" fillId="0" borderId="53" xfId="0" applyFont="1" applyBorder="1" applyAlignment="1" applyProtection="1">
      <alignment horizontal="left" vertical="center"/>
      <protection locked="0" hidden="1"/>
    </xf>
    <xf numFmtId="0" fontId="116" fillId="0" borderId="91" xfId="0" applyFont="1" applyBorder="1" applyAlignment="1" applyProtection="1">
      <alignment horizontal="left" vertical="center"/>
      <protection locked="0" hidden="1"/>
    </xf>
    <xf numFmtId="0" fontId="149" fillId="0" borderId="52" xfId="0" applyFont="1" applyFill="1" applyBorder="1" applyAlignment="1" applyProtection="1">
      <alignment horizontal="center" vertical="center" wrapText="1"/>
      <protection locked="0" hidden="1"/>
    </xf>
    <xf numFmtId="0" fontId="149" fillId="0" borderId="0" xfId="0" applyFont="1" applyFill="1" applyBorder="1" applyAlignment="1" applyProtection="1">
      <alignment horizontal="center" vertical="center" wrapText="1"/>
      <protection locked="0" hidden="1"/>
    </xf>
    <xf numFmtId="0" fontId="149" fillId="0" borderId="53" xfId="0" applyFont="1" applyFill="1" applyBorder="1" applyAlignment="1" applyProtection="1">
      <alignment horizontal="center" vertical="center" wrapText="1"/>
      <protection locked="0" hidden="1"/>
    </xf>
    <xf numFmtId="0" fontId="34" fillId="0" borderId="52" xfId="0" applyFont="1" applyBorder="1" applyAlignment="1" applyProtection="1">
      <alignment horizontal="center" vertical="center"/>
      <protection locked="0" hidden="1"/>
    </xf>
    <xf numFmtId="0" fontId="34" fillId="0" borderId="0" xfId="0" applyFont="1" applyBorder="1" applyAlignment="1" applyProtection="1">
      <alignment horizontal="center" vertical="center"/>
      <protection locked="0" hidden="1"/>
    </xf>
    <xf numFmtId="0" fontId="34" fillId="0" borderId="53" xfId="0" applyFont="1" applyBorder="1" applyAlignment="1" applyProtection="1">
      <alignment horizontal="center" vertical="center"/>
      <protection locked="0" hidden="1"/>
    </xf>
    <xf numFmtId="0" fontId="34" fillId="0" borderId="47" xfId="0" applyFont="1" applyBorder="1" applyAlignment="1" applyProtection="1">
      <alignment horizontal="center" vertical="center"/>
      <protection locked="0" hidden="1"/>
    </xf>
    <xf numFmtId="0" fontId="34" fillId="0" borderId="3" xfId="0" applyFont="1" applyBorder="1" applyAlignment="1" applyProtection="1">
      <alignment horizontal="center" vertical="center"/>
      <protection locked="0" hidden="1"/>
    </xf>
    <xf numFmtId="0" fontId="34" fillId="0" borderId="91" xfId="0" applyFont="1" applyBorder="1" applyAlignment="1" applyProtection="1">
      <alignment horizontal="center" vertical="center"/>
      <protection locked="0" hidden="1"/>
    </xf>
    <xf numFmtId="0" fontId="29" fillId="0" borderId="58" xfId="0" applyFont="1" applyFill="1" applyBorder="1" applyAlignment="1" applyProtection="1">
      <alignment horizontal="center" vertical="center"/>
      <protection locked="0" hidden="1"/>
    </xf>
    <xf numFmtId="0" fontId="29" fillId="0" borderId="57" xfId="0" applyFont="1" applyFill="1" applyBorder="1" applyAlignment="1" applyProtection="1">
      <alignment horizontal="center" vertical="center"/>
      <protection locked="0" hidden="1"/>
    </xf>
    <xf numFmtId="0" fontId="29" fillId="0" borderId="59" xfId="0" applyFont="1" applyFill="1" applyBorder="1" applyAlignment="1" applyProtection="1">
      <alignment horizontal="center" vertical="center"/>
      <protection locked="0" hidden="1"/>
    </xf>
    <xf numFmtId="0" fontId="33" fillId="0" borderId="57" xfId="0" applyFont="1" applyFill="1" applyBorder="1" applyAlignment="1" applyProtection="1">
      <alignment horizontal="center" vertical="center"/>
      <protection locked="0" hidden="1"/>
    </xf>
    <xf numFmtId="0" fontId="33" fillId="0" borderId="268" xfId="0" applyFont="1" applyFill="1" applyBorder="1" applyAlignment="1" applyProtection="1">
      <alignment horizontal="center" vertical="center"/>
      <protection locked="0" hidden="1"/>
    </xf>
    <xf numFmtId="0" fontId="123" fillId="14" borderId="103" xfId="0" applyFont="1" applyFill="1" applyBorder="1" applyAlignment="1" applyProtection="1">
      <alignment horizontal="center" vertical="center"/>
      <protection locked="0" hidden="1"/>
    </xf>
    <xf numFmtId="0" fontId="123" fillId="14" borderId="247" xfId="0" applyFont="1" applyFill="1" applyBorder="1" applyAlignment="1" applyProtection="1">
      <alignment horizontal="center" vertical="center"/>
      <protection locked="0" hidden="1"/>
    </xf>
    <xf numFmtId="0" fontId="29" fillId="0" borderId="77" xfId="0" applyFont="1" applyFill="1" applyBorder="1" applyAlignment="1" applyProtection="1">
      <alignment horizontal="center" vertical="center"/>
      <protection locked="0" hidden="1"/>
    </xf>
    <xf numFmtId="0" fontId="29" fillId="0" borderId="79" xfId="0" applyFont="1" applyFill="1" applyBorder="1" applyAlignment="1" applyProtection="1">
      <alignment horizontal="center" vertical="center"/>
      <protection locked="0" hidden="1"/>
    </xf>
    <xf numFmtId="0" fontId="29" fillId="0" borderId="122" xfId="0" applyFont="1" applyFill="1" applyBorder="1" applyAlignment="1" applyProtection="1">
      <alignment horizontal="center" vertical="center"/>
      <protection locked="0" hidden="1"/>
    </xf>
    <xf numFmtId="0" fontId="29" fillId="0" borderId="248" xfId="0" applyFont="1" applyFill="1" applyBorder="1" applyAlignment="1" applyProtection="1">
      <alignment horizontal="center" vertical="center"/>
      <protection locked="0" hidden="1"/>
    </xf>
    <xf numFmtId="0" fontId="36" fillId="0" borderId="0" xfId="0" applyFont="1" applyFill="1" applyBorder="1" applyAlignment="1" applyProtection="1">
      <alignment horizontal="center" vertical="center" wrapText="1"/>
      <protection locked="0" hidden="1"/>
    </xf>
    <xf numFmtId="0" fontId="135" fillId="15" borderId="0" xfId="0" applyFont="1" applyFill="1" applyBorder="1" applyAlignment="1" applyProtection="1">
      <alignment horizontal="center" vertical="center" wrapText="1"/>
      <protection locked="0" hidden="1"/>
    </xf>
    <xf numFmtId="0" fontId="143" fillId="21" borderId="36" xfId="0" applyFont="1" applyFill="1" applyBorder="1" applyAlignment="1" applyProtection="1">
      <alignment horizontal="center" vertical="center" textRotation="90" wrapText="1"/>
      <protection locked="0" hidden="1"/>
    </xf>
    <xf numFmtId="0" fontId="143" fillId="21" borderId="47" xfId="0" applyFont="1" applyFill="1" applyBorder="1" applyAlignment="1" applyProtection="1">
      <alignment horizontal="center" vertical="center" textRotation="90" wrapText="1"/>
      <protection locked="0" hidden="1"/>
    </xf>
    <xf numFmtId="0" fontId="37" fillId="21" borderId="37" xfId="0" applyFont="1" applyFill="1" applyBorder="1" applyAlignment="1" applyProtection="1">
      <alignment horizontal="center" vertical="center" wrapText="1"/>
      <protection locked="0" hidden="1"/>
    </xf>
    <xf numFmtId="0" fontId="37" fillId="21" borderId="3" xfId="0" applyFont="1" applyFill="1" applyBorder="1" applyAlignment="1" applyProtection="1">
      <alignment horizontal="center" vertical="center" wrapText="1"/>
      <protection locked="0" hidden="1"/>
    </xf>
    <xf numFmtId="0" fontId="111" fillId="21" borderId="37" xfId="0" applyFont="1" applyFill="1" applyBorder="1" applyAlignment="1" applyProtection="1">
      <alignment horizontal="center" vertical="center" wrapText="1"/>
      <protection locked="0" hidden="1"/>
    </xf>
    <xf numFmtId="0" fontId="112" fillId="21" borderId="37" xfId="0" applyFont="1" applyFill="1" applyBorder="1" applyAlignment="1" applyProtection="1">
      <alignment horizontal="center" vertical="center"/>
      <protection locked="0" hidden="1"/>
    </xf>
    <xf numFmtId="0" fontId="112" fillId="21" borderId="38" xfId="0" applyFont="1" applyFill="1" applyBorder="1" applyAlignment="1" applyProtection="1">
      <alignment horizontal="center" vertical="center"/>
      <protection locked="0" hidden="1"/>
    </xf>
    <xf numFmtId="0" fontId="87" fillId="21" borderId="3" xfId="0" applyFont="1" applyFill="1" applyBorder="1" applyAlignment="1" applyProtection="1">
      <alignment horizontal="center" vertical="center" wrapText="1"/>
      <protection locked="0" hidden="1"/>
    </xf>
    <xf numFmtId="0" fontId="87" fillId="21" borderId="91" xfId="0" applyFont="1" applyFill="1" applyBorder="1" applyAlignment="1" applyProtection="1">
      <alignment horizontal="center" vertical="center" wrapText="1"/>
      <protection locked="0" hidden="1"/>
    </xf>
    <xf numFmtId="0" fontId="144" fillId="0" borderId="55" xfId="0" applyFont="1" applyFill="1" applyBorder="1" applyAlignment="1" applyProtection="1">
      <alignment horizontal="center" wrapText="1"/>
      <protection locked="0" hidden="1"/>
    </xf>
    <xf numFmtId="0" fontId="115" fillId="0" borderId="52" xfId="0" applyFont="1" applyFill="1" applyBorder="1" applyAlignment="1" applyProtection="1">
      <alignment horizontal="center" vertical="center" wrapText="1"/>
      <protection locked="0" hidden="1"/>
    </xf>
    <xf numFmtId="0" fontId="115" fillId="0" borderId="0" xfId="0" applyFont="1" applyFill="1" applyBorder="1" applyAlignment="1" applyProtection="1">
      <alignment horizontal="center" vertical="center" wrapText="1"/>
      <protection locked="0" hidden="1"/>
    </xf>
    <xf numFmtId="0" fontId="115" fillId="0" borderId="53" xfId="0" applyFont="1" applyFill="1" applyBorder="1" applyAlignment="1" applyProtection="1">
      <alignment horizontal="center" vertical="center" wrapText="1"/>
      <protection locked="0" hidden="1"/>
    </xf>
    <xf numFmtId="0" fontId="115" fillId="0" borderId="47" xfId="0" applyFont="1" applyFill="1" applyBorder="1" applyAlignment="1" applyProtection="1">
      <alignment horizontal="center" vertical="center" wrapText="1"/>
      <protection locked="0" hidden="1"/>
    </xf>
    <xf numFmtId="0" fontId="115" fillId="0" borderId="3" xfId="0" applyFont="1" applyFill="1" applyBorder="1" applyAlignment="1" applyProtection="1">
      <alignment horizontal="center" vertical="center" wrapText="1"/>
      <protection locked="0" hidden="1"/>
    </xf>
    <xf numFmtId="0" fontId="115" fillId="0" borderId="91" xfId="0" applyFont="1" applyFill="1" applyBorder="1" applyAlignment="1" applyProtection="1">
      <alignment horizontal="center" vertical="center" wrapText="1"/>
      <protection locked="0" hidden="1"/>
    </xf>
    <xf numFmtId="0" fontId="98" fillId="0" borderId="52" xfId="0" applyFont="1" applyFill="1" applyBorder="1" applyAlignment="1" applyProtection="1">
      <alignment horizontal="center" vertical="center" wrapText="1"/>
      <protection locked="0" hidden="1"/>
    </xf>
    <xf numFmtId="0" fontId="98" fillId="0" borderId="0" xfId="0" applyFont="1" applyFill="1" applyBorder="1" applyAlignment="1" applyProtection="1">
      <alignment horizontal="center" vertical="center" wrapText="1"/>
      <protection locked="0" hidden="1"/>
    </xf>
    <xf numFmtId="0" fontId="98" fillId="0" borderId="47" xfId="0" applyFont="1" applyFill="1" applyBorder="1" applyAlignment="1" applyProtection="1">
      <alignment horizontal="center" vertical="center" wrapText="1"/>
      <protection locked="0" hidden="1"/>
    </xf>
    <xf numFmtId="0" fontId="98" fillId="0" borderId="3" xfId="0" applyFont="1" applyFill="1" applyBorder="1" applyAlignment="1" applyProtection="1">
      <alignment horizontal="center" vertical="center" wrapText="1"/>
      <protection locked="0" hidden="1"/>
    </xf>
    <xf numFmtId="0" fontId="0" fillId="23" borderId="0" xfId="0" applyFill="1" applyAlignment="1" applyProtection="1">
      <alignment horizontal="center"/>
      <protection hidden="1"/>
    </xf>
    <xf numFmtId="0" fontId="145" fillId="13" borderId="0" xfId="0" applyFont="1" applyFill="1" applyAlignment="1" applyProtection="1">
      <alignment horizontal="center" vertical="center" wrapText="1"/>
      <protection hidden="1"/>
    </xf>
    <xf numFmtId="0" fontId="146" fillId="15" borderId="0" xfId="0" applyFont="1" applyFill="1" applyAlignment="1" applyProtection="1">
      <alignment horizontal="center" vertical="center"/>
      <protection locked="0"/>
    </xf>
    <xf numFmtId="0" fontId="146" fillId="0" borderId="0" xfId="0" applyFont="1" applyAlignment="1" applyProtection="1">
      <alignment horizontal="center" vertical="center"/>
      <protection hidden="1"/>
    </xf>
    <xf numFmtId="0" fontId="147" fillId="23" borderId="0" xfId="0" applyFont="1" applyFill="1" applyAlignment="1" applyProtection="1">
      <alignment horizontal="center" vertical="center"/>
      <protection hidden="1"/>
    </xf>
    <xf numFmtId="0" fontId="130" fillId="0" borderId="52" xfId="0" applyFont="1" applyFill="1" applyBorder="1" applyAlignment="1" applyProtection="1">
      <alignment horizontal="center" vertical="center" wrapText="1"/>
      <protection locked="0" hidden="1"/>
    </xf>
    <xf numFmtId="0" fontId="130" fillId="0" borderId="0" xfId="0" applyFont="1" applyFill="1" applyBorder="1" applyAlignment="1" applyProtection="1">
      <alignment horizontal="center" vertical="center" wrapText="1"/>
      <protection locked="0" hidden="1"/>
    </xf>
    <xf numFmtId="0" fontId="130" fillId="0" borderId="53" xfId="0" applyFont="1" applyFill="1" applyBorder="1" applyAlignment="1" applyProtection="1">
      <alignment horizontal="center" vertical="center" wrapText="1"/>
      <protection locked="0" hidden="1"/>
    </xf>
    <xf numFmtId="0" fontId="1" fillId="15" borderId="264" xfId="0" applyFont="1" applyFill="1" applyBorder="1" applyAlignment="1" applyProtection="1">
      <alignment horizontal="center" vertical="center" wrapText="1"/>
      <protection hidden="1"/>
    </xf>
    <xf numFmtId="0" fontId="130" fillId="0" borderId="36" xfId="0" applyFont="1" applyFill="1" applyBorder="1" applyAlignment="1" applyProtection="1">
      <alignment horizontal="left" vertical="center" wrapText="1"/>
      <protection hidden="1"/>
    </xf>
    <xf numFmtId="0" fontId="130" fillId="0" borderId="37" xfId="0" applyFont="1" applyFill="1" applyBorder="1" applyAlignment="1" applyProtection="1">
      <alignment horizontal="left" vertical="center" wrapText="1"/>
      <protection hidden="1"/>
    </xf>
    <xf numFmtId="0" fontId="34" fillId="0" borderId="52" xfId="0" applyFont="1" applyBorder="1" applyAlignment="1" applyProtection="1">
      <alignment horizontal="right" vertical="center"/>
      <protection hidden="1"/>
    </xf>
    <xf numFmtId="0" fontId="34" fillId="0" borderId="0" xfId="0" applyFont="1" applyBorder="1" applyAlignment="1" applyProtection="1">
      <alignment horizontal="right" vertical="center"/>
      <protection hidden="1"/>
    </xf>
    <xf numFmtId="0" fontId="34" fillId="0" borderId="47" xfId="0" applyFont="1" applyBorder="1" applyAlignment="1" applyProtection="1">
      <alignment horizontal="right" vertical="center"/>
      <protection hidden="1"/>
    </xf>
    <xf numFmtId="0" fontId="34" fillId="0" borderId="3" xfId="0" applyFont="1" applyBorder="1" applyAlignment="1" applyProtection="1">
      <alignment horizontal="right" vertical="center"/>
      <protection hidden="1"/>
    </xf>
    <xf numFmtId="0" fontId="42" fillId="0" borderId="53" xfId="0" applyFont="1" applyBorder="1" applyAlignment="1" applyProtection="1">
      <alignment horizontal="left" vertical="center"/>
      <protection locked="0"/>
    </xf>
    <xf numFmtId="0" fontId="42" fillId="0" borderId="91" xfId="0" applyFont="1" applyBorder="1" applyAlignment="1" applyProtection="1">
      <alignment horizontal="left" vertical="center"/>
      <protection locked="0"/>
    </xf>
    <xf numFmtId="0" fontId="29" fillId="0" borderId="84" xfId="0" applyFont="1" applyFill="1" applyBorder="1" applyAlignment="1" applyProtection="1">
      <alignment horizontal="center" vertical="center"/>
      <protection locked="0"/>
    </xf>
    <xf numFmtId="0" fontId="29" fillId="0" borderId="68" xfId="0" applyFont="1" applyFill="1" applyBorder="1" applyAlignment="1" applyProtection="1">
      <alignment horizontal="center" vertical="center"/>
      <protection locked="0"/>
    </xf>
    <xf numFmtId="0" fontId="17" fillId="0" borderId="84" xfId="0" applyFont="1" applyFill="1" applyBorder="1" applyAlignment="1" applyProtection="1">
      <alignment horizontal="center" vertical="center"/>
      <protection locked="0"/>
    </xf>
    <xf numFmtId="0" fontId="17" fillId="0" borderId="60" xfId="0" applyFont="1" applyFill="1" applyBorder="1" applyAlignment="1" applyProtection="1">
      <alignment horizontal="center" vertical="center"/>
      <protection locked="0"/>
    </xf>
    <xf numFmtId="0" fontId="17" fillId="0" borderId="72" xfId="0" applyFont="1" applyFill="1" applyBorder="1" applyAlignment="1" applyProtection="1">
      <alignment horizontal="center" vertical="center"/>
      <protection locked="0"/>
    </xf>
    <xf numFmtId="0" fontId="33" fillId="0" borderId="52" xfId="0" applyFont="1" applyBorder="1" applyAlignment="1" applyProtection="1">
      <alignment horizontal="center"/>
      <protection hidden="1"/>
    </xf>
    <xf numFmtId="0" fontId="33" fillId="0" borderId="0" xfId="0" applyFont="1" applyBorder="1" applyAlignment="1" applyProtection="1">
      <alignment horizontal="center"/>
      <protection hidden="1"/>
    </xf>
    <xf numFmtId="0" fontId="33" fillId="0" borderId="53" xfId="0" applyFont="1" applyBorder="1" applyAlignment="1" applyProtection="1">
      <alignment horizontal="center"/>
      <protection hidden="1"/>
    </xf>
    <xf numFmtId="0" fontId="33" fillId="0" borderId="47" xfId="0" applyFont="1" applyBorder="1" applyAlignment="1" applyProtection="1">
      <alignment horizontal="center"/>
      <protection hidden="1"/>
    </xf>
    <xf numFmtId="0" fontId="33" fillId="0" borderId="3" xfId="0" applyFont="1" applyBorder="1" applyAlignment="1" applyProtection="1">
      <alignment horizontal="center"/>
      <protection hidden="1"/>
    </xf>
    <xf numFmtId="0" fontId="33" fillId="0" borderId="91" xfId="0" applyFont="1" applyBorder="1" applyAlignment="1" applyProtection="1">
      <alignment horizontal="center"/>
      <protection hidden="1"/>
    </xf>
    <xf numFmtId="0" fontId="29" fillId="0" borderId="103" xfId="0" applyFont="1" applyFill="1" applyBorder="1" applyAlignment="1" applyProtection="1">
      <alignment horizontal="center" vertical="center"/>
      <protection locked="0"/>
    </xf>
    <xf numFmtId="0" fontId="29" fillId="0" borderId="69" xfId="0" applyFont="1" applyFill="1" applyBorder="1" applyAlignment="1" applyProtection="1">
      <alignment horizontal="center" vertical="center"/>
      <protection locked="0"/>
    </xf>
    <xf numFmtId="0" fontId="17" fillId="0" borderId="103" xfId="0" applyFont="1" applyFill="1" applyBorder="1" applyAlignment="1" applyProtection="1">
      <alignment horizontal="center" vertical="center"/>
      <protection locked="0"/>
    </xf>
    <xf numFmtId="0" fontId="17" fillId="0" borderId="104" xfId="0" applyFont="1" applyFill="1" applyBorder="1" applyAlignment="1" applyProtection="1">
      <alignment horizontal="center" vertical="center"/>
      <protection locked="0"/>
    </xf>
    <xf numFmtId="0" fontId="17" fillId="0" borderId="124" xfId="0" applyFont="1" applyFill="1" applyBorder="1" applyAlignment="1" applyProtection="1">
      <alignment horizontal="center" vertical="center"/>
      <protection locked="0"/>
    </xf>
    <xf numFmtId="0" fontId="50" fillId="0" borderId="106" xfId="0" applyFont="1" applyFill="1" applyBorder="1" applyAlignment="1" applyProtection="1">
      <alignment horizontal="center" vertical="center"/>
      <protection hidden="1"/>
    </xf>
    <xf numFmtId="0" fontId="50" fillId="0" borderId="101" xfId="0" applyFont="1" applyFill="1" applyBorder="1" applyAlignment="1" applyProtection="1">
      <alignment horizontal="center" vertical="center"/>
      <protection hidden="1"/>
    </xf>
    <xf numFmtId="1" fontId="17" fillId="0" borderId="158" xfId="0" applyNumberFormat="1" applyFont="1" applyFill="1" applyBorder="1" applyAlignment="1" applyProtection="1">
      <alignment horizontal="center" vertical="center"/>
      <protection locked="0"/>
    </xf>
    <xf numFmtId="1" fontId="17" fillId="0" borderId="127" xfId="0" applyNumberFormat="1" applyFont="1" applyFill="1" applyBorder="1" applyAlignment="1" applyProtection="1">
      <alignment horizontal="center" vertical="center"/>
      <protection locked="0"/>
    </xf>
    <xf numFmtId="1" fontId="17" fillId="0" borderId="113" xfId="0" applyNumberFormat="1" applyFont="1" applyFill="1" applyBorder="1" applyAlignment="1" applyProtection="1">
      <alignment horizontal="center" vertical="center"/>
      <protection locked="0"/>
    </xf>
    <xf numFmtId="0" fontId="58" fillId="0" borderId="80" xfId="0" applyFont="1" applyBorder="1" applyAlignment="1" applyProtection="1">
      <alignment horizontal="center" vertical="center" wrapText="1"/>
      <protection hidden="1"/>
    </xf>
    <xf numFmtId="0" fontId="58" fillId="0" borderId="81" xfId="0" applyFont="1" applyBorder="1" applyAlignment="1" applyProtection="1">
      <alignment horizontal="center" vertical="center" wrapText="1"/>
      <protection hidden="1"/>
    </xf>
    <xf numFmtId="0" fontId="58" fillId="0" borderId="82" xfId="0" applyFont="1" applyBorder="1" applyAlignment="1" applyProtection="1">
      <alignment horizontal="center" vertical="center" wrapText="1"/>
      <protection hidden="1"/>
    </xf>
    <xf numFmtId="0" fontId="58" fillId="0" borderId="77" xfId="0" applyFont="1" applyBorder="1" applyAlignment="1" applyProtection="1">
      <alignment horizontal="center" vertical="center" wrapText="1"/>
      <protection hidden="1"/>
    </xf>
    <xf numFmtId="0" fontId="58" fillId="0" borderId="78" xfId="0" applyFont="1" applyBorder="1" applyAlignment="1" applyProtection="1">
      <alignment horizontal="center" vertical="center" wrapText="1"/>
      <protection hidden="1"/>
    </xf>
    <xf numFmtId="0" fontId="58" fillId="0" borderId="79" xfId="0" applyFont="1" applyBorder="1" applyAlignment="1" applyProtection="1">
      <alignment horizontal="center" vertical="center" wrapText="1"/>
      <protection hidden="1"/>
    </xf>
    <xf numFmtId="0" fontId="58" fillId="0" borderId="114" xfId="0" applyFont="1" applyBorder="1" applyAlignment="1" applyProtection="1">
      <alignment horizontal="center" vertical="center" wrapText="1"/>
      <protection hidden="1"/>
    </xf>
    <xf numFmtId="0" fontId="58" fillId="0" borderId="117" xfId="0" applyFont="1" applyBorder="1" applyAlignment="1" applyProtection="1">
      <alignment horizontal="center" vertical="center" wrapText="1"/>
      <protection hidden="1"/>
    </xf>
    <xf numFmtId="0" fontId="58" fillId="0" borderId="83" xfId="0" applyFont="1" applyBorder="1" applyAlignment="1" applyProtection="1">
      <alignment horizontal="center" vertical="center" wrapText="1"/>
      <protection hidden="1"/>
    </xf>
    <xf numFmtId="0" fontId="58" fillId="0" borderId="88" xfId="0" applyFont="1" applyBorder="1" applyAlignment="1" applyProtection="1">
      <alignment horizontal="center" vertical="center" wrapText="1"/>
      <protection hidden="1"/>
    </xf>
    <xf numFmtId="0" fontId="29" fillId="9" borderId="77" xfId="0" applyFont="1" applyFill="1" applyBorder="1" applyAlignment="1" applyProtection="1">
      <alignment horizontal="center" vertical="center"/>
      <protection hidden="1"/>
    </xf>
    <xf numFmtId="0" fontId="0" fillId="0" borderId="78" xfId="0" applyBorder="1" applyProtection="1">
      <protection hidden="1"/>
    </xf>
    <xf numFmtId="0" fontId="0" fillId="0" borderId="88" xfId="0" applyBorder="1" applyProtection="1">
      <protection hidden="1"/>
    </xf>
    <xf numFmtId="0" fontId="29" fillId="9" borderId="103" xfId="0" applyFont="1" applyFill="1" applyBorder="1" applyAlignment="1" applyProtection="1">
      <alignment horizontal="center" vertical="center"/>
      <protection hidden="1"/>
    </xf>
    <xf numFmtId="0" fontId="29" fillId="9" borderId="69" xfId="0" applyFont="1" applyFill="1" applyBorder="1" applyAlignment="1" applyProtection="1">
      <alignment horizontal="center" vertical="center"/>
      <protection hidden="1"/>
    </xf>
    <xf numFmtId="0" fontId="29" fillId="9" borderId="104" xfId="0" applyFont="1" applyFill="1" applyBorder="1" applyAlignment="1" applyProtection="1">
      <alignment horizontal="center" vertical="center"/>
      <protection hidden="1"/>
    </xf>
    <xf numFmtId="0" fontId="29" fillId="9" borderId="124" xfId="0" applyFont="1" applyFill="1" applyBorder="1" applyAlignment="1" applyProtection="1">
      <alignment horizontal="center" vertical="center"/>
      <protection hidden="1"/>
    </xf>
    <xf numFmtId="0" fontId="59" fillId="0" borderId="80" xfId="0" applyFont="1" applyBorder="1" applyAlignment="1" applyProtection="1">
      <alignment horizontal="center"/>
      <protection hidden="1"/>
    </xf>
    <xf numFmtId="0" fontId="59" fillId="0" borderId="81" xfId="0" applyFont="1" applyBorder="1" applyAlignment="1" applyProtection="1">
      <alignment horizontal="center"/>
      <protection hidden="1"/>
    </xf>
    <xf numFmtId="0" fontId="59" fillId="0" borderId="117" xfId="0" applyFont="1" applyBorder="1" applyAlignment="1" applyProtection="1">
      <alignment horizontal="center"/>
      <protection hidden="1"/>
    </xf>
    <xf numFmtId="0" fontId="59" fillId="0" borderId="52" xfId="0" applyFont="1" applyBorder="1" applyAlignment="1" applyProtection="1">
      <alignment horizontal="center"/>
      <protection hidden="1"/>
    </xf>
    <xf numFmtId="0" fontId="59" fillId="0" borderId="0" xfId="0" applyFont="1" applyBorder="1" applyAlignment="1" applyProtection="1">
      <alignment horizontal="center"/>
      <protection hidden="1"/>
    </xf>
    <xf numFmtId="0" fontId="59" fillId="0" borderId="53" xfId="0" applyFont="1" applyBorder="1" applyAlignment="1" applyProtection="1">
      <alignment horizontal="center"/>
      <protection hidden="1"/>
    </xf>
    <xf numFmtId="0" fontId="29" fillId="0" borderId="94" xfId="0" applyFont="1" applyFill="1" applyBorder="1" applyAlignment="1" applyProtection="1">
      <alignment horizontal="center" vertical="center"/>
      <protection locked="0"/>
    </xf>
    <xf numFmtId="0" fontId="29" fillId="0" borderId="67" xfId="0" applyFont="1" applyFill="1" applyBorder="1" applyAlignment="1" applyProtection="1">
      <alignment horizontal="center" vertical="center"/>
      <protection locked="0"/>
    </xf>
    <xf numFmtId="0" fontId="17" fillId="0" borderId="83" xfId="0" applyFont="1" applyFill="1" applyBorder="1" applyAlignment="1" applyProtection="1">
      <alignment horizontal="center" vertical="center"/>
      <protection locked="0"/>
    </xf>
    <xf numFmtId="0" fontId="17" fillId="0" borderId="78" xfId="0" applyFont="1" applyFill="1" applyBorder="1" applyAlignment="1" applyProtection="1">
      <alignment horizontal="center" vertical="center"/>
      <protection locked="0"/>
    </xf>
    <xf numFmtId="0" fontId="17" fillId="0" borderId="88" xfId="0" applyFont="1" applyFill="1" applyBorder="1" applyAlignment="1" applyProtection="1">
      <alignment horizontal="center" vertical="center"/>
      <protection locked="0"/>
    </xf>
    <xf numFmtId="0" fontId="50" fillId="0" borderId="126" xfId="0" applyFont="1" applyFill="1" applyBorder="1" applyAlignment="1" applyProtection="1">
      <alignment horizontal="center" vertical="center" wrapText="1"/>
      <protection hidden="1"/>
    </xf>
    <xf numFmtId="0" fontId="50" fillId="0" borderId="127" xfId="0" applyFont="1" applyFill="1" applyBorder="1" applyAlignment="1" applyProtection="1">
      <alignment horizontal="center" vertical="center" wrapText="1"/>
      <protection hidden="1"/>
    </xf>
    <xf numFmtId="0" fontId="50" fillId="0" borderId="113" xfId="0" applyFont="1" applyFill="1" applyBorder="1" applyAlignment="1" applyProtection="1">
      <alignment horizontal="center" vertical="center" wrapText="1"/>
      <protection hidden="1"/>
    </xf>
    <xf numFmtId="0" fontId="17" fillId="0" borderId="101" xfId="0" applyFont="1" applyFill="1" applyBorder="1" applyAlignment="1" applyProtection="1">
      <alignment horizontal="center" vertical="center"/>
      <protection locked="0"/>
    </xf>
    <xf numFmtId="0" fontId="56" fillId="15" borderId="68" xfId="0" applyFont="1" applyFill="1" applyBorder="1" applyAlignment="1" applyProtection="1">
      <alignment horizontal="right" vertical="center"/>
      <protection hidden="1"/>
    </xf>
    <xf numFmtId="0" fontId="56" fillId="15" borderId="64" xfId="0" applyFont="1" applyFill="1" applyBorder="1" applyAlignment="1" applyProtection="1">
      <alignment horizontal="right" vertical="center"/>
      <protection hidden="1"/>
    </xf>
    <xf numFmtId="164" fontId="129" fillId="15" borderId="60" xfId="0" applyNumberFormat="1" applyFont="1" applyFill="1" applyBorder="1" applyAlignment="1" applyProtection="1">
      <alignment horizontal="center"/>
      <protection locked="0"/>
    </xf>
    <xf numFmtId="164" fontId="129" fillId="15" borderId="72" xfId="0" applyNumberFormat="1" applyFont="1" applyFill="1" applyBorder="1" applyAlignment="1" applyProtection="1">
      <alignment horizontal="center"/>
      <protection locked="0"/>
    </xf>
    <xf numFmtId="0" fontId="17" fillId="0" borderId="106" xfId="0" applyFont="1" applyFill="1" applyBorder="1" applyAlignment="1" applyProtection="1">
      <alignment horizontal="center" vertical="center"/>
      <protection hidden="1"/>
    </xf>
    <xf numFmtId="0" fontId="17" fillId="0" borderId="101" xfId="0" applyFont="1" applyFill="1" applyBorder="1" applyAlignment="1" applyProtection="1">
      <alignment horizontal="center" vertical="center"/>
      <protection hidden="1"/>
    </xf>
    <xf numFmtId="0" fontId="17" fillId="0" borderId="158" xfId="0" applyFont="1" applyFill="1" applyBorder="1" applyAlignment="1" applyProtection="1">
      <alignment horizontal="center" vertical="center"/>
      <protection locked="0"/>
    </xf>
    <xf numFmtId="0" fontId="17" fillId="0" borderId="127" xfId="0" applyFont="1" applyFill="1" applyBorder="1" applyAlignment="1" applyProtection="1">
      <alignment horizontal="center" vertical="center"/>
      <protection locked="0"/>
    </xf>
    <xf numFmtId="0" fontId="17" fillId="0" borderId="113" xfId="0" applyFont="1" applyFill="1" applyBorder="1" applyAlignment="1" applyProtection="1">
      <alignment horizontal="center" vertical="center"/>
      <protection locked="0"/>
    </xf>
    <xf numFmtId="0" fontId="17" fillId="11" borderId="68" xfId="0" applyFont="1" applyFill="1" applyBorder="1" applyAlignment="1" applyProtection="1">
      <alignment horizontal="center" vertical="center"/>
      <protection hidden="1"/>
    </xf>
    <xf numFmtId="0" fontId="17" fillId="11" borderId="64" xfId="0" applyFont="1" applyFill="1" applyBorder="1" applyAlignment="1" applyProtection="1">
      <alignment horizontal="center" vertical="center"/>
      <protection hidden="1"/>
    </xf>
    <xf numFmtId="0" fontId="17" fillId="11" borderId="107" xfId="0" applyFont="1" applyFill="1" applyBorder="1" applyAlignment="1" applyProtection="1">
      <alignment horizontal="center" vertical="center"/>
      <protection hidden="1"/>
    </xf>
    <xf numFmtId="0" fontId="35" fillId="14" borderId="36" xfId="0" applyFont="1" applyFill="1" applyBorder="1" applyAlignment="1" applyProtection="1">
      <alignment horizontal="center" vertical="center"/>
      <protection hidden="1"/>
    </xf>
    <xf numFmtId="0" fontId="0" fillId="0" borderId="37" xfId="0" applyBorder="1" applyProtection="1">
      <protection hidden="1"/>
    </xf>
    <xf numFmtId="0" fontId="0" fillId="0" borderId="38" xfId="0" applyBorder="1" applyProtection="1">
      <protection hidden="1"/>
    </xf>
    <xf numFmtId="0" fontId="52" fillId="0" borderId="67" xfId="0" applyFont="1" applyFill="1" applyBorder="1" applyAlignment="1" applyProtection="1">
      <alignment horizontal="right" vertical="center"/>
      <protection hidden="1"/>
    </xf>
    <xf numFmtId="0" fontId="52" fillId="0" borderId="71" xfId="0" applyFont="1" applyFill="1" applyBorder="1" applyAlignment="1" applyProtection="1">
      <alignment horizontal="right" vertical="center"/>
      <protection hidden="1"/>
    </xf>
    <xf numFmtId="0" fontId="52" fillId="0" borderId="94" xfId="0" applyFont="1" applyFill="1" applyBorder="1" applyAlignment="1" applyProtection="1">
      <alignment horizontal="center" vertical="center"/>
      <protection hidden="1"/>
    </xf>
    <xf numFmtId="0" fontId="52" fillId="0" borderId="268" xfId="0" applyFont="1" applyFill="1" applyBorder="1" applyAlignment="1" applyProtection="1">
      <alignment horizontal="center" vertical="center"/>
      <protection hidden="1"/>
    </xf>
    <xf numFmtId="0" fontId="16" fillId="9" borderId="106" xfId="0" applyFont="1" applyFill="1" applyBorder="1" applyAlignment="1" applyProtection="1">
      <alignment horizontal="center" vertical="center"/>
      <protection hidden="1"/>
    </xf>
    <xf numFmtId="0" fontId="16" fillId="9" borderId="101" xfId="0" applyFont="1" applyFill="1" applyBorder="1" applyAlignment="1" applyProtection="1">
      <alignment horizontal="center" vertical="center"/>
      <protection hidden="1"/>
    </xf>
    <xf numFmtId="0" fontId="17" fillId="9" borderId="101" xfId="0" applyFont="1" applyFill="1" applyBorder="1" applyAlignment="1" applyProtection="1">
      <alignment horizontal="center" vertical="center" wrapText="1"/>
      <protection hidden="1"/>
    </xf>
    <xf numFmtId="0" fontId="17" fillId="0" borderId="69" xfId="0" applyFont="1" applyFill="1" applyBorder="1" applyAlignment="1" applyProtection="1">
      <alignment horizontal="right" vertical="center"/>
      <protection hidden="1"/>
    </xf>
    <xf numFmtId="0" fontId="17" fillId="0" borderId="89" xfId="0" applyFont="1" applyFill="1" applyBorder="1" applyAlignment="1" applyProtection="1">
      <alignment horizontal="right" vertical="center"/>
      <protection hidden="1"/>
    </xf>
    <xf numFmtId="2" fontId="16" fillId="0" borderId="103" xfId="0" applyNumberFormat="1" applyFont="1" applyFill="1" applyBorder="1" applyAlignment="1" applyProtection="1">
      <alignment horizontal="center" vertical="center"/>
      <protection locked="0"/>
    </xf>
    <xf numFmtId="2" fontId="16" fillId="0" borderId="124" xfId="0" applyNumberFormat="1" applyFont="1" applyFill="1" applyBorder="1" applyAlignment="1" applyProtection="1">
      <alignment horizontal="center" vertical="center"/>
      <protection locked="0"/>
    </xf>
    <xf numFmtId="0" fontId="54" fillId="15" borderId="79" xfId="0" applyFont="1" applyFill="1" applyBorder="1" applyAlignment="1" applyProtection="1">
      <alignment horizontal="right" vertical="center"/>
      <protection hidden="1"/>
    </xf>
    <xf numFmtId="0" fontId="54" fillId="15" borderId="87" xfId="0" applyFont="1" applyFill="1" applyBorder="1" applyAlignment="1" applyProtection="1">
      <alignment horizontal="right" vertical="center"/>
      <protection hidden="1"/>
    </xf>
    <xf numFmtId="0" fontId="100" fillId="15" borderId="87" xfId="0" applyNumberFormat="1" applyFont="1" applyFill="1" applyBorder="1" applyAlignment="1" applyProtection="1">
      <alignment horizontal="center" vertical="center"/>
      <protection locked="0"/>
    </xf>
    <xf numFmtId="0" fontId="100" fillId="15" borderId="271" xfId="0" applyNumberFormat="1" applyFont="1" applyFill="1" applyBorder="1" applyAlignment="1" applyProtection="1">
      <alignment horizontal="center" vertical="center"/>
      <protection locked="0"/>
    </xf>
    <xf numFmtId="0" fontId="68" fillId="14" borderId="36" xfId="0" applyFont="1" applyFill="1" applyBorder="1" applyAlignment="1" applyProtection="1">
      <alignment horizontal="center" vertical="center" wrapText="1"/>
      <protection hidden="1"/>
    </xf>
    <xf numFmtId="0" fontId="68" fillId="14" borderId="37" xfId="0" applyFont="1" applyFill="1" applyBorder="1" applyAlignment="1" applyProtection="1">
      <alignment horizontal="center" vertical="center" wrapText="1"/>
      <protection hidden="1"/>
    </xf>
    <xf numFmtId="0" fontId="68" fillId="14" borderId="66" xfId="0" applyFont="1" applyFill="1" applyBorder="1" applyAlignment="1" applyProtection="1">
      <alignment horizontal="center" vertical="center" wrapText="1"/>
      <protection hidden="1"/>
    </xf>
    <xf numFmtId="0" fontId="68" fillId="14" borderId="47" xfId="0" applyFont="1" applyFill="1" applyBorder="1" applyAlignment="1" applyProtection="1">
      <alignment horizontal="center" vertical="center" wrapText="1"/>
      <protection hidden="1"/>
    </xf>
    <xf numFmtId="0" fontId="68" fillId="14" borderId="3" xfId="0" applyFont="1" applyFill="1" applyBorder="1" applyAlignment="1" applyProtection="1">
      <alignment horizontal="center" vertical="center" wrapText="1"/>
      <protection hidden="1"/>
    </xf>
    <xf numFmtId="0" fontId="68" fillId="14" borderId="65" xfId="0" applyFont="1" applyFill="1" applyBorder="1" applyAlignment="1" applyProtection="1">
      <alignment horizontal="center" vertical="center" wrapText="1"/>
      <protection hidden="1"/>
    </xf>
    <xf numFmtId="0" fontId="17" fillId="14" borderId="94" xfId="0" applyFont="1" applyFill="1" applyBorder="1" applyAlignment="1" applyProtection="1">
      <alignment horizontal="center" vertical="center" wrapText="1"/>
      <protection hidden="1"/>
    </xf>
    <xf numFmtId="0" fontId="17" fillId="14" borderId="248" xfId="0" applyFont="1" applyFill="1" applyBorder="1" applyAlignment="1" applyProtection="1">
      <alignment horizontal="center" vertical="center" wrapText="1"/>
      <protection hidden="1"/>
    </xf>
    <xf numFmtId="0" fontId="50" fillId="14" borderId="57" xfId="0" applyFont="1" applyFill="1" applyBorder="1" applyAlignment="1" applyProtection="1">
      <alignment horizontal="center" vertical="center" wrapText="1"/>
      <protection hidden="1"/>
    </xf>
    <xf numFmtId="0" fontId="117" fillId="14" borderId="94" xfId="0" applyFont="1" applyFill="1" applyBorder="1" applyAlignment="1" applyProtection="1">
      <alignment horizontal="center" vertical="center" wrapText="1"/>
      <protection hidden="1"/>
    </xf>
    <xf numFmtId="0" fontId="117" fillId="14" borderId="67" xfId="0" applyFont="1" applyFill="1" applyBorder="1" applyAlignment="1" applyProtection="1">
      <alignment horizontal="center" vertical="center" wrapText="1"/>
      <protection hidden="1"/>
    </xf>
    <xf numFmtId="0" fontId="34" fillId="14" borderId="103" xfId="0" applyFont="1" applyFill="1" applyBorder="1" applyAlignment="1" applyProtection="1">
      <alignment horizontal="center" vertical="center"/>
      <protection locked="0"/>
    </xf>
    <xf numFmtId="0" fontId="34" fillId="14" borderId="247" xfId="0" applyFont="1" applyFill="1" applyBorder="1" applyAlignment="1" applyProtection="1">
      <alignment horizontal="center" vertical="center"/>
      <protection locked="0"/>
    </xf>
    <xf numFmtId="0" fontId="34" fillId="14" borderId="104" xfId="0" applyFont="1" applyFill="1" applyBorder="1" applyAlignment="1" applyProtection="1">
      <alignment horizontal="center" vertical="center"/>
      <protection locked="0"/>
    </xf>
    <xf numFmtId="2" fontId="109" fillId="14" borderId="103" xfId="0" applyNumberFormat="1" applyFont="1" applyFill="1" applyBorder="1" applyAlignment="1" applyProtection="1">
      <alignment horizontal="center" vertical="center"/>
      <protection locked="0"/>
    </xf>
    <xf numFmtId="2" fontId="109" fillId="14" borderId="69" xfId="0" applyNumberFormat="1" applyFont="1" applyFill="1" applyBorder="1" applyAlignment="1" applyProtection="1">
      <alignment horizontal="center" vertical="center"/>
      <protection locked="0"/>
    </xf>
    <xf numFmtId="0" fontId="29" fillId="0" borderId="76" xfId="0" applyFont="1" applyFill="1" applyBorder="1" applyAlignment="1" applyProtection="1">
      <alignment horizontal="center" vertical="center"/>
      <protection hidden="1"/>
    </xf>
    <xf numFmtId="0" fontId="29" fillId="0" borderId="64" xfId="0" applyFont="1" applyFill="1" applyBorder="1" applyAlignment="1" applyProtection="1">
      <alignment horizontal="center" vertical="center"/>
      <protection hidden="1"/>
    </xf>
    <xf numFmtId="0" fontId="29" fillId="0" borderId="246" xfId="0" applyFont="1" applyFill="1" applyBorder="1" applyAlignment="1" applyProtection="1">
      <alignment horizontal="center" vertical="center"/>
      <protection locked="0"/>
    </xf>
    <xf numFmtId="0" fontId="29" fillId="0" borderId="203" xfId="0" applyFont="1" applyFill="1" applyBorder="1" applyAlignment="1" applyProtection="1">
      <alignment horizontal="center" vertical="center"/>
      <protection locked="0"/>
    </xf>
    <xf numFmtId="0" fontId="29" fillId="0" borderId="108" xfId="0" applyFont="1" applyFill="1" applyBorder="1" applyAlignment="1" applyProtection="1">
      <alignment horizontal="center" vertical="center"/>
      <protection hidden="1"/>
    </xf>
    <xf numFmtId="0" fontId="29" fillId="0" borderId="98" xfId="0" applyFont="1" applyFill="1" applyBorder="1" applyAlignment="1" applyProtection="1">
      <alignment horizontal="center" vertical="center"/>
      <protection hidden="1"/>
    </xf>
    <xf numFmtId="0" fontId="29" fillId="0" borderId="245" xfId="0" applyFont="1" applyFill="1" applyBorder="1" applyAlignment="1" applyProtection="1">
      <alignment horizontal="center" vertical="center"/>
      <protection locked="0"/>
    </xf>
    <xf numFmtId="0" fontId="29" fillId="0" borderId="247" xfId="0" applyFont="1" applyFill="1" applyBorder="1" applyAlignment="1" applyProtection="1">
      <alignment horizontal="center" vertical="center"/>
      <protection locked="0"/>
    </xf>
    <xf numFmtId="0" fontId="29" fillId="0" borderId="77" xfId="0" applyFont="1" applyFill="1" applyBorder="1" applyAlignment="1" applyProtection="1">
      <alignment horizontal="center" vertical="center"/>
      <protection hidden="1"/>
    </xf>
    <xf numFmtId="0" fontId="29" fillId="0" borderId="79" xfId="0" applyFont="1" applyFill="1" applyBorder="1" applyAlignment="1" applyProtection="1">
      <alignment horizontal="center" vertical="center"/>
      <protection hidden="1"/>
    </xf>
    <xf numFmtId="0" fontId="29" fillId="0" borderId="122" xfId="0" applyFont="1" applyFill="1" applyBorder="1" applyAlignment="1" applyProtection="1">
      <alignment horizontal="center" vertical="center"/>
      <protection locked="0"/>
    </xf>
    <xf numFmtId="0" fontId="29" fillId="0" borderId="248" xfId="0" applyFont="1" applyFill="1" applyBorder="1" applyAlignment="1" applyProtection="1">
      <alignment horizontal="center" vertical="center"/>
      <protection locked="0"/>
    </xf>
    <xf numFmtId="0" fontId="29" fillId="9" borderId="36" xfId="0" applyFont="1" applyFill="1" applyBorder="1" applyAlignment="1" applyProtection="1">
      <alignment horizontal="center" vertical="center"/>
      <protection hidden="1"/>
    </xf>
    <xf numFmtId="0" fontId="29" fillId="9" borderId="66" xfId="0" applyFont="1" applyFill="1" applyBorder="1" applyAlignment="1" applyProtection="1">
      <alignment horizontal="center" vertical="center"/>
      <protection hidden="1"/>
    </xf>
    <xf numFmtId="0" fontId="50" fillId="9" borderId="122" xfId="0" applyFont="1" applyFill="1" applyBorder="1" applyAlignment="1" applyProtection="1">
      <alignment horizontal="center" vertical="center" wrapText="1"/>
      <protection hidden="1"/>
    </xf>
    <xf numFmtId="0" fontId="50" fillId="9" borderId="263" xfId="0" applyFont="1" applyFill="1" applyBorder="1" applyAlignment="1" applyProtection="1">
      <alignment horizontal="center" vertical="center" wrapText="1"/>
      <protection hidden="1"/>
    </xf>
    <xf numFmtId="0" fontId="4" fillId="9" borderId="94" xfId="0" applyFont="1" applyFill="1" applyBorder="1" applyAlignment="1" applyProtection="1">
      <alignment horizontal="center" vertical="center" wrapText="1"/>
      <protection hidden="1"/>
    </xf>
    <xf numFmtId="0" fontId="4" fillId="9" borderId="67" xfId="0" applyFont="1" applyFill="1" applyBorder="1" applyAlignment="1" applyProtection="1">
      <alignment horizontal="center" vertical="center" wrapText="1"/>
      <protection hidden="1"/>
    </xf>
    <xf numFmtId="0" fontId="50" fillId="9" borderId="269" xfId="0" applyFont="1" applyFill="1" applyBorder="1" applyAlignment="1" applyProtection="1">
      <alignment horizontal="center" vertical="center" wrapText="1"/>
      <protection hidden="1"/>
    </xf>
    <xf numFmtId="0" fontId="50" fillId="9" borderId="270" xfId="0" applyFont="1" applyFill="1" applyBorder="1" applyAlignment="1" applyProtection="1">
      <alignment horizontal="center" vertical="center" wrapText="1"/>
      <protection hidden="1"/>
    </xf>
    <xf numFmtId="0" fontId="124" fillId="14" borderId="73" xfId="0" applyFont="1" applyFill="1" applyBorder="1" applyAlignment="1" applyProtection="1">
      <alignment horizontal="center" vertical="center"/>
      <protection hidden="1"/>
    </xf>
    <xf numFmtId="0" fontId="125" fillId="0" borderId="69" xfId="0" applyFont="1" applyBorder="1" applyProtection="1">
      <protection hidden="1"/>
    </xf>
    <xf numFmtId="0" fontId="123" fillId="14" borderId="245" xfId="0" applyFont="1" applyFill="1" applyBorder="1" applyAlignment="1" applyProtection="1">
      <alignment horizontal="center" vertical="center"/>
      <protection locked="0"/>
    </xf>
    <xf numFmtId="0" fontId="123" fillId="14" borderId="69" xfId="0" applyFont="1" applyFill="1" applyBorder="1" applyAlignment="1" applyProtection="1">
      <alignment horizontal="center" vertical="center"/>
      <protection locked="0"/>
    </xf>
    <xf numFmtId="0" fontId="123" fillId="14" borderId="103" xfId="0" applyFont="1" applyFill="1" applyBorder="1" applyAlignment="1" applyProtection="1">
      <alignment horizontal="center" vertical="center"/>
      <protection locked="0"/>
    </xf>
    <xf numFmtId="0" fontId="123" fillId="14" borderId="247" xfId="0" applyFont="1" applyFill="1" applyBorder="1" applyAlignment="1" applyProtection="1">
      <alignment horizontal="center" vertical="center"/>
      <protection locked="0"/>
    </xf>
    <xf numFmtId="0" fontId="29" fillId="0" borderId="61" xfId="0" applyFont="1" applyFill="1" applyBorder="1" applyAlignment="1" applyProtection="1">
      <alignment horizontal="center" vertical="center"/>
      <protection hidden="1"/>
    </xf>
    <xf numFmtId="0" fontId="29" fillId="0" borderId="60" xfId="0" applyFont="1" applyFill="1" applyBorder="1" applyAlignment="1" applyProtection="1">
      <alignment horizontal="center" vertical="center"/>
      <protection hidden="1"/>
    </xf>
    <xf numFmtId="0" fontId="29" fillId="0" borderId="62" xfId="0" applyFont="1" applyFill="1" applyBorder="1" applyAlignment="1" applyProtection="1">
      <alignment horizontal="center" vertical="center"/>
      <protection hidden="1"/>
    </xf>
    <xf numFmtId="0" fontId="33" fillId="0" borderId="60" xfId="0" applyFont="1" applyFill="1" applyBorder="1" applyAlignment="1" applyProtection="1">
      <alignment horizontal="center" vertical="center"/>
      <protection locked="0"/>
    </xf>
    <xf numFmtId="0" fontId="33" fillId="0" borderId="72" xfId="0" applyFont="1" applyFill="1" applyBorder="1" applyAlignment="1" applyProtection="1">
      <alignment horizontal="center" vertical="center"/>
      <protection locked="0"/>
    </xf>
    <xf numFmtId="0" fontId="33" fillId="0" borderId="84" xfId="0" applyFont="1" applyFill="1" applyBorder="1" applyAlignment="1" applyProtection="1">
      <alignment horizontal="center" vertical="center"/>
      <protection locked="0"/>
    </xf>
    <xf numFmtId="0" fontId="29" fillId="0" borderId="73" xfId="0" applyFont="1" applyFill="1" applyBorder="1" applyAlignment="1" applyProtection="1">
      <alignment horizontal="center" vertical="center"/>
      <protection hidden="1"/>
    </xf>
    <xf numFmtId="0" fontId="29" fillId="0" borderId="104" xfId="0" applyFont="1" applyFill="1" applyBorder="1" applyAlignment="1" applyProtection="1">
      <alignment horizontal="center" vertical="center"/>
      <protection hidden="1"/>
    </xf>
    <xf numFmtId="0" fontId="29" fillId="0" borderId="262" xfId="0" applyFont="1" applyFill="1" applyBorder="1" applyAlignment="1" applyProtection="1">
      <alignment horizontal="center" vertical="center"/>
      <protection hidden="1"/>
    </xf>
    <xf numFmtId="164" fontId="33" fillId="0" borderId="81" xfId="0" applyNumberFormat="1" applyFont="1" applyFill="1" applyBorder="1" applyAlignment="1" applyProtection="1">
      <alignment horizontal="center" vertical="center"/>
      <protection locked="0"/>
    </xf>
    <xf numFmtId="164" fontId="33" fillId="0" borderId="117" xfId="0" applyNumberFormat="1" applyFont="1" applyFill="1" applyBorder="1" applyAlignment="1" applyProtection="1">
      <alignment horizontal="center" vertical="center"/>
      <protection locked="0"/>
    </xf>
    <xf numFmtId="0" fontId="114" fillId="21" borderId="36" xfId="0" applyFont="1" applyFill="1" applyBorder="1" applyAlignment="1" applyProtection="1">
      <alignment horizontal="center" vertical="center" textRotation="90" wrapText="1"/>
      <protection locked="0"/>
    </xf>
    <xf numFmtId="0" fontId="114" fillId="21" borderId="37" xfId="0" applyFont="1" applyFill="1" applyBorder="1" applyAlignment="1" applyProtection="1">
      <alignment horizontal="center" vertical="center" textRotation="90" wrapText="1"/>
      <protection locked="0"/>
    </xf>
    <xf numFmtId="0" fontId="114" fillId="21" borderId="47" xfId="0" applyFont="1" applyFill="1" applyBorder="1" applyAlignment="1" applyProtection="1">
      <alignment horizontal="center" vertical="center" textRotation="90" wrapText="1"/>
      <protection locked="0"/>
    </xf>
    <xf numFmtId="0" fontId="114" fillId="21" borderId="3" xfId="0" applyFont="1" applyFill="1" applyBorder="1" applyAlignment="1" applyProtection="1">
      <alignment horizontal="center" vertical="center" textRotation="90" wrapText="1"/>
      <protection locked="0"/>
    </xf>
    <xf numFmtId="0" fontId="36" fillId="0" borderId="0" xfId="0" applyFont="1" applyFill="1" applyBorder="1" applyAlignment="1" applyProtection="1">
      <alignment horizontal="center" vertical="center" wrapText="1"/>
      <protection hidden="1"/>
    </xf>
    <xf numFmtId="0" fontId="1" fillId="15" borderId="0" xfId="0" applyFont="1" applyFill="1" applyBorder="1" applyAlignment="1" applyProtection="1">
      <alignment horizontal="center" vertical="center" wrapText="1"/>
      <protection hidden="1"/>
    </xf>
    <xf numFmtId="0" fontId="111" fillId="21" borderId="37" xfId="0" applyFont="1" applyFill="1" applyBorder="1" applyAlignment="1" applyProtection="1">
      <alignment horizontal="center" vertical="center" wrapText="1"/>
      <protection locked="0"/>
    </xf>
    <xf numFmtId="0" fontId="112" fillId="21" borderId="37" xfId="0" applyFont="1" applyFill="1" applyBorder="1" applyAlignment="1" applyProtection="1">
      <alignment horizontal="center" vertical="center"/>
      <protection locked="0"/>
    </xf>
    <xf numFmtId="0" fontId="112" fillId="21" borderId="38" xfId="0" applyFont="1" applyFill="1" applyBorder="1" applyAlignment="1" applyProtection="1">
      <alignment horizontal="center" vertical="center"/>
      <protection locked="0"/>
    </xf>
    <xf numFmtId="0" fontId="87" fillId="21" borderId="3" xfId="0" applyFont="1" applyFill="1" applyBorder="1" applyAlignment="1" applyProtection="1">
      <alignment horizontal="center" vertical="center" wrapText="1"/>
      <protection locked="0"/>
    </xf>
    <xf numFmtId="0" fontId="87" fillId="21" borderId="91" xfId="0" applyFont="1" applyFill="1" applyBorder="1" applyAlignment="1" applyProtection="1">
      <alignment horizontal="center" vertical="center" wrapText="1"/>
      <protection locked="0"/>
    </xf>
    <xf numFmtId="0" fontId="39" fillId="0" borderId="55" xfId="0" applyFont="1" applyFill="1" applyBorder="1" applyAlignment="1" applyProtection="1">
      <alignment horizontal="center" wrapText="1"/>
      <protection hidden="1"/>
    </xf>
    <xf numFmtId="0" fontId="115" fillId="0" borderId="52" xfId="0" applyFont="1" applyFill="1" applyBorder="1" applyAlignment="1" applyProtection="1">
      <alignment horizontal="center" vertical="center" wrapText="1"/>
      <protection hidden="1"/>
    </xf>
    <xf numFmtId="0" fontId="115" fillId="0" borderId="0" xfId="0" applyFont="1" applyFill="1" applyBorder="1" applyAlignment="1" applyProtection="1">
      <alignment horizontal="center" vertical="center" wrapText="1"/>
      <protection hidden="1"/>
    </xf>
    <xf numFmtId="0" fontId="115" fillId="0" borderId="53" xfId="0" applyFont="1" applyFill="1" applyBorder="1" applyAlignment="1" applyProtection="1">
      <alignment horizontal="center" vertical="center" wrapText="1"/>
      <protection hidden="1"/>
    </xf>
    <xf numFmtId="0" fontId="115" fillId="0" borderId="47" xfId="0" applyFont="1" applyFill="1" applyBorder="1" applyAlignment="1" applyProtection="1">
      <alignment horizontal="center" vertical="center" wrapText="1"/>
      <protection hidden="1"/>
    </xf>
    <xf numFmtId="0" fontId="115" fillId="0" borderId="3" xfId="0" applyFont="1" applyFill="1" applyBorder="1" applyAlignment="1" applyProtection="1">
      <alignment horizontal="center" vertical="center" wrapText="1"/>
      <protection hidden="1"/>
    </xf>
    <xf numFmtId="0" fontId="115" fillId="0" borderId="91" xfId="0" applyFont="1" applyFill="1" applyBorder="1" applyAlignment="1" applyProtection="1">
      <alignment horizontal="center" vertical="center" wrapText="1"/>
      <protection hidden="1"/>
    </xf>
    <xf numFmtId="0" fontId="98" fillId="0" borderId="52" xfId="0" applyFont="1" applyFill="1" applyBorder="1" applyAlignment="1" applyProtection="1">
      <alignment horizontal="center" vertical="center" wrapText="1"/>
      <protection hidden="1"/>
    </xf>
    <xf numFmtId="0" fontId="98" fillId="0" borderId="0" xfId="0" applyFont="1" applyFill="1" applyBorder="1" applyAlignment="1" applyProtection="1">
      <alignment horizontal="center" vertical="center" wrapText="1"/>
      <protection hidden="1"/>
    </xf>
    <xf numFmtId="0" fontId="98" fillId="0" borderId="47" xfId="0" applyFont="1" applyFill="1" applyBorder="1" applyAlignment="1" applyProtection="1">
      <alignment horizontal="center" vertical="center" wrapText="1"/>
      <protection hidden="1"/>
    </xf>
    <xf numFmtId="0" fontId="98" fillId="0" borderId="3" xfId="0" applyFont="1" applyFill="1" applyBorder="1" applyAlignment="1" applyProtection="1">
      <alignment horizontal="center" vertical="center" wrapText="1"/>
      <protection hidden="1"/>
    </xf>
    <xf numFmtId="0" fontId="116" fillId="0" borderId="53" xfId="0" applyFont="1" applyBorder="1" applyAlignment="1" applyProtection="1">
      <alignment horizontal="left" vertical="center"/>
      <protection locked="0"/>
    </xf>
    <xf numFmtId="0" fontId="116" fillId="0" borderId="91" xfId="0" applyFont="1" applyBorder="1" applyAlignment="1" applyProtection="1">
      <alignment horizontal="left" vertical="center"/>
      <protection locked="0"/>
    </xf>
    <xf numFmtId="0" fontId="29" fillId="0" borderId="58" xfId="0" applyFont="1" applyFill="1" applyBorder="1" applyAlignment="1" applyProtection="1">
      <alignment horizontal="center" vertical="center"/>
      <protection hidden="1"/>
    </xf>
    <xf numFmtId="0" fontId="29" fillId="0" borderId="57" xfId="0" applyFont="1" applyFill="1" applyBorder="1" applyAlignment="1" applyProtection="1">
      <alignment horizontal="center" vertical="center"/>
      <protection hidden="1"/>
    </xf>
    <xf numFmtId="0" fontId="29" fillId="0" borderId="59" xfId="0" applyFont="1" applyFill="1" applyBorder="1" applyAlignment="1" applyProtection="1">
      <alignment horizontal="center" vertical="center"/>
      <protection hidden="1"/>
    </xf>
    <xf numFmtId="0" fontId="33" fillId="0" borderId="57" xfId="0" applyFont="1" applyFill="1" applyBorder="1" applyAlignment="1" applyProtection="1">
      <alignment horizontal="center" vertical="center"/>
      <protection locked="0"/>
    </xf>
    <xf numFmtId="0" fontId="33" fillId="0" borderId="268" xfId="0" applyFont="1" applyFill="1" applyBorder="1" applyAlignment="1" applyProtection="1">
      <alignment horizontal="center" vertical="center"/>
      <protection locked="0"/>
    </xf>
  </cellXfs>
  <cellStyles count="2">
    <cellStyle name="Hyperlink" xfId="1" builtinId="8"/>
    <cellStyle name="Normal" xfId="0" builtinId="0"/>
  </cellStyles>
  <dxfs count="946">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B050"/>
      </font>
    </dxf>
    <dxf>
      <font>
        <color rgb="FF0070C0"/>
      </font>
    </dxf>
    <dxf>
      <font>
        <color rgb="FF00B0F0"/>
      </font>
    </dxf>
    <dxf>
      <font>
        <color rgb="FF00B050"/>
      </font>
    </dxf>
    <dxf>
      <font>
        <color theme="9" tint="-0.499984740745262"/>
      </font>
    </dxf>
    <dxf>
      <font>
        <color theme="0"/>
      </font>
    </dxf>
    <dxf>
      <font>
        <color theme="0"/>
      </font>
    </dxf>
    <dxf>
      <fill>
        <patternFill>
          <bgColor theme="9" tint="0.39994506668294322"/>
        </patternFill>
      </fill>
    </dxf>
    <dxf>
      <font>
        <color theme="0" tint="-4.9989318521683403E-2"/>
      </font>
      <fill>
        <patternFill patternType="none">
          <fgColor indexed="64"/>
          <bgColor auto="1"/>
        </patternFill>
      </fill>
    </dxf>
    <dxf>
      <font>
        <color rgb="FFFF0000"/>
      </font>
    </dxf>
    <dxf>
      <font>
        <color rgb="FF0000FF"/>
      </font>
    </dxf>
    <dxf>
      <font>
        <color rgb="FFFF33CC"/>
      </font>
      <fill>
        <patternFill patternType="none">
          <bgColor auto="1"/>
        </patternFill>
      </fill>
    </dxf>
    <dxf>
      <font>
        <color rgb="FFFF0000"/>
      </font>
    </dxf>
    <dxf>
      <font>
        <color rgb="FF0000FF"/>
      </font>
    </dxf>
    <dxf>
      <font>
        <color rgb="FFFF33CC"/>
      </font>
      <fill>
        <patternFill patternType="none">
          <bgColor auto="1"/>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B050"/>
      </font>
    </dxf>
    <dxf>
      <font>
        <color rgb="FFFF000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ill>
        <patternFill>
          <bgColor theme="9" tint="0.39994506668294322"/>
        </patternFill>
      </fill>
    </dxf>
    <dxf>
      <fill>
        <patternFill>
          <bgColor rgb="FFFF0000"/>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9" tint="-0.24994659260841701"/>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FF0000"/>
      </font>
    </dxf>
    <dxf>
      <font>
        <color rgb="FF7030A0"/>
      </font>
    </dxf>
    <dxf>
      <font>
        <color rgb="FF00B0F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ill>
        <patternFill>
          <bgColor theme="0"/>
        </patternFill>
      </fill>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theme="0"/>
      </font>
    </dxf>
    <dxf>
      <font>
        <color rgb="FF00B050"/>
      </font>
    </dxf>
    <dxf>
      <font>
        <color rgb="FF00B0F0"/>
      </font>
    </dxf>
    <dxf>
      <font>
        <color theme="9"/>
      </font>
    </dxf>
    <dxf>
      <font>
        <color rgb="FFFF0000"/>
      </font>
    </dxf>
    <dxf>
      <font>
        <color rgb="FFC00000"/>
      </font>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17</xdr:col>
      <xdr:colOff>9526</xdr:colOff>
      <xdr:row>1</xdr:row>
      <xdr:rowOff>2</xdr:rowOff>
    </xdr:from>
    <xdr:to>
      <xdr:col>19</xdr:col>
      <xdr:colOff>9526</xdr:colOff>
      <xdr:row>9</xdr:row>
      <xdr:rowOff>9526</xdr:rowOff>
    </xdr:to>
    <xdr:sp macro="" textlink="">
      <xdr:nvSpPr>
        <xdr:cNvPr id="2" name="Rectangle 1"/>
        <xdr:cNvSpPr/>
      </xdr:nvSpPr>
      <xdr:spPr>
        <a:xfrm>
          <a:off x="9477376" y="161927"/>
          <a:ext cx="1524000" cy="2333624"/>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38099</xdr:colOff>
      <xdr:row>1</xdr:row>
      <xdr:rowOff>47625</xdr:rowOff>
    </xdr:from>
    <xdr:to>
      <xdr:col>20</xdr:col>
      <xdr:colOff>723900</xdr:colOff>
      <xdr:row>9</xdr:row>
      <xdr:rowOff>38100</xdr:rowOff>
    </xdr:to>
    <xdr:pic>
      <xdr:nvPicPr>
        <xdr:cNvPr id="3" name="Picture 2" descr="DSC_9073.JPG"/>
        <xdr:cNvPicPr>
          <a:picLocks noChangeAspect="1"/>
        </xdr:cNvPicPr>
      </xdr:nvPicPr>
      <xdr:blipFill>
        <a:blip xmlns:r="http://schemas.openxmlformats.org/officeDocument/2006/relationships" r:embed="rId2" cstate="print"/>
        <a:stretch>
          <a:fillRect/>
        </a:stretch>
      </xdr:blipFill>
      <xdr:spPr>
        <a:xfrm>
          <a:off x="11153774" y="342900"/>
          <a:ext cx="1447801" cy="2314575"/>
        </a:xfrm>
        <a:prstGeom prst="rect">
          <a:avLst/>
        </a:prstGeom>
      </xdr:spPr>
    </xdr:pic>
    <xdr:clientData/>
  </xdr:twoCellAnchor>
  <xdr:twoCellAnchor editAs="oneCell">
    <xdr:from>
      <xdr:col>15</xdr:col>
      <xdr:colOff>57149</xdr:colOff>
      <xdr:row>3</xdr:row>
      <xdr:rowOff>28575</xdr:rowOff>
    </xdr:from>
    <xdr:to>
      <xdr:col>15</xdr:col>
      <xdr:colOff>1400174</xdr:colOff>
      <xdr:row>3</xdr:row>
      <xdr:rowOff>809625</xdr:rowOff>
    </xdr:to>
    <xdr:pic>
      <xdr:nvPicPr>
        <xdr:cNvPr id="5" name="Picture 4" descr="shivira-monogram.jpg"/>
        <xdr:cNvPicPr>
          <a:picLocks noChangeAspect="1"/>
        </xdr:cNvPicPr>
      </xdr:nvPicPr>
      <xdr:blipFill>
        <a:blip xmlns:r="http://schemas.openxmlformats.org/officeDocument/2006/relationships" r:embed="rId3"/>
        <a:stretch>
          <a:fillRect/>
        </a:stretch>
      </xdr:blipFill>
      <xdr:spPr>
        <a:xfrm>
          <a:off x="7991474" y="523875"/>
          <a:ext cx="1343025"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002060"/>
  </sheetPr>
  <dimension ref="A1:D13"/>
  <sheetViews>
    <sheetView tabSelected="1" topLeftCell="A2" workbookViewId="0">
      <selection activeCell="B3" sqref="B3:C3"/>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c r="A1" s="602"/>
      <c r="B1" s="603"/>
      <c r="C1" s="603"/>
      <c r="D1" s="604"/>
    </row>
    <row r="2" spans="1:4" ht="15.75" thickBot="1">
      <c r="A2" s="616"/>
      <c r="B2" s="615"/>
      <c r="C2" s="615"/>
      <c r="D2" s="617"/>
    </row>
    <row r="3" spans="1:4" ht="38.25" customHeight="1" thickBot="1">
      <c r="A3" s="616"/>
      <c r="B3" s="618" t="s">
        <v>230</v>
      </c>
      <c r="C3" s="619"/>
      <c r="D3" s="617"/>
    </row>
    <row r="4" spans="1:4" ht="102">
      <c r="A4" s="616"/>
      <c r="B4" s="605" t="s">
        <v>218</v>
      </c>
      <c r="C4" s="606"/>
      <c r="D4" s="617"/>
    </row>
    <row r="5" spans="1:4" ht="34.5">
      <c r="A5" s="616"/>
      <c r="B5" s="607" t="s">
        <v>228</v>
      </c>
      <c r="C5" s="608"/>
      <c r="D5" s="617"/>
    </row>
    <row r="6" spans="1:4" ht="33.75">
      <c r="A6" s="616"/>
      <c r="B6" s="609" t="s">
        <v>222</v>
      </c>
      <c r="C6" s="610"/>
      <c r="D6" s="617"/>
    </row>
    <row r="7" spans="1:4" ht="30">
      <c r="A7" s="616"/>
      <c r="B7" s="611" t="s">
        <v>219</v>
      </c>
      <c r="C7" s="612"/>
      <c r="D7" s="617"/>
    </row>
    <row r="8" spans="1:4" ht="47.25" customHeight="1" thickBot="1">
      <c r="A8" s="616"/>
      <c r="B8" s="613" t="s">
        <v>227</v>
      </c>
      <c r="C8" s="614"/>
      <c r="D8" s="617"/>
    </row>
    <row r="9" spans="1:4" ht="15.75" thickBot="1">
      <c r="A9" s="599"/>
      <c r="B9" s="600"/>
      <c r="C9" s="600"/>
      <c r="D9" s="601"/>
    </row>
    <row r="10" spans="1:4" hidden="1"/>
    <row r="11" spans="1:4" hidden="1"/>
    <row r="12" spans="1:4" hidden="1"/>
    <row r="13" spans="1:4"/>
  </sheetData>
  <sheetProtection password="E8FA" sheet="1" objects="1" scenarios="1"/>
  <mergeCells count="11">
    <mergeCell ref="A9:D9"/>
    <mergeCell ref="A1:D1"/>
    <mergeCell ref="B4:C4"/>
    <mergeCell ref="B5:C5"/>
    <mergeCell ref="B6:C6"/>
    <mergeCell ref="B7:C7"/>
    <mergeCell ref="B8:C8"/>
    <mergeCell ref="B2:C2"/>
    <mergeCell ref="A2:A8"/>
    <mergeCell ref="D2:D8"/>
    <mergeCell ref="B3:C3"/>
  </mergeCells>
  <hyperlinks>
    <hyperlink ref="B6"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I21"/>
  <sheetViews>
    <sheetView showGridLines="0" showRowColHeaders="0" topLeftCell="A2" workbookViewId="0">
      <selection activeCell="A21" sqref="A21:V21"/>
    </sheetView>
  </sheetViews>
  <sheetFormatPr defaultColWidth="0" defaultRowHeight="15" zeroHeight="1"/>
  <cols>
    <col min="1" max="1" width="2.5703125" style="9" customWidth="1"/>
    <col min="2" max="3" width="15" style="15" customWidth="1"/>
    <col min="4" max="4" width="4.140625" style="15" customWidth="1"/>
    <col min="5" max="9" width="5.28515625" style="15" customWidth="1"/>
    <col min="10" max="10" width="1.7109375" style="15" customWidth="1"/>
    <col min="11" max="11" width="4.42578125" style="15" customWidth="1"/>
    <col min="12" max="12" width="18.7109375" style="15" customWidth="1"/>
    <col min="13" max="13" width="4.42578125" style="15" customWidth="1"/>
    <col min="14" max="14" width="22.140625" style="15" customWidth="1"/>
    <col min="15" max="15" width="4.42578125" style="15" customWidth="1"/>
    <col min="16" max="16" width="21.7109375" style="15" customWidth="1"/>
    <col min="17" max="17" width="1.28515625" style="9" customWidth="1"/>
    <col min="18" max="21" width="11.42578125" style="9" customWidth="1"/>
    <col min="22" max="22" width="2.42578125" style="9" customWidth="1"/>
    <col min="23" max="35" width="0" style="9" hidden="1" customWidth="1"/>
    <col min="36" max="16384" width="9.140625" style="9" hidden="1"/>
  </cols>
  <sheetData>
    <row r="1" spans="1:27" ht="12.75" customHeight="1" thickBot="1">
      <c r="A1" s="632"/>
      <c r="B1" s="632"/>
      <c r="C1" s="632"/>
      <c r="D1" s="632"/>
      <c r="E1" s="632"/>
      <c r="F1" s="632"/>
      <c r="G1" s="632"/>
      <c r="H1" s="632"/>
      <c r="I1" s="632"/>
      <c r="J1" s="632"/>
      <c r="K1" s="632"/>
      <c r="L1" s="632"/>
      <c r="M1" s="632"/>
      <c r="N1" s="632"/>
      <c r="O1" s="632"/>
      <c r="P1" s="632"/>
      <c r="Q1" s="632"/>
      <c r="R1" s="632"/>
      <c r="S1" s="632"/>
      <c r="T1" s="632"/>
      <c r="U1" s="632"/>
      <c r="V1" s="632"/>
    </row>
    <row r="2" spans="1:27" ht="15" customHeight="1" thickBot="1">
      <c r="A2" s="21"/>
      <c r="B2" s="622" t="s">
        <v>10</v>
      </c>
      <c r="C2" s="623"/>
      <c r="D2" s="623"/>
      <c r="E2" s="623"/>
      <c r="F2" s="623"/>
      <c r="G2" s="674" t="s">
        <v>9</v>
      </c>
      <c r="H2" s="674"/>
      <c r="I2" s="674"/>
      <c r="J2" s="674"/>
      <c r="K2" s="674"/>
      <c r="L2" s="674"/>
      <c r="M2" s="674"/>
      <c r="N2" s="620" t="s">
        <v>10</v>
      </c>
      <c r="O2" s="620"/>
      <c r="P2" s="621"/>
      <c r="Q2" s="632"/>
      <c r="R2" s="81"/>
      <c r="S2" s="82"/>
      <c r="T2" s="82"/>
      <c r="U2" s="83"/>
      <c r="V2" s="632"/>
    </row>
    <row r="3" spans="1:27" ht="11.25" customHeight="1" thickBot="1">
      <c r="A3" s="632"/>
      <c r="B3" s="639"/>
      <c r="C3" s="639"/>
      <c r="D3" s="639"/>
      <c r="E3" s="639"/>
      <c r="F3" s="639"/>
      <c r="G3" s="639"/>
      <c r="H3" s="639"/>
      <c r="I3" s="639"/>
      <c r="J3" s="639"/>
      <c r="K3" s="639"/>
      <c r="L3" s="639"/>
      <c r="M3" s="639"/>
      <c r="N3" s="639"/>
      <c r="O3" s="639"/>
      <c r="P3" s="639"/>
      <c r="Q3" s="632"/>
      <c r="R3" s="84"/>
      <c r="S3" s="85"/>
      <c r="T3" s="85"/>
      <c r="U3" s="86"/>
      <c r="V3" s="632"/>
    </row>
    <row r="4" spans="1:27" ht="67.5" customHeight="1" thickBot="1">
      <c r="A4" s="632"/>
      <c r="B4" s="628" t="s">
        <v>122</v>
      </c>
      <c r="C4" s="629"/>
      <c r="D4" s="629"/>
      <c r="E4" s="629"/>
      <c r="F4" s="629"/>
      <c r="G4" s="629"/>
      <c r="H4" s="629"/>
      <c r="I4" s="629"/>
      <c r="J4" s="629"/>
      <c r="K4" s="80">
        <v>108</v>
      </c>
      <c r="L4" s="630" t="s">
        <v>224</v>
      </c>
      <c r="M4" s="630"/>
      <c r="N4" s="630"/>
      <c r="O4" s="630"/>
      <c r="P4" s="87"/>
      <c r="Q4" s="632"/>
      <c r="R4" s="84"/>
      <c r="S4" s="85"/>
      <c r="T4" s="85"/>
      <c r="U4" s="86"/>
      <c r="V4" s="632"/>
      <c r="Z4" s="9" t="s">
        <v>1</v>
      </c>
      <c r="AA4" s="9" t="s">
        <v>14</v>
      </c>
    </row>
    <row r="5" spans="1:27" ht="17.25" customHeight="1" thickBot="1">
      <c r="A5" s="632"/>
      <c r="B5" s="639"/>
      <c r="C5" s="639"/>
      <c r="D5" s="639"/>
      <c r="E5" s="639"/>
      <c r="F5" s="639"/>
      <c r="G5" s="639"/>
      <c r="H5" s="639"/>
      <c r="I5" s="639"/>
      <c r="J5" s="641"/>
      <c r="K5" s="624" t="s">
        <v>162</v>
      </c>
      <c r="L5" s="625"/>
      <c r="M5" s="624" t="s">
        <v>34</v>
      </c>
      <c r="N5" s="625"/>
      <c r="O5" s="625"/>
      <c r="P5" s="640"/>
      <c r="Q5" s="632"/>
      <c r="R5" s="84"/>
      <c r="S5" s="85"/>
      <c r="T5" s="85"/>
      <c r="U5" s="86"/>
      <c r="V5" s="632"/>
      <c r="Z5" s="9" t="s">
        <v>2</v>
      </c>
      <c r="AA5" s="9" t="s">
        <v>15</v>
      </c>
    </row>
    <row r="6" spans="1:27" ht="21.75" customHeight="1" thickBot="1">
      <c r="A6" s="632"/>
      <c r="B6" s="662" t="s">
        <v>0</v>
      </c>
      <c r="C6" s="663"/>
      <c r="D6" s="22" t="s">
        <v>111</v>
      </c>
      <c r="E6" s="664" t="s">
        <v>231</v>
      </c>
      <c r="F6" s="664"/>
      <c r="G6" s="664"/>
      <c r="H6" s="664"/>
      <c r="I6" s="665"/>
      <c r="J6" s="641"/>
      <c r="K6" s="23" t="s">
        <v>33</v>
      </c>
      <c r="L6" s="24" t="s">
        <v>163</v>
      </c>
      <c r="M6" s="23" t="s">
        <v>33</v>
      </c>
      <c r="N6" s="24" t="s">
        <v>164</v>
      </c>
      <c r="O6" s="23" t="s">
        <v>33</v>
      </c>
      <c r="P6" s="24" t="s">
        <v>164</v>
      </c>
      <c r="Q6" s="632"/>
      <c r="R6" s="84"/>
      <c r="S6" s="85"/>
      <c r="T6" s="85"/>
      <c r="U6" s="86"/>
      <c r="V6" s="632"/>
      <c r="Z6" s="9" t="s">
        <v>3</v>
      </c>
      <c r="AA6" s="9" t="s">
        <v>16</v>
      </c>
    </row>
    <row r="7" spans="1:27" ht="17.25" customHeight="1" thickBot="1">
      <c r="A7" s="632"/>
      <c r="B7" s="639"/>
      <c r="C7" s="639"/>
      <c r="D7" s="639"/>
      <c r="E7" s="639"/>
      <c r="F7" s="639"/>
      <c r="G7" s="639"/>
      <c r="H7" s="639"/>
      <c r="I7" s="639"/>
      <c r="J7" s="641"/>
      <c r="K7" s="25">
        <f>IF(L7&gt;1,1,0)</f>
        <v>1</v>
      </c>
      <c r="L7" s="1" t="s">
        <v>168</v>
      </c>
      <c r="M7" s="25">
        <f>IF(N7&gt;1,1,0)</f>
        <v>1</v>
      </c>
      <c r="N7" s="1" t="s">
        <v>67</v>
      </c>
      <c r="O7" s="25">
        <f>IF(P7&gt;1,M20+1,0)</f>
        <v>0</v>
      </c>
      <c r="P7" s="1"/>
      <c r="Q7" s="632"/>
      <c r="R7" s="84"/>
      <c r="S7" s="85"/>
      <c r="T7" s="85"/>
      <c r="U7" s="86"/>
      <c r="V7" s="632"/>
      <c r="Z7" s="9" t="s">
        <v>2</v>
      </c>
      <c r="AA7" s="9" t="s">
        <v>15</v>
      </c>
    </row>
    <row r="8" spans="1:27" ht="16.5" customHeight="1">
      <c r="A8" s="632"/>
      <c r="B8" s="666" t="s">
        <v>18</v>
      </c>
      <c r="C8" s="667"/>
      <c r="D8" s="626" t="s">
        <v>111</v>
      </c>
      <c r="E8" s="650" t="s">
        <v>229</v>
      </c>
      <c r="F8" s="650"/>
      <c r="G8" s="650"/>
      <c r="H8" s="650"/>
      <c r="I8" s="651"/>
      <c r="J8" s="641"/>
      <c r="K8" s="26">
        <f>IF(L8&gt;1,K7+1,0)</f>
        <v>2</v>
      </c>
      <c r="L8" s="2" t="s">
        <v>169</v>
      </c>
      <c r="M8" s="26">
        <f>IF(N8&gt;1,M7+1,0)</f>
        <v>2</v>
      </c>
      <c r="N8" s="2" t="s">
        <v>68</v>
      </c>
      <c r="O8" s="26">
        <f>IF(P8&gt;1,O7+1,0)</f>
        <v>0</v>
      </c>
      <c r="P8" s="2"/>
      <c r="Q8" s="632"/>
      <c r="R8" s="84"/>
      <c r="S8" s="85"/>
      <c r="T8" s="85"/>
      <c r="U8" s="86"/>
      <c r="V8" s="632"/>
    </row>
    <row r="9" spans="1:27" ht="16.5" customHeight="1" thickBot="1">
      <c r="A9" s="632"/>
      <c r="B9" s="668"/>
      <c r="C9" s="669"/>
      <c r="D9" s="627"/>
      <c r="E9" s="652"/>
      <c r="F9" s="652"/>
      <c r="G9" s="652"/>
      <c r="H9" s="652"/>
      <c r="I9" s="653"/>
      <c r="J9" s="641"/>
      <c r="K9" s="26">
        <f t="shared" ref="K9" si="0">IF(L9&gt;1,K8+1,0)</f>
        <v>3</v>
      </c>
      <c r="L9" s="2" t="s">
        <v>170</v>
      </c>
      <c r="M9" s="26">
        <f t="shared" ref="M9:M20" si="1">IF(N9&gt;1,M8+1,0)</f>
        <v>3</v>
      </c>
      <c r="N9" s="2" t="s">
        <v>70</v>
      </c>
      <c r="O9" s="26">
        <f t="shared" ref="O9:O20" si="2">IF(P9&gt;1,O8+1,0)</f>
        <v>0</v>
      </c>
      <c r="P9" s="2"/>
      <c r="Q9" s="632"/>
      <c r="R9" s="84"/>
      <c r="S9" s="85"/>
      <c r="T9" s="85"/>
      <c r="U9" s="86"/>
      <c r="V9" s="632"/>
      <c r="Z9" s="9" t="s">
        <v>3</v>
      </c>
      <c r="AA9" s="9" t="s">
        <v>16</v>
      </c>
    </row>
    <row r="10" spans="1:27" ht="17.25" customHeight="1" thickBot="1">
      <c r="A10" s="632"/>
      <c r="B10" s="633"/>
      <c r="C10" s="633"/>
      <c r="D10" s="633"/>
      <c r="E10" s="633"/>
      <c r="F10" s="633"/>
      <c r="G10" s="633"/>
      <c r="H10" s="633"/>
      <c r="I10" s="633"/>
      <c r="J10" s="641"/>
      <c r="K10" s="26">
        <f>IF(L10&gt;1,K9+1,0)</f>
        <v>4</v>
      </c>
      <c r="L10" s="2" t="s">
        <v>171</v>
      </c>
      <c r="M10" s="26">
        <f>IF(N10&gt;1,M9+1,0)</f>
        <v>4</v>
      </c>
      <c r="N10" s="2" t="s">
        <v>69</v>
      </c>
      <c r="O10" s="26">
        <f t="shared" si="2"/>
        <v>0</v>
      </c>
      <c r="P10" s="2"/>
      <c r="Q10" s="632"/>
      <c r="R10" s="681" t="s">
        <v>214</v>
      </c>
      <c r="S10" s="682"/>
      <c r="T10" s="682"/>
      <c r="U10" s="683"/>
      <c r="V10" s="632"/>
      <c r="Z10" s="9" t="s">
        <v>4</v>
      </c>
      <c r="AA10" s="9" t="s">
        <v>17</v>
      </c>
    </row>
    <row r="11" spans="1:27" ht="15.75" customHeight="1">
      <c r="A11" s="632"/>
      <c r="B11" s="654" t="s">
        <v>19</v>
      </c>
      <c r="C11" s="655"/>
      <c r="D11" s="626" t="s">
        <v>111</v>
      </c>
      <c r="E11" s="658" t="s">
        <v>123</v>
      </c>
      <c r="F11" s="658"/>
      <c r="G11" s="658"/>
      <c r="H11" s="658"/>
      <c r="I11" s="659"/>
      <c r="J11" s="641"/>
      <c r="K11" s="26">
        <f>IF(L11&gt;1,K10+1,0)</f>
        <v>5</v>
      </c>
      <c r="L11" s="12" t="s">
        <v>172</v>
      </c>
      <c r="M11" s="26">
        <f>IF(N11&gt;1,M10+1,0)</f>
        <v>5</v>
      </c>
      <c r="N11" s="12" t="s">
        <v>152</v>
      </c>
      <c r="O11" s="26">
        <f t="shared" si="2"/>
        <v>0</v>
      </c>
      <c r="P11" s="2"/>
      <c r="Q11" s="632"/>
      <c r="R11" s="681"/>
      <c r="S11" s="682"/>
      <c r="T11" s="682"/>
      <c r="U11" s="683"/>
      <c r="V11" s="632"/>
    </row>
    <row r="12" spans="1:27" ht="15.75" customHeight="1" thickBot="1">
      <c r="A12" s="632"/>
      <c r="B12" s="656"/>
      <c r="C12" s="657"/>
      <c r="D12" s="627"/>
      <c r="E12" s="660"/>
      <c r="F12" s="660"/>
      <c r="G12" s="660"/>
      <c r="H12" s="660"/>
      <c r="I12" s="661"/>
      <c r="J12" s="641"/>
      <c r="K12" s="26">
        <f>IF(L12&gt;1,K11+1,0)</f>
        <v>6</v>
      </c>
      <c r="L12" s="2" t="s">
        <v>173</v>
      </c>
      <c r="M12" s="26">
        <f>IF(N12&gt;1,M11+1,0)</f>
        <v>6</v>
      </c>
      <c r="N12" s="2" t="s">
        <v>105</v>
      </c>
      <c r="O12" s="26">
        <f t="shared" si="2"/>
        <v>0</v>
      </c>
      <c r="P12" s="2"/>
      <c r="Q12" s="632"/>
      <c r="R12" s="678" t="s">
        <v>213</v>
      </c>
      <c r="S12" s="679"/>
      <c r="T12" s="679"/>
      <c r="U12" s="680"/>
      <c r="V12" s="632"/>
      <c r="Z12" s="9" t="s">
        <v>5</v>
      </c>
    </row>
    <row r="13" spans="1:27" ht="14.25" customHeight="1" thickBot="1">
      <c r="A13" s="632"/>
      <c r="B13" s="633"/>
      <c r="C13" s="633"/>
      <c r="D13" s="633"/>
      <c r="E13" s="633"/>
      <c r="F13" s="633"/>
      <c r="G13" s="633"/>
      <c r="H13" s="633"/>
      <c r="I13" s="633"/>
      <c r="J13" s="641"/>
      <c r="K13" s="26">
        <f t="shared" ref="K13:K20" si="3">IF(L13&gt;1,K12+1,0)</f>
        <v>7</v>
      </c>
      <c r="L13" s="2" t="s">
        <v>195</v>
      </c>
      <c r="M13" s="26">
        <f t="shared" si="1"/>
        <v>7</v>
      </c>
      <c r="N13" s="2" t="s">
        <v>104</v>
      </c>
      <c r="O13" s="26">
        <f t="shared" si="2"/>
        <v>0</v>
      </c>
      <c r="P13" s="2"/>
      <c r="Q13" s="632"/>
      <c r="R13" s="678"/>
      <c r="S13" s="679"/>
      <c r="T13" s="679"/>
      <c r="U13" s="680"/>
      <c r="V13" s="632"/>
      <c r="Z13" s="9" t="s">
        <v>4</v>
      </c>
      <c r="AA13" s="9" t="s">
        <v>17</v>
      </c>
    </row>
    <row r="14" spans="1:27" ht="18.75" customHeight="1" thickBot="1">
      <c r="A14" s="632"/>
      <c r="B14" s="670" t="s">
        <v>11</v>
      </c>
      <c r="C14" s="671"/>
      <c r="D14" s="22" t="s">
        <v>111</v>
      </c>
      <c r="E14" s="644">
        <v>8151106901</v>
      </c>
      <c r="F14" s="645"/>
      <c r="G14" s="645"/>
      <c r="H14" s="645"/>
      <c r="I14" s="646"/>
      <c r="J14" s="641"/>
      <c r="K14" s="26">
        <f t="shared" si="3"/>
        <v>8</v>
      </c>
      <c r="L14" s="2" t="s">
        <v>196</v>
      </c>
      <c r="M14" s="26">
        <f t="shared" si="1"/>
        <v>0</v>
      </c>
      <c r="N14" s="2"/>
      <c r="O14" s="26">
        <f t="shared" si="2"/>
        <v>0</v>
      </c>
      <c r="P14" s="2"/>
      <c r="Q14" s="632"/>
      <c r="R14" s="684" t="s">
        <v>92</v>
      </c>
      <c r="S14" s="685"/>
      <c r="T14" s="685"/>
      <c r="U14" s="686"/>
      <c r="V14" s="632"/>
      <c r="Z14" s="9" t="s">
        <v>5</v>
      </c>
    </row>
    <row r="15" spans="1:27" ht="14.25" customHeight="1" thickBot="1">
      <c r="A15" s="632"/>
      <c r="B15" s="633"/>
      <c r="C15" s="633"/>
      <c r="D15" s="633"/>
      <c r="E15" s="633"/>
      <c r="F15" s="633"/>
      <c r="G15" s="633"/>
      <c r="H15" s="633"/>
      <c r="I15" s="633"/>
      <c r="J15" s="641"/>
      <c r="K15" s="26">
        <f t="shared" si="3"/>
        <v>9</v>
      </c>
      <c r="L15" s="2" t="s">
        <v>197</v>
      </c>
      <c r="M15" s="26">
        <f t="shared" si="1"/>
        <v>0</v>
      </c>
      <c r="N15" s="2"/>
      <c r="O15" s="26">
        <f t="shared" si="2"/>
        <v>0</v>
      </c>
      <c r="P15" s="2"/>
      <c r="Q15" s="632"/>
      <c r="R15" s="687"/>
      <c r="S15" s="688"/>
      <c r="T15" s="688"/>
      <c r="U15" s="689"/>
      <c r="V15" s="632"/>
      <c r="Z15" s="9" t="s">
        <v>6</v>
      </c>
    </row>
    <row r="16" spans="1:27" ht="17.25" customHeight="1" thickBot="1">
      <c r="A16" s="632"/>
      <c r="B16" s="672" t="s">
        <v>12</v>
      </c>
      <c r="C16" s="673"/>
      <c r="D16" s="22" t="s">
        <v>111</v>
      </c>
      <c r="E16" s="642"/>
      <c r="F16" s="642"/>
      <c r="G16" s="642"/>
      <c r="H16" s="642"/>
      <c r="I16" s="643"/>
      <c r="J16" s="641"/>
      <c r="K16" s="26">
        <f t="shared" si="3"/>
        <v>0</v>
      </c>
      <c r="L16" s="2"/>
      <c r="M16" s="26">
        <f t="shared" si="1"/>
        <v>0</v>
      </c>
      <c r="N16" s="2"/>
      <c r="O16" s="26">
        <f t="shared" si="2"/>
        <v>0</v>
      </c>
      <c r="P16" s="2"/>
      <c r="Q16" s="632"/>
      <c r="R16" s="675" t="s">
        <v>91</v>
      </c>
      <c r="S16" s="676"/>
      <c r="T16" s="676"/>
      <c r="U16" s="677"/>
      <c r="V16" s="632"/>
      <c r="Z16" s="9" t="s">
        <v>7</v>
      </c>
    </row>
    <row r="17" spans="1:26" ht="14.25" customHeight="1" thickBot="1">
      <c r="A17" s="632"/>
      <c r="B17" s="633"/>
      <c r="C17" s="633"/>
      <c r="D17" s="633"/>
      <c r="E17" s="633"/>
      <c r="F17" s="633"/>
      <c r="G17" s="633"/>
      <c r="H17" s="633"/>
      <c r="I17" s="633"/>
      <c r="J17" s="641"/>
      <c r="K17" s="26">
        <f t="shared" si="3"/>
        <v>0</v>
      </c>
      <c r="L17" s="2"/>
      <c r="M17" s="26">
        <f t="shared" si="1"/>
        <v>0</v>
      </c>
      <c r="N17" s="2"/>
      <c r="O17" s="26">
        <f t="shared" si="2"/>
        <v>0</v>
      </c>
      <c r="P17" s="2"/>
      <c r="Q17" s="632"/>
      <c r="R17" s="647" t="s">
        <v>232</v>
      </c>
      <c r="S17" s="648"/>
      <c r="T17" s="648"/>
      <c r="U17" s="649"/>
      <c r="V17" s="632"/>
    </row>
    <row r="18" spans="1:26" ht="16.5" customHeight="1" thickBot="1">
      <c r="A18" s="632"/>
      <c r="B18" s="634" t="s">
        <v>13</v>
      </c>
      <c r="C18" s="635"/>
      <c r="D18" s="27" t="s">
        <v>111</v>
      </c>
      <c r="E18" s="637" t="s">
        <v>90</v>
      </c>
      <c r="F18" s="637"/>
      <c r="G18" s="637"/>
      <c r="H18" s="637"/>
      <c r="I18" s="638"/>
      <c r="J18" s="641"/>
      <c r="K18" s="26">
        <f t="shared" si="3"/>
        <v>0</v>
      </c>
      <c r="L18" s="2"/>
      <c r="M18" s="26">
        <f t="shared" si="1"/>
        <v>0</v>
      </c>
      <c r="N18" s="2"/>
      <c r="O18" s="26">
        <f t="shared" si="2"/>
        <v>0</v>
      </c>
      <c r="P18" s="2"/>
      <c r="Q18" s="632"/>
      <c r="R18" s="647"/>
      <c r="S18" s="648"/>
      <c r="T18" s="648"/>
      <c r="U18" s="649"/>
      <c r="V18" s="632"/>
    </row>
    <row r="19" spans="1:26" ht="14.25" customHeight="1" thickBot="1">
      <c r="A19" s="632"/>
      <c r="B19" s="633"/>
      <c r="C19" s="633"/>
      <c r="D19" s="633"/>
      <c r="E19" s="633"/>
      <c r="F19" s="633"/>
      <c r="G19" s="633"/>
      <c r="H19" s="633"/>
      <c r="I19" s="633"/>
      <c r="J19" s="641"/>
      <c r="K19" s="26">
        <f t="shared" si="3"/>
        <v>0</v>
      </c>
      <c r="L19" s="2"/>
      <c r="M19" s="26">
        <f t="shared" si="1"/>
        <v>0</v>
      </c>
      <c r="N19" s="2"/>
      <c r="O19" s="26">
        <f t="shared" si="2"/>
        <v>0</v>
      </c>
      <c r="P19" s="2"/>
      <c r="Q19" s="632"/>
      <c r="R19" s="647"/>
      <c r="S19" s="648"/>
      <c r="T19" s="648"/>
      <c r="U19" s="649"/>
      <c r="V19" s="632"/>
      <c r="Z19" s="9" t="s">
        <v>6</v>
      </c>
    </row>
    <row r="20" spans="1:26" ht="14.25" customHeight="1" thickBot="1">
      <c r="A20" s="632"/>
      <c r="B20" s="634" t="s">
        <v>165</v>
      </c>
      <c r="C20" s="635"/>
      <c r="D20" s="27" t="s">
        <v>111</v>
      </c>
      <c r="E20" s="636">
        <v>45419</v>
      </c>
      <c r="F20" s="637"/>
      <c r="G20" s="637"/>
      <c r="H20" s="637"/>
      <c r="I20" s="638"/>
      <c r="J20" s="641"/>
      <c r="K20" s="28">
        <f t="shared" si="3"/>
        <v>0</v>
      </c>
      <c r="L20" s="3"/>
      <c r="M20" s="28">
        <f t="shared" si="1"/>
        <v>0</v>
      </c>
      <c r="N20" s="3"/>
      <c r="O20" s="28">
        <f t="shared" si="2"/>
        <v>0</v>
      </c>
      <c r="P20" s="3"/>
      <c r="Q20" s="632"/>
      <c r="R20" s="647"/>
      <c r="S20" s="648"/>
      <c r="T20" s="648"/>
      <c r="U20" s="649"/>
      <c r="V20" s="632"/>
      <c r="Z20" s="9" t="s">
        <v>7</v>
      </c>
    </row>
    <row r="21" spans="1:26" ht="25.5" customHeight="1">
      <c r="A21" s="631"/>
      <c r="B21" s="631"/>
      <c r="C21" s="631"/>
      <c r="D21" s="631"/>
      <c r="E21" s="631"/>
      <c r="F21" s="631"/>
      <c r="G21" s="631"/>
      <c r="H21" s="631"/>
      <c r="I21" s="631"/>
      <c r="J21" s="631"/>
      <c r="K21" s="631"/>
      <c r="L21" s="631"/>
      <c r="M21" s="631"/>
      <c r="N21" s="631"/>
      <c r="O21" s="631"/>
      <c r="P21" s="631"/>
      <c r="Q21" s="631"/>
      <c r="R21" s="631"/>
      <c r="S21" s="631"/>
      <c r="T21" s="631"/>
      <c r="U21" s="631"/>
      <c r="V21" s="631"/>
      <c r="Z21" s="9" t="s">
        <v>8</v>
      </c>
    </row>
  </sheetData>
  <sheetProtection formatCells="0" formatColumns="0" formatRows="0" selectLockedCells="1"/>
  <mergeCells count="43">
    <mergeCell ref="R16:U16"/>
    <mergeCell ref="R12:U13"/>
    <mergeCell ref="R10:U11"/>
    <mergeCell ref="R14:U14"/>
    <mergeCell ref="R15:U15"/>
    <mergeCell ref="R17:U20"/>
    <mergeCell ref="A1:V1"/>
    <mergeCell ref="A3:A20"/>
    <mergeCell ref="E8:I9"/>
    <mergeCell ref="B11:C12"/>
    <mergeCell ref="E11:I12"/>
    <mergeCell ref="B3:P3"/>
    <mergeCell ref="B6:C6"/>
    <mergeCell ref="E6:I6"/>
    <mergeCell ref="B8:C9"/>
    <mergeCell ref="B7:I7"/>
    <mergeCell ref="B14:C14"/>
    <mergeCell ref="B16:C16"/>
    <mergeCell ref="B15:I15"/>
    <mergeCell ref="D11:D12"/>
    <mergeCell ref="G2:M2"/>
    <mergeCell ref="A21:V21"/>
    <mergeCell ref="Q2:Q20"/>
    <mergeCell ref="V2:V20"/>
    <mergeCell ref="B10:I10"/>
    <mergeCell ref="B19:I19"/>
    <mergeCell ref="B20:C20"/>
    <mergeCell ref="E20:I20"/>
    <mergeCell ref="B5:I5"/>
    <mergeCell ref="M5:P5"/>
    <mergeCell ref="J5:J20"/>
    <mergeCell ref="E16:I16"/>
    <mergeCell ref="B13:I13"/>
    <mergeCell ref="B17:I17"/>
    <mergeCell ref="B18:C18"/>
    <mergeCell ref="E18:I18"/>
    <mergeCell ref="E14:I14"/>
    <mergeCell ref="N2:P2"/>
    <mergeCell ref="B2:F2"/>
    <mergeCell ref="K5:L5"/>
    <mergeCell ref="D8:D9"/>
    <mergeCell ref="B4:J4"/>
    <mergeCell ref="L4:O4"/>
  </mergeCells>
  <conditionalFormatting sqref="K7:P20">
    <cfRule type="cellIs" dxfId="945" priority="1" operator="equal">
      <formula>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B050"/>
  </sheetPr>
  <dimension ref="A1:XFC133"/>
  <sheetViews>
    <sheetView zoomScale="70" zoomScaleNormal="70" zoomScalePageLayoutView="85" workbookViewId="0">
      <pane xSplit="8" ySplit="8" topLeftCell="I9" activePane="bottomRight" state="frozen"/>
      <selection activeCell="B1" sqref="B1"/>
      <selection pane="topRight" activeCell="H1" sqref="H1"/>
      <selection pane="bottomLeft" activeCell="B9" sqref="B9"/>
      <selection pane="bottomRight" activeCell="K12" sqref="K9:K12"/>
    </sheetView>
  </sheetViews>
  <sheetFormatPr defaultColWidth="0" defaultRowHeight="0" customHeight="1" zeroHeight="1"/>
  <cols>
    <col min="1" max="1" width="0" style="9" hidden="1" customWidth="1"/>
    <col min="2" max="2" width="6.5703125" style="9" hidden="1" customWidth="1"/>
    <col min="3" max="3" width="5.28515625" style="6" customWidth="1"/>
    <col min="4" max="4" width="6.7109375" style="6" customWidth="1"/>
    <col min="5" max="5" width="9.140625" style="6" customWidth="1"/>
    <col min="6" max="6" width="10.140625" style="6" hidden="1" customWidth="1"/>
    <col min="7" max="7" width="8.85546875" style="6" customWidth="1"/>
    <col min="8" max="8" width="18" style="6" customWidth="1"/>
    <col min="9" max="9" width="20" style="6" bestFit="1" customWidth="1"/>
    <col min="10" max="10" width="18" style="6" customWidth="1"/>
    <col min="11" max="11" width="14.85546875" style="6" customWidth="1"/>
    <col min="12" max="13" width="5.5703125" style="6" customWidth="1"/>
    <col min="14" max="14" width="5.5703125" style="6" hidden="1" customWidth="1"/>
    <col min="15" max="16" width="5.5703125" style="6" customWidth="1"/>
    <col min="17" max="17" width="5.5703125" style="6" hidden="1" customWidth="1"/>
    <col min="18" max="19" width="5.5703125" style="6" customWidth="1"/>
    <col min="20" max="20" width="5.5703125" style="6" hidden="1" customWidth="1"/>
    <col min="21" max="21" width="5.7109375" style="6" hidden="1" customWidth="1"/>
    <col min="22" max="23" width="5.5703125" style="6" customWidth="1"/>
    <col min="24" max="24" width="6" style="6" hidden="1" customWidth="1"/>
    <col min="25" max="25" width="5.5703125" style="6" customWidth="1"/>
    <col min="26" max="26" width="7.42578125" style="6" customWidth="1"/>
    <col min="27" max="27" width="7.28515625" style="6" hidden="1" customWidth="1"/>
    <col min="28" max="28" width="8" style="6" customWidth="1"/>
    <col min="29" max="29" width="8.5703125" style="6" hidden="1" customWidth="1"/>
    <col min="30" max="30" width="6.7109375" style="6" hidden="1" customWidth="1"/>
    <col min="31" max="31" width="7.85546875" style="6" customWidth="1"/>
    <col min="32" max="33" width="6.85546875" style="6" customWidth="1"/>
    <col min="34" max="34" width="5.5703125" style="6" hidden="1" customWidth="1"/>
    <col min="35" max="36" width="5.5703125" style="6" customWidth="1"/>
    <col min="37" max="37" width="5.5703125" style="6" hidden="1" customWidth="1"/>
    <col min="38" max="39" width="5.5703125" style="6" customWidth="1"/>
    <col min="40" max="40" width="5.5703125" style="6" hidden="1" customWidth="1"/>
    <col min="41" max="41" width="8.140625" style="6" hidden="1" customWidth="1"/>
    <col min="42" max="43" width="6.85546875" style="6" customWidth="1"/>
    <col min="44" max="44" width="6.85546875" style="6" hidden="1" customWidth="1"/>
    <col min="45" max="46" width="6.85546875" style="6" customWidth="1"/>
    <col min="47" max="47" width="6.85546875" style="6" hidden="1" customWidth="1"/>
    <col min="48" max="48" width="6.85546875" style="6" customWidth="1"/>
    <col min="49" max="49" width="9" style="6" hidden="1" customWidth="1"/>
    <col min="50" max="50" width="7.7109375" style="6" hidden="1" customWidth="1"/>
    <col min="51" max="51" width="6.85546875" style="6" customWidth="1"/>
    <col min="52" max="53" width="5.5703125" style="6" customWidth="1"/>
    <col min="54" max="54" width="5.5703125" style="6" hidden="1" customWidth="1"/>
    <col min="55" max="56" width="5.5703125" style="6" customWidth="1"/>
    <col min="57" max="57" width="5.5703125" style="6" hidden="1" customWidth="1"/>
    <col min="58" max="59" width="5.5703125" style="6" customWidth="1"/>
    <col min="60" max="61" width="5.5703125" style="6" hidden="1" customWidth="1"/>
    <col min="62" max="63" width="5.5703125" style="6" customWidth="1"/>
    <col min="64" max="64" width="5.7109375" style="6" hidden="1" customWidth="1"/>
    <col min="65" max="65" width="5.5703125" style="6" customWidth="1"/>
    <col min="66" max="66" width="6.42578125" style="6" customWidth="1"/>
    <col min="67" max="67" width="9.7109375" style="6" hidden="1" customWidth="1"/>
    <col min="68" max="68" width="8" style="6" customWidth="1"/>
    <col min="69" max="70" width="6.7109375" style="6" hidden="1" customWidth="1"/>
    <col min="71" max="71" width="5.42578125" style="6" bestFit="1" customWidth="1"/>
    <col min="72" max="73" width="6.85546875" style="6" customWidth="1"/>
    <col min="74" max="74" width="5.5703125" style="6" hidden="1" customWidth="1"/>
    <col min="75" max="76" width="5.5703125" style="6" customWidth="1"/>
    <col min="77" max="77" width="5.5703125" style="6" hidden="1" customWidth="1"/>
    <col min="78" max="79" width="5.5703125" style="6" customWidth="1"/>
    <col min="80" max="80" width="5.5703125" style="6" hidden="1" customWidth="1"/>
    <col min="81" max="81" width="6.85546875" style="6" hidden="1" customWidth="1"/>
    <col min="82" max="83" width="6.85546875" style="6" customWidth="1"/>
    <col min="84" max="84" width="6.85546875" style="6" hidden="1" customWidth="1"/>
    <col min="85" max="86" width="6.85546875" style="6" customWidth="1"/>
    <col min="87" max="87" width="6.85546875" style="6" hidden="1" customWidth="1"/>
    <col min="88" max="88" width="6.85546875" style="6" customWidth="1"/>
    <col min="89" max="89" width="9.140625" style="6" hidden="1" customWidth="1"/>
    <col min="90" max="90" width="8.42578125" style="6" hidden="1" customWidth="1"/>
    <col min="91" max="91" width="6.85546875" style="6" customWidth="1"/>
    <col min="92" max="93" width="5.5703125" style="6" customWidth="1"/>
    <col min="94" max="94" width="5.5703125" style="6" hidden="1" customWidth="1"/>
    <col min="95" max="96" width="5.5703125" style="6" customWidth="1"/>
    <col min="97" max="97" width="5.5703125" style="6" hidden="1" customWidth="1"/>
    <col min="98" max="99" width="5.5703125" style="6" customWidth="1"/>
    <col min="100" max="101" width="5.5703125" style="6" hidden="1" customWidth="1"/>
    <col min="102" max="103" width="5.5703125" style="6" customWidth="1"/>
    <col min="104" max="104" width="5.7109375" style="6" hidden="1" customWidth="1"/>
    <col min="105" max="105" width="5.5703125" style="6" customWidth="1"/>
    <col min="106" max="106" width="7.42578125" style="6" customWidth="1"/>
    <col min="107" max="107" width="9.7109375" style="6" hidden="1" customWidth="1"/>
    <col min="108" max="108" width="8" style="6" customWidth="1"/>
    <col min="109" max="109" width="8.7109375" style="6" hidden="1" customWidth="1"/>
    <col min="110" max="110" width="7.140625" style="6" hidden="1" customWidth="1"/>
    <col min="111" max="111" width="5.42578125" style="6" bestFit="1" customWidth="1"/>
    <col min="112" max="113" width="6.85546875" style="6" customWidth="1"/>
    <col min="114" max="114" width="5.5703125" style="6" hidden="1" customWidth="1"/>
    <col min="115" max="116" width="5.5703125" style="6" customWidth="1"/>
    <col min="117" max="117" width="5.5703125" style="6" hidden="1" customWidth="1"/>
    <col min="118" max="119" width="5.5703125" style="6" customWidth="1"/>
    <col min="120" max="120" width="5.5703125" style="6" hidden="1" customWidth="1"/>
    <col min="121" max="121" width="7.85546875" style="6" hidden="1" customWidth="1"/>
    <col min="122" max="123" width="6.85546875" style="6" customWidth="1"/>
    <col min="124" max="124" width="6.28515625" style="6" hidden="1" customWidth="1"/>
    <col min="125" max="126" width="6.85546875" style="6" customWidth="1"/>
    <col min="127" max="127" width="6.28515625" style="6" hidden="1" customWidth="1"/>
    <col min="128" max="128" width="6.85546875" style="6" customWidth="1"/>
    <col min="129" max="129" width="9.85546875" style="6" hidden="1" customWidth="1"/>
    <col min="130" max="130" width="7.7109375" style="6" hidden="1" customWidth="1"/>
    <col min="131" max="131" width="6.85546875" style="6" customWidth="1"/>
    <col min="132" max="136" width="6.42578125" style="6" customWidth="1"/>
    <col min="137" max="137" width="7.28515625" style="6" customWidth="1"/>
    <col min="138" max="138" width="7" style="6" hidden="1" customWidth="1"/>
    <col min="139" max="139" width="8.5703125" style="6" hidden="1" customWidth="1"/>
    <col min="140" max="140" width="5.42578125" style="6" bestFit="1" customWidth="1"/>
    <col min="141" max="145" width="6.42578125" style="6" customWidth="1"/>
    <col min="146" max="146" width="7.28515625" style="6" customWidth="1"/>
    <col min="147" max="147" width="8.7109375" style="6" hidden="1" customWidth="1"/>
    <col min="148" max="148" width="7.140625" style="6" hidden="1" customWidth="1"/>
    <col min="149" max="149" width="5.42578125" style="6" bestFit="1" customWidth="1"/>
    <col min="150" max="154" width="6.42578125" style="6" customWidth="1"/>
    <col min="155" max="155" width="7.28515625" style="6" customWidth="1"/>
    <col min="156" max="156" width="8.140625" style="6" hidden="1" customWidth="1"/>
    <col min="157" max="157" width="7" style="6" hidden="1" customWidth="1"/>
    <col min="158" max="158" width="5.42578125" style="6" bestFit="1" customWidth="1"/>
    <col min="159" max="160" width="7.42578125" style="6" customWidth="1"/>
    <col min="161" max="161" width="8.42578125" style="6" customWidth="1"/>
    <col min="162" max="163" width="6.5703125" style="6" customWidth="1"/>
    <col min="164" max="164" width="8.42578125" style="6" customWidth="1"/>
    <col min="165" max="166" width="10.28515625" style="6" customWidth="1"/>
    <col min="167" max="167" width="16.7109375" style="6" customWidth="1"/>
    <col min="168" max="168" width="6.5703125" style="6" hidden="1" customWidth="1"/>
    <col min="169" max="169" width="7.5703125" style="6" customWidth="1"/>
    <col min="170" max="170" width="21.42578125" style="6" customWidth="1"/>
    <col min="171" max="181" width="8.5703125" style="6" hidden="1" customWidth="1"/>
    <col min="182" max="183" width="8.5703125" style="34" hidden="1" customWidth="1"/>
    <col min="184" max="201" width="8.5703125" style="9" hidden="1" customWidth="1"/>
    <col min="202" max="202" width="8.5703125" style="16" hidden="1" customWidth="1"/>
    <col min="203" max="214" width="7" style="9" hidden="1" customWidth="1"/>
    <col min="215" max="226" width="7" style="9" hidden="1"/>
    <col min="227" max="238" width="8.5703125" style="9" hidden="1"/>
    <col min="239" max="16383" width="7" style="9" hidden="1"/>
    <col min="16384" max="16384" width="7.42578125" style="9" hidden="1"/>
  </cols>
  <sheetData>
    <row r="1" spans="1:206" ht="21.75" customHeight="1" thickBot="1">
      <c r="C1" s="690" t="str">
        <f>Master!E8</f>
        <v xml:space="preserve">Govt. Sr. Secondary School </v>
      </c>
      <c r="D1" s="690"/>
      <c r="E1" s="690"/>
      <c r="F1" s="690"/>
      <c r="G1" s="690"/>
      <c r="H1" s="690"/>
      <c r="I1" s="690"/>
      <c r="J1" s="690"/>
      <c r="K1" s="690"/>
      <c r="L1" s="818"/>
      <c r="M1" s="818"/>
      <c r="N1" s="818"/>
      <c r="O1" s="818"/>
      <c r="P1" s="818"/>
      <c r="Q1" s="818"/>
      <c r="R1" s="818"/>
      <c r="S1" s="818"/>
      <c r="T1" s="818"/>
      <c r="U1" s="818"/>
      <c r="V1" s="818"/>
      <c r="W1" s="818"/>
      <c r="X1" s="818"/>
      <c r="Y1" s="818"/>
      <c r="Z1" s="818"/>
      <c r="AA1" s="818"/>
      <c r="AB1" s="818"/>
      <c r="AC1" s="818"/>
      <c r="AD1" s="818"/>
      <c r="AE1" s="818"/>
      <c r="AF1" s="818"/>
      <c r="AG1" s="818"/>
      <c r="AH1" s="818"/>
      <c r="AI1" s="818"/>
      <c r="AJ1" s="818"/>
      <c r="AK1" s="818"/>
      <c r="AL1" s="818"/>
      <c r="AM1" s="818"/>
      <c r="AN1" s="818"/>
      <c r="AO1" s="818"/>
      <c r="AP1" s="818"/>
      <c r="AQ1" s="818"/>
      <c r="AR1" s="818"/>
      <c r="AS1" s="818"/>
      <c r="AT1" s="818"/>
      <c r="AU1" s="818"/>
      <c r="AV1" s="818"/>
      <c r="AW1" s="818"/>
      <c r="AX1" s="818"/>
      <c r="AY1" s="818"/>
      <c r="AZ1" s="818"/>
      <c r="BA1" s="818"/>
      <c r="BB1" s="818"/>
      <c r="BC1" s="818"/>
      <c r="BD1" s="818"/>
      <c r="BE1" s="818"/>
      <c r="BF1" s="818"/>
      <c r="BG1" s="818"/>
      <c r="BH1" s="818"/>
      <c r="BI1" s="818"/>
      <c r="BJ1" s="818"/>
      <c r="BK1" s="818"/>
      <c r="BL1" s="818"/>
      <c r="BM1" s="818"/>
      <c r="BN1" s="818"/>
      <c r="BO1" s="818"/>
      <c r="BP1" s="818"/>
      <c r="BQ1" s="818"/>
      <c r="BR1" s="818"/>
      <c r="BS1" s="818"/>
      <c r="BT1" s="818"/>
      <c r="BU1" s="818"/>
      <c r="BV1" s="818"/>
      <c r="BW1" s="818"/>
      <c r="BX1" s="818"/>
      <c r="BY1" s="818"/>
      <c r="BZ1" s="818"/>
      <c r="CA1" s="818"/>
      <c r="CB1" s="818"/>
      <c r="CC1" s="818"/>
      <c r="CD1" s="818"/>
      <c r="CE1" s="818"/>
      <c r="CF1" s="818"/>
      <c r="CG1" s="818"/>
      <c r="CH1" s="818"/>
      <c r="CI1" s="818"/>
      <c r="CJ1" s="818"/>
      <c r="CK1" s="818"/>
      <c r="CL1" s="818"/>
      <c r="CM1" s="818"/>
      <c r="CN1" s="818"/>
      <c r="CO1" s="818"/>
      <c r="CP1" s="818"/>
      <c r="CQ1" s="818"/>
      <c r="CR1" s="818"/>
      <c r="CS1" s="818"/>
      <c r="CT1" s="818"/>
      <c r="CU1" s="818"/>
      <c r="CV1" s="818"/>
      <c r="CW1" s="818"/>
      <c r="CX1" s="818"/>
      <c r="CY1" s="818"/>
      <c r="CZ1" s="818"/>
      <c r="DA1" s="818"/>
      <c r="DB1" s="818"/>
      <c r="DC1" s="818"/>
      <c r="DD1" s="818"/>
      <c r="DE1" s="818"/>
      <c r="DF1" s="818"/>
      <c r="DG1" s="818"/>
      <c r="DH1" s="818"/>
      <c r="DI1" s="818"/>
      <c r="DJ1" s="818"/>
      <c r="DK1" s="818"/>
      <c r="DL1" s="818"/>
      <c r="DM1" s="818"/>
      <c r="DN1" s="818"/>
      <c r="DO1" s="818"/>
      <c r="DP1" s="818"/>
      <c r="DQ1" s="818"/>
      <c r="DR1" s="818"/>
      <c r="DS1" s="818"/>
      <c r="DT1" s="818"/>
      <c r="DU1" s="818"/>
      <c r="DV1" s="818"/>
      <c r="DW1" s="818"/>
      <c r="DX1" s="818"/>
      <c r="DY1" s="818"/>
      <c r="DZ1" s="818"/>
      <c r="EA1" s="818"/>
      <c r="EB1" s="727"/>
      <c r="EC1" s="727"/>
      <c r="ED1" s="727"/>
      <c r="EE1" s="727"/>
      <c r="EF1" s="727"/>
      <c r="EG1" s="727"/>
      <c r="EH1" s="727"/>
      <c r="EI1" s="727"/>
      <c r="EJ1" s="727"/>
      <c r="EK1" s="727"/>
      <c r="EL1" s="727"/>
      <c r="EM1" s="727"/>
      <c r="EN1" s="727"/>
      <c r="EO1" s="727"/>
      <c r="EP1" s="727"/>
      <c r="EQ1" s="727"/>
      <c r="ER1" s="727"/>
      <c r="ES1" s="727"/>
      <c r="ET1" s="727"/>
      <c r="EU1" s="727"/>
      <c r="EV1" s="727"/>
      <c r="EW1" s="727"/>
      <c r="EX1" s="727"/>
      <c r="EY1" s="727"/>
      <c r="EZ1" s="727"/>
      <c r="FA1" s="727"/>
      <c r="FB1" s="727"/>
      <c r="FC1" s="727"/>
      <c r="FD1" s="727"/>
      <c r="FE1" s="727"/>
      <c r="FF1" s="727"/>
      <c r="FG1" s="727"/>
      <c r="FH1" s="727"/>
      <c r="FI1" s="727"/>
      <c r="FJ1" s="727"/>
      <c r="FK1" s="727"/>
      <c r="FL1" s="727"/>
      <c r="FM1" s="727"/>
      <c r="FN1" s="727"/>
      <c r="FO1" s="727"/>
      <c r="FP1" s="727"/>
      <c r="FQ1" s="727"/>
      <c r="FR1" s="727"/>
      <c r="FS1" s="727"/>
      <c r="FT1" s="727"/>
      <c r="FU1" s="41"/>
      <c r="FV1" s="41"/>
      <c r="FW1" s="41"/>
      <c r="FX1" s="41"/>
      <c r="FY1" s="41"/>
      <c r="FZ1" s="819"/>
      <c r="GA1" s="820"/>
    </row>
    <row r="2" spans="1:206" s="29" customFormat="1" ht="48" customHeight="1" thickBot="1">
      <c r="C2" s="691"/>
      <c r="D2" s="691"/>
      <c r="E2" s="691"/>
      <c r="F2" s="691"/>
      <c r="G2" s="691"/>
      <c r="H2" s="691"/>
      <c r="I2" s="691"/>
      <c r="J2" s="691"/>
      <c r="K2" s="691"/>
      <c r="L2" s="781" t="s">
        <v>51</v>
      </c>
      <c r="M2" s="782"/>
      <c r="N2" s="782"/>
      <c r="O2" s="782"/>
      <c r="P2" s="782"/>
      <c r="Q2" s="782"/>
      <c r="R2" s="782"/>
      <c r="S2" s="782"/>
      <c r="T2" s="782"/>
      <c r="U2" s="782"/>
      <c r="V2" s="782"/>
      <c r="W2" s="782"/>
      <c r="X2" s="782"/>
      <c r="Y2" s="782"/>
      <c r="Z2" s="89"/>
      <c r="AA2" s="783">
        <f>Master!E20</f>
        <v>45419</v>
      </c>
      <c r="AB2" s="784"/>
      <c r="AC2" s="784"/>
      <c r="AD2" s="784"/>
      <c r="AE2" s="785"/>
      <c r="AF2" s="728" t="s">
        <v>40</v>
      </c>
      <c r="AG2" s="729"/>
      <c r="AH2" s="729"/>
      <c r="AI2" s="729"/>
      <c r="AJ2" s="729"/>
      <c r="AK2" s="729"/>
      <c r="AL2" s="729"/>
      <c r="AM2" s="729"/>
      <c r="AN2" s="729"/>
      <c r="AO2" s="729"/>
      <c r="AP2" s="729"/>
      <c r="AQ2" s="729"/>
      <c r="AR2" s="729"/>
      <c r="AS2" s="729"/>
      <c r="AT2" s="729"/>
      <c r="AU2" s="729"/>
      <c r="AV2" s="729"/>
      <c r="AW2" s="729"/>
      <c r="AX2" s="729"/>
      <c r="AY2" s="729"/>
      <c r="AZ2" s="729"/>
      <c r="BA2" s="729"/>
      <c r="BB2" s="729"/>
      <c r="BC2" s="729"/>
      <c r="BD2" s="729"/>
      <c r="BE2" s="729"/>
      <c r="BF2" s="729"/>
      <c r="BG2" s="729"/>
      <c r="BH2" s="729"/>
      <c r="BI2" s="729"/>
      <c r="BJ2" s="729"/>
      <c r="BK2" s="729"/>
      <c r="BL2" s="729"/>
      <c r="BM2" s="729"/>
      <c r="BN2" s="729"/>
      <c r="BO2" s="729"/>
      <c r="BP2" s="729"/>
      <c r="BQ2" s="729"/>
      <c r="BR2" s="729"/>
      <c r="BS2" s="729"/>
      <c r="BT2" s="729"/>
      <c r="BU2" s="729"/>
      <c r="BV2" s="729"/>
      <c r="BW2" s="729"/>
      <c r="BX2" s="729"/>
      <c r="BY2" s="729"/>
      <c r="BZ2" s="729"/>
      <c r="CA2" s="729"/>
      <c r="CB2" s="729"/>
      <c r="CC2" s="729"/>
      <c r="CD2" s="729"/>
      <c r="CE2" s="729"/>
      <c r="CF2" s="729"/>
      <c r="CG2" s="729"/>
      <c r="CH2" s="729"/>
      <c r="CI2" s="729"/>
      <c r="CJ2" s="729"/>
      <c r="CK2" s="729"/>
      <c r="CL2" s="729"/>
      <c r="CM2" s="729"/>
      <c r="CN2" s="729"/>
      <c r="CO2" s="729"/>
      <c r="CP2" s="729"/>
      <c r="CQ2" s="729"/>
      <c r="CR2" s="729"/>
      <c r="CS2" s="729"/>
      <c r="CT2" s="729"/>
      <c r="CU2" s="729"/>
      <c r="CV2" s="729"/>
      <c r="CW2" s="729"/>
      <c r="CX2" s="729"/>
      <c r="CY2" s="729"/>
      <c r="CZ2" s="729"/>
      <c r="DA2" s="729"/>
      <c r="DB2" s="729"/>
      <c r="DC2" s="729"/>
      <c r="DD2" s="729"/>
      <c r="DE2" s="729"/>
      <c r="DF2" s="729"/>
      <c r="DG2" s="729"/>
      <c r="DH2" s="729"/>
      <c r="DI2" s="729"/>
      <c r="DJ2" s="729"/>
      <c r="DK2" s="729"/>
      <c r="DL2" s="729"/>
      <c r="DM2" s="729"/>
      <c r="DN2" s="729"/>
      <c r="DO2" s="729"/>
      <c r="DP2" s="729"/>
      <c r="DQ2" s="729"/>
      <c r="DR2" s="729"/>
      <c r="DS2" s="729"/>
      <c r="DT2" s="729"/>
      <c r="DU2" s="729"/>
      <c r="DV2" s="729"/>
      <c r="DW2" s="729"/>
      <c r="DX2" s="729"/>
      <c r="DY2" s="729"/>
      <c r="DZ2" s="729"/>
      <c r="EA2" s="729"/>
      <c r="EB2" s="729"/>
      <c r="EC2" s="729"/>
      <c r="ED2" s="729"/>
      <c r="EE2" s="729"/>
      <c r="EF2" s="729"/>
      <c r="EG2" s="729"/>
      <c r="EH2" s="729"/>
      <c r="EI2" s="729"/>
      <c r="EJ2" s="729"/>
      <c r="EK2" s="729"/>
      <c r="EL2" s="729"/>
      <c r="EM2" s="729"/>
      <c r="EN2" s="729"/>
      <c r="EO2" s="729"/>
      <c r="EP2" s="729"/>
      <c r="EQ2" s="729"/>
      <c r="ER2" s="729"/>
      <c r="ES2" s="729"/>
      <c r="ET2" s="729"/>
      <c r="EU2" s="729"/>
      <c r="EV2" s="729"/>
      <c r="EW2" s="729"/>
      <c r="EX2" s="729"/>
      <c r="EY2" s="729"/>
      <c r="EZ2" s="729"/>
      <c r="FA2" s="729"/>
      <c r="FB2" s="729"/>
      <c r="FC2" s="729"/>
      <c r="FD2" s="729"/>
      <c r="FE2" s="729"/>
      <c r="FF2" s="729"/>
      <c r="FG2" s="729"/>
      <c r="FH2" s="729"/>
      <c r="FI2" s="729"/>
      <c r="FJ2" s="729"/>
      <c r="FK2" s="729"/>
      <c r="FL2" s="729"/>
      <c r="FM2" s="729"/>
      <c r="FN2" s="729"/>
      <c r="FO2" s="729"/>
      <c r="FP2" s="729"/>
      <c r="FQ2" s="729"/>
      <c r="FR2" s="729"/>
      <c r="FS2" s="729"/>
      <c r="FT2" s="729"/>
      <c r="FU2" s="43"/>
      <c r="FV2" s="43"/>
      <c r="FW2" s="43"/>
      <c r="FX2" s="43"/>
      <c r="FY2" s="43"/>
      <c r="FZ2" s="819"/>
      <c r="GA2" s="820"/>
      <c r="GT2" s="30"/>
    </row>
    <row r="3" spans="1:206" s="31" customFormat="1" ht="27.75" customHeight="1" thickBot="1">
      <c r="C3" s="699" t="s">
        <v>46</v>
      </c>
      <c r="D3" s="700"/>
      <c r="E3" s="700"/>
      <c r="F3" s="700"/>
      <c r="G3" s="701">
        <f>Master!E14</f>
        <v>8151106901</v>
      </c>
      <c r="H3" s="702"/>
      <c r="I3" s="90" t="s">
        <v>47</v>
      </c>
      <c r="J3" s="703" t="str">
        <f>Master!E6</f>
        <v>2024-25</v>
      </c>
      <c r="K3" s="704"/>
      <c r="L3" s="774" t="s">
        <v>168</v>
      </c>
      <c r="M3" s="775"/>
      <c r="N3" s="775"/>
      <c r="O3" s="775"/>
      <c r="P3" s="775"/>
      <c r="Q3" s="775"/>
      <c r="R3" s="775"/>
      <c r="S3" s="775"/>
      <c r="T3" s="775"/>
      <c r="U3" s="775"/>
      <c r="V3" s="775"/>
      <c r="W3" s="775"/>
      <c r="X3" s="775"/>
      <c r="Y3" s="775"/>
      <c r="Z3" s="775"/>
      <c r="AA3" s="775"/>
      <c r="AB3" s="775"/>
      <c r="AC3" s="775"/>
      <c r="AD3" s="775"/>
      <c r="AE3" s="776"/>
      <c r="AF3" s="777" t="s">
        <v>169</v>
      </c>
      <c r="AG3" s="778"/>
      <c r="AH3" s="778"/>
      <c r="AI3" s="778"/>
      <c r="AJ3" s="778"/>
      <c r="AK3" s="778"/>
      <c r="AL3" s="778"/>
      <c r="AM3" s="778"/>
      <c r="AN3" s="778"/>
      <c r="AO3" s="778"/>
      <c r="AP3" s="778"/>
      <c r="AQ3" s="778"/>
      <c r="AR3" s="778"/>
      <c r="AS3" s="778"/>
      <c r="AT3" s="778"/>
      <c r="AU3" s="778"/>
      <c r="AV3" s="778"/>
      <c r="AW3" s="778"/>
      <c r="AX3" s="779"/>
      <c r="AY3" s="780"/>
      <c r="AZ3" s="842" t="s">
        <v>170</v>
      </c>
      <c r="BA3" s="843"/>
      <c r="BB3" s="843"/>
      <c r="BC3" s="843"/>
      <c r="BD3" s="843"/>
      <c r="BE3" s="843"/>
      <c r="BF3" s="843"/>
      <c r="BG3" s="843"/>
      <c r="BH3" s="843"/>
      <c r="BI3" s="843"/>
      <c r="BJ3" s="843"/>
      <c r="BK3" s="843"/>
      <c r="BL3" s="843"/>
      <c r="BM3" s="843"/>
      <c r="BN3" s="843"/>
      <c r="BO3" s="843"/>
      <c r="BP3" s="843"/>
      <c r="BQ3" s="843"/>
      <c r="BR3" s="844"/>
      <c r="BS3" s="845"/>
      <c r="BT3" s="846" t="s">
        <v>171</v>
      </c>
      <c r="BU3" s="847"/>
      <c r="BV3" s="847"/>
      <c r="BW3" s="847"/>
      <c r="BX3" s="847"/>
      <c r="BY3" s="847"/>
      <c r="BZ3" s="847"/>
      <c r="CA3" s="847"/>
      <c r="CB3" s="847"/>
      <c r="CC3" s="847"/>
      <c r="CD3" s="847"/>
      <c r="CE3" s="847"/>
      <c r="CF3" s="847"/>
      <c r="CG3" s="847"/>
      <c r="CH3" s="847"/>
      <c r="CI3" s="847"/>
      <c r="CJ3" s="847"/>
      <c r="CK3" s="847"/>
      <c r="CL3" s="848"/>
      <c r="CM3" s="849"/>
      <c r="CN3" s="787" t="s">
        <v>172</v>
      </c>
      <c r="CO3" s="778"/>
      <c r="CP3" s="778"/>
      <c r="CQ3" s="778"/>
      <c r="CR3" s="778"/>
      <c r="CS3" s="778"/>
      <c r="CT3" s="778"/>
      <c r="CU3" s="778"/>
      <c r="CV3" s="778"/>
      <c r="CW3" s="778"/>
      <c r="CX3" s="778"/>
      <c r="CY3" s="778"/>
      <c r="CZ3" s="778"/>
      <c r="DA3" s="778"/>
      <c r="DB3" s="778"/>
      <c r="DC3" s="778"/>
      <c r="DD3" s="778"/>
      <c r="DE3" s="778"/>
      <c r="DF3" s="779"/>
      <c r="DG3" s="780"/>
      <c r="DH3" s="788" t="s">
        <v>173</v>
      </c>
      <c r="DI3" s="789"/>
      <c r="DJ3" s="789"/>
      <c r="DK3" s="789"/>
      <c r="DL3" s="789"/>
      <c r="DM3" s="789"/>
      <c r="DN3" s="789"/>
      <c r="DO3" s="789"/>
      <c r="DP3" s="789"/>
      <c r="DQ3" s="789"/>
      <c r="DR3" s="789"/>
      <c r="DS3" s="789"/>
      <c r="DT3" s="789"/>
      <c r="DU3" s="789"/>
      <c r="DV3" s="789"/>
      <c r="DW3" s="789"/>
      <c r="DX3" s="789"/>
      <c r="DY3" s="789"/>
      <c r="DZ3" s="790"/>
      <c r="EA3" s="791"/>
      <c r="EB3" s="828" t="str">
        <f>Master!L13</f>
        <v>Work Exp.</v>
      </c>
      <c r="EC3" s="829"/>
      <c r="ED3" s="829"/>
      <c r="EE3" s="829"/>
      <c r="EF3" s="829"/>
      <c r="EG3" s="829"/>
      <c r="EH3" s="829"/>
      <c r="EI3" s="829"/>
      <c r="EJ3" s="830"/>
      <c r="EK3" s="855" t="str">
        <f>Master!L14</f>
        <v>Art Edu.</v>
      </c>
      <c r="EL3" s="856"/>
      <c r="EM3" s="856"/>
      <c r="EN3" s="856"/>
      <c r="EO3" s="856"/>
      <c r="EP3" s="856"/>
      <c r="EQ3" s="856"/>
      <c r="ER3" s="856"/>
      <c r="ES3" s="857"/>
      <c r="ET3" s="876" t="s">
        <v>180</v>
      </c>
      <c r="EU3" s="877"/>
      <c r="EV3" s="877"/>
      <c r="EW3" s="877"/>
      <c r="EX3" s="877"/>
      <c r="EY3" s="877"/>
      <c r="EZ3" s="877"/>
      <c r="FA3" s="877"/>
      <c r="FB3" s="878"/>
      <c r="FC3" s="831" t="s">
        <v>38</v>
      </c>
      <c r="FD3" s="832"/>
      <c r="FE3" s="833"/>
      <c r="FF3" s="749" t="s">
        <v>44</v>
      </c>
      <c r="FG3" s="750"/>
      <c r="FH3" s="750"/>
      <c r="FI3" s="750"/>
      <c r="FJ3" s="750"/>
      <c r="FK3" s="750"/>
      <c r="FL3" s="750"/>
      <c r="FM3" s="751"/>
      <c r="FN3" s="752" t="s">
        <v>50</v>
      </c>
      <c r="FO3" s="737" t="s">
        <v>95</v>
      </c>
      <c r="FP3" s="738"/>
      <c r="FQ3" s="738"/>
      <c r="FR3" s="738"/>
      <c r="FS3" s="738"/>
      <c r="FT3" s="739"/>
      <c r="FU3" s="907" t="s">
        <v>189</v>
      </c>
      <c r="FV3" s="898" t="s">
        <v>190</v>
      </c>
      <c r="FW3" s="898" t="s">
        <v>191</v>
      </c>
      <c r="FX3" s="898" t="s">
        <v>192</v>
      </c>
      <c r="FY3" s="898" t="s">
        <v>194</v>
      </c>
      <c r="FZ3" s="820"/>
      <c r="GA3" s="820"/>
      <c r="GT3" s="16"/>
    </row>
    <row r="4" spans="1:206" s="31" customFormat="1" ht="27.75" customHeight="1" thickBot="1">
      <c r="C4" s="821" t="s">
        <v>79</v>
      </c>
      <c r="D4" s="704"/>
      <c r="E4" s="704"/>
      <c r="F4" s="822"/>
      <c r="G4" s="703">
        <v>6</v>
      </c>
      <c r="H4" s="822"/>
      <c r="I4" s="90" t="s">
        <v>48</v>
      </c>
      <c r="J4" s="823" t="s">
        <v>78</v>
      </c>
      <c r="K4" s="824"/>
      <c r="L4" s="825">
        <v>0</v>
      </c>
      <c r="M4" s="826"/>
      <c r="N4" s="826"/>
      <c r="O4" s="826"/>
      <c r="P4" s="826"/>
      <c r="Q4" s="826"/>
      <c r="R4" s="826"/>
      <c r="S4" s="826"/>
      <c r="T4" s="826"/>
      <c r="U4" s="826"/>
      <c r="V4" s="826"/>
      <c r="W4" s="826"/>
      <c r="X4" s="826"/>
      <c r="Y4" s="826"/>
      <c r="Z4" s="826"/>
      <c r="AA4" s="826"/>
      <c r="AB4" s="826"/>
      <c r="AC4" s="826"/>
      <c r="AD4" s="826"/>
      <c r="AE4" s="827"/>
      <c r="AF4" s="793">
        <v>0</v>
      </c>
      <c r="AG4" s="793"/>
      <c r="AH4" s="793"/>
      <c r="AI4" s="793"/>
      <c r="AJ4" s="793"/>
      <c r="AK4" s="793"/>
      <c r="AL4" s="793"/>
      <c r="AM4" s="793"/>
      <c r="AN4" s="793"/>
      <c r="AO4" s="793"/>
      <c r="AP4" s="793"/>
      <c r="AQ4" s="793"/>
      <c r="AR4" s="793"/>
      <c r="AS4" s="793"/>
      <c r="AT4" s="793"/>
      <c r="AU4" s="793"/>
      <c r="AV4" s="793"/>
      <c r="AW4" s="793"/>
      <c r="AX4" s="793"/>
      <c r="AY4" s="794"/>
      <c r="AZ4" s="806">
        <v>0</v>
      </c>
      <c r="BA4" s="807"/>
      <c r="BB4" s="807"/>
      <c r="BC4" s="807"/>
      <c r="BD4" s="807"/>
      <c r="BE4" s="807"/>
      <c r="BF4" s="807"/>
      <c r="BG4" s="807"/>
      <c r="BH4" s="807"/>
      <c r="BI4" s="807"/>
      <c r="BJ4" s="807"/>
      <c r="BK4" s="807"/>
      <c r="BL4" s="807"/>
      <c r="BM4" s="807"/>
      <c r="BN4" s="807"/>
      <c r="BO4" s="807"/>
      <c r="BP4" s="807"/>
      <c r="BQ4" s="807"/>
      <c r="BR4" s="807"/>
      <c r="BS4" s="808"/>
      <c r="BT4" s="809">
        <v>0</v>
      </c>
      <c r="BU4" s="810"/>
      <c r="BV4" s="810"/>
      <c r="BW4" s="810"/>
      <c r="BX4" s="810"/>
      <c r="BY4" s="810"/>
      <c r="BZ4" s="810"/>
      <c r="CA4" s="810"/>
      <c r="CB4" s="810"/>
      <c r="CC4" s="810"/>
      <c r="CD4" s="810"/>
      <c r="CE4" s="810"/>
      <c r="CF4" s="810"/>
      <c r="CG4" s="810"/>
      <c r="CH4" s="810"/>
      <c r="CI4" s="810"/>
      <c r="CJ4" s="810"/>
      <c r="CK4" s="810"/>
      <c r="CL4" s="810"/>
      <c r="CM4" s="811"/>
      <c r="CN4" s="792">
        <v>0</v>
      </c>
      <c r="CO4" s="793"/>
      <c r="CP4" s="793"/>
      <c r="CQ4" s="793"/>
      <c r="CR4" s="793"/>
      <c r="CS4" s="793"/>
      <c r="CT4" s="793"/>
      <c r="CU4" s="793"/>
      <c r="CV4" s="793"/>
      <c r="CW4" s="793"/>
      <c r="CX4" s="793"/>
      <c r="CY4" s="793"/>
      <c r="CZ4" s="793"/>
      <c r="DA4" s="793"/>
      <c r="DB4" s="793"/>
      <c r="DC4" s="793"/>
      <c r="DD4" s="793"/>
      <c r="DE4" s="793"/>
      <c r="DF4" s="793"/>
      <c r="DG4" s="794"/>
      <c r="DH4" s="795">
        <v>0</v>
      </c>
      <c r="DI4" s="796"/>
      <c r="DJ4" s="796"/>
      <c r="DK4" s="796"/>
      <c r="DL4" s="796"/>
      <c r="DM4" s="796"/>
      <c r="DN4" s="796"/>
      <c r="DO4" s="796"/>
      <c r="DP4" s="796"/>
      <c r="DQ4" s="796"/>
      <c r="DR4" s="796"/>
      <c r="DS4" s="796"/>
      <c r="DT4" s="796"/>
      <c r="DU4" s="796"/>
      <c r="DV4" s="796"/>
      <c r="DW4" s="796"/>
      <c r="DX4" s="796"/>
      <c r="DY4" s="796"/>
      <c r="DZ4" s="796"/>
      <c r="EA4" s="797"/>
      <c r="EB4" s="872"/>
      <c r="EC4" s="873"/>
      <c r="ED4" s="873"/>
      <c r="EE4" s="873"/>
      <c r="EF4" s="873"/>
      <c r="EG4" s="873"/>
      <c r="EH4" s="873"/>
      <c r="EI4" s="874"/>
      <c r="EJ4" s="875"/>
      <c r="EK4" s="858"/>
      <c r="EL4" s="859"/>
      <c r="EM4" s="859"/>
      <c r="EN4" s="859"/>
      <c r="EO4" s="859"/>
      <c r="EP4" s="859"/>
      <c r="EQ4" s="859"/>
      <c r="ER4" s="860"/>
      <c r="ES4" s="861"/>
      <c r="ET4" s="879"/>
      <c r="EU4" s="880"/>
      <c r="EV4" s="880"/>
      <c r="EW4" s="880"/>
      <c r="EX4" s="880"/>
      <c r="EY4" s="880"/>
      <c r="EZ4" s="880"/>
      <c r="FA4" s="881"/>
      <c r="FB4" s="882"/>
      <c r="FC4" s="764" t="s">
        <v>36</v>
      </c>
      <c r="FD4" s="766" t="s">
        <v>37</v>
      </c>
      <c r="FE4" s="850" t="s">
        <v>39</v>
      </c>
      <c r="FF4" s="852" t="s">
        <v>84</v>
      </c>
      <c r="FG4" s="755" t="s">
        <v>42</v>
      </c>
      <c r="FH4" s="755" t="s">
        <v>43</v>
      </c>
      <c r="FI4" s="755" t="s">
        <v>94</v>
      </c>
      <c r="FJ4" s="755" t="s">
        <v>205</v>
      </c>
      <c r="FK4" s="758" t="s">
        <v>41</v>
      </c>
      <c r="FL4" s="91"/>
      <c r="FM4" s="761" t="s">
        <v>45</v>
      </c>
      <c r="FN4" s="753"/>
      <c r="FO4" s="740"/>
      <c r="FP4" s="741"/>
      <c r="FQ4" s="741"/>
      <c r="FR4" s="741"/>
      <c r="FS4" s="741"/>
      <c r="FT4" s="742"/>
      <c r="FU4" s="908"/>
      <c r="FV4" s="898"/>
      <c r="FW4" s="898"/>
      <c r="FX4" s="898"/>
      <c r="FY4" s="898"/>
      <c r="FZ4" s="820"/>
      <c r="GA4" s="820"/>
    </row>
    <row r="5" spans="1:206" ht="47.25" customHeight="1" thickBot="1">
      <c r="C5" s="719" t="s">
        <v>28</v>
      </c>
      <c r="D5" s="720"/>
      <c r="E5" s="720"/>
      <c r="F5" s="720"/>
      <c r="G5" s="720"/>
      <c r="H5" s="720"/>
      <c r="I5" s="720"/>
      <c r="J5" s="720"/>
      <c r="K5" s="720"/>
      <c r="L5" s="864" t="s">
        <v>81</v>
      </c>
      <c r="M5" s="865"/>
      <c r="N5" s="865"/>
      <c r="O5" s="865" t="s">
        <v>82</v>
      </c>
      <c r="P5" s="865"/>
      <c r="Q5" s="865"/>
      <c r="R5" s="694" t="s">
        <v>221</v>
      </c>
      <c r="S5" s="694"/>
      <c r="T5" s="694"/>
      <c r="U5" s="717" t="s">
        <v>83</v>
      </c>
      <c r="V5" s="869" t="s">
        <v>57</v>
      </c>
      <c r="W5" s="869"/>
      <c r="X5" s="869"/>
      <c r="Y5" s="869" t="s">
        <v>93</v>
      </c>
      <c r="Z5" s="869"/>
      <c r="AA5" s="869"/>
      <c r="AB5" s="721" t="s">
        <v>59</v>
      </c>
      <c r="AC5" s="834" t="s">
        <v>35</v>
      </c>
      <c r="AD5" s="92"/>
      <c r="AE5" s="93" t="s">
        <v>183</v>
      </c>
      <c r="AF5" s="697" t="s">
        <v>81</v>
      </c>
      <c r="AG5" s="698"/>
      <c r="AH5" s="698"/>
      <c r="AI5" s="698" t="s">
        <v>82</v>
      </c>
      <c r="AJ5" s="698"/>
      <c r="AK5" s="698"/>
      <c r="AL5" s="694" t="s">
        <v>221</v>
      </c>
      <c r="AM5" s="694"/>
      <c r="AN5" s="694"/>
      <c r="AO5" s="798" t="s">
        <v>83</v>
      </c>
      <c r="AP5" s="705" t="s">
        <v>57</v>
      </c>
      <c r="AQ5" s="705"/>
      <c r="AR5" s="705"/>
      <c r="AS5" s="705" t="s">
        <v>93</v>
      </c>
      <c r="AT5" s="705"/>
      <c r="AU5" s="705"/>
      <c r="AV5" s="800" t="s">
        <v>59</v>
      </c>
      <c r="AW5" s="706" t="s">
        <v>35</v>
      </c>
      <c r="AX5" s="94"/>
      <c r="AY5" s="95" t="s">
        <v>183</v>
      </c>
      <c r="AZ5" s="692" t="s">
        <v>81</v>
      </c>
      <c r="BA5" s="693"/>
      <c r="BB5" s="693"/>
      <c r="BC5" s="693" t="s">
        <v>82</v>
      </c>
      <c r="BD5" s="693"/>
      <c r="BE5" s="693"/>
      <c r="BF5" s="694" t="s">
        <v>221</v>
      </c>
      <c r="BG5" s="694"/>
      <c r="BH5" s="694"/>
      <c r="BI5" s="723" t="s">
        <v>83</v>
      </c>
      <c r="BJ5" s="866" t="s">
        <v>57</v>
      </c>
      <c r="BK5" s="866"/>
      <c r="BL5" s="866"/>
      <c r="BM5" s="866" t="s">
        <v>93</v>
      </c>
      <c r="BN5" s="866"/>
      <c r="BO5" s="866"/>
      <c r="BP5" s="725" t="s">
        <v>59</v>
      </c>
      <c r="BQ5" s="769" t="s">
        <v>35</v>
      </c>
      <c r="BR5" s="96"/>
      <c r="BS5" s="97" t="s">
        <v>183</v>
      </c>
      <c r="BT5" s="695" t="s">
        <v>81</v>
      </c>
      <c r="BU5" s="696"/>
      <c r="BV5" s="696"/>
      <c r="BW5" s="696" t="s">
        <v>82</v>
      </c>
      <c r="BX5" s="696"/>
      <c r="BY5" s="696"/>
      <c r="BZ5" s="694" t="s">
        <v>221</v>
      </c>
      <c r="CA5" s="694"/>
      <c r="CB5" s="694"/>
      <c r="CC5" s="772" t="s">
        <v>83</v>
      </c>
      <c r="CD5" s="768" t="s">
        <v>57</v>
      </c>
      <c r="CE5" s="768"/>
      <c r="CF5" s="768"/>
      <c r="CG5" s="768" t="s">
        <v>93</v>
      </c>
      <c r="CH5" s="768"/>
      <c r="CI5" s="768"/>
      <c r="CJ5" s="837" t="s">
        <v>59</v>
      </c>
      <c r="CK5" s="839" t="s">
        <v>35</v>
      </c>
      <c r="CL5" s="98"/>
      <c r="CM5" s="99" t="s">
        <v>183</v>
      </c>
      <c r="CN5" s="697" t="s">
        <v>81</v>
      </c>
      <c r="CO5" s="698"/>
      <c r="CP5" s="698"/>
      <c r="CQ5" s="698" t="s">
        <v>82</v>
      </c>
      <c r="CR5" s="698"/>
      <c r="CS5" s="698"/>
      <c r="CT5" s="694" t="s">
        <v>221</v>
      </c>
      <c r="CU5" s="694"/>
      <c r="CV5" s="694"/>
      <c r="CW5" s="798" t="s">
        <v>83</v>
      </c>
      <c r="CX5" s="705" t="s">
        <v>57</v>
      </c>
      <c r="CY5" s="705"/>
      <c r="CZ5" s="705"/>
      <c r="DA5" s="705" t="s">
        <v>93</v>
      </c>
      <c r="DB5" s="705"/>
      <c r="DC5" s="705"/>
      <c r="DD5" s="800" t="s">
        <v>59</v>
      </c>
      <c r="DE5" s="706" t="s">
        <v>35</v>
      </c>
      <c r="DF5" s="94"/>
      <c r="DG5" s="95" t="s">
        <v>183</v>
      </c>
      <c r="DH5" s="812" t="s">
        <v>81</v>
      </c>
      <c r="DI5" s="813"/>
      <c r="DJ5" s="813"/>
      <c r="DK5" s="813" t="s">
        <v>82</v>
      </c>
      <c r="DL5" s="813"/>
      <c r="DM5" s="813"/>
      <c r="DN5" s="694" t="s">
        <v>221</v>
      </c>
      <c r="DO5" s="694"/>
      <c r="DP5" s="694"/>
      <c r="DQ5" s="802" t="s">
        <v>83</v>
      </c>
      <c r="DR5" s="786" t="s">
        <v>57</v>
      </c>
      <c r="DS5" s="786"/>
      <c r="DT5" s="786"/>
      <c r="DU5" s="786" t="s">
        <v>93</v>
      </c>
      <c r="DV5" s="786"/>
      <c r="DW5" s="786"/>
      <c r="DX5" s="732" t="s">
        <v>59</v>
      </c>
      <c r="DY5" s="734" t="s">
        <v>35</v>
      </c>
      <c r="DZ5" s="100"/>
      <c r="EA5" s="101" t="s">
        <v>183</v>
      </c>
      <c r="EB5" s="895" t="s">
        <v>175</v>
      </c>
      <c r="EC5" s="894" t="s">
        <v>176</v>
      </c>
      <c r="ED5" s="894" t="s">
        <v>177</v>
      </c>
      <c r="EE5" s="894" t="s">
        <v>178</v>
      </c>
      <c r="EF5" s="894" t="s">
        <v>179</v>
      </c>
      <c r="EG5" s="893" t="s">
        <v>31</v>
      </c>
      <c r="EH5" s="889" t="s">
        <v>35</v>
      </c>
      <c r="EI5" s="102"/>
      <c r="EJ5" s="103" t="s">
        <v>32</v>
      </c>
      <c r="EK5" s="891" t="s">
        <v>175</v>
      </c>
      <c r="EL5" s="731" t="s">
        <v>176</v>
      </c>
      <c r="EM5" s="731" t="s">
        <v>177</v>
      </c>
      <c r="EN5" s="731" t="s">
        <v>178</v>
      </c>
      <c r="EO5" s="731" t="s">
        <v>179</v>
      </c>
      <c r="EP5" s="892" t="s">
        <v>31</v>
      </c>
      <c r="EQ5" s="899" t="s">
        <v>35</v>
      </c>
      <c r="ER5" s="104"/>
      <c r="ES5" s="105" t="s">
        <v>32</v>
      </c>
      <c r="ET5" s="883" t="s">
        <v>175</v>
      </c>
      <c r="EU5" s="884" t="s">
        <v>176</v>
      </c>
      <c r="EV5" s="884" t="s">
        <v>177</v>
      </c>
      <c r="EW5" s="884" t="s">
        <v>178</v>
      </c>
      <c r="EX5" s="884" t="s">
        <v>179</v>
      </c>
      <c r="EY5" s="730" t="s">
        <v>31</v>
      </c>
      <c r="EZ5" s="885" t="s">
        <v>35</v>
      </c>
      <c r="FA5" s="106"/>
      <c r="FB5" s="107" t="s">
        <v>32</v>
      </c>
      <c r="FC5" s="764"/>
      <c r="FD5" s="766"/>
      <c r="FE5" s="850"/>
      <c r="FF5" s="853"/>
      <c r="FG5" s="756"/>
      <c r="FH5" s="756"/>
      <c r="FI5" s="756"/>
      <c r="FJ5" s="756"/>
      <c r="FK5" s="759"/>
      <c r="FL5" s="108"/>
      <c r="FM5" s="762"/>
      <c r="FN5" s="753"/>
      <c r="FO5" s="743" t="s">
        <v>29</v>
      </c>
      <c r="FP5" s="746" t="s">
        <v>60</v>
      </c>
      <c r="FQ5" s="746" t="s">
        <v>96</v>
      </c>
      <c r="FR5" s="746" t="s">
        <v>97</v>
      </c>
      <c r="FS5" s="746" t="s">
        <v>98</v>
      </c>
      <c r="FT5" s="904" t="s">
        <v>99</v>
      </c>
      <c r="FU5" s="908"/>
      <c r="FV5" s="898"/>
      <c r="FW5" s="898"/>
      <c r="FX5" s="898"/>
      <c r="FY5" s="898"/>
      <c r="FZ5" s="820"/>
      <c r="GA5" s="820"/>
    </row>
    <row r="6" spans="1:206" ht="54.75" customHeight="1">
      <c r="C6" s="862" t="s">
        <v>33</v>
      </c>
      <c r="D6" s="711" t="s">
        <v>26</v>
      </c>
      <c r="E6" s="711" t="s">
        <v>20</v>
      </c>
      <c r="F6" s="711" t="s">
        <v>27</v>
      </c>
      <c r="G6" s="867" t="s">
        <v>21</v>
      </c>
      <c r="H6" s="711" t="s">
        <v>22</v>
      </c>
      <c r="I6" s="711" t="s">
        <v>23</v>
      </c>
      <c r="J6" s="711" t="s">
        <v>24</v>
      </c>
      <c r="K6" s="713" t="s">
        <v>25</v>
      </c>
      <c r="L6" s="109" t="s">
        <v>30</v>
      </c>
      <c r="M6" s="110" t="s">
        <v>198</v>
      </c>
      <c r="N6" s="111" t="s">
        <v>31</v>
      </c>
      <c r="O6" s="110" t="s">
        <v>30</v>
      </c>
      <c r="P6" s="110" t="s">
        <v>198</v>
      </c>
      <c r="Q6" s="111" t="s">
        <v>31</v>
      </c>
      <c r="R6" s="112" t="s">
        <v>220</v>
      </c>
      <c r="S6" s="112"/>
      <c r="T6" s="112" t="s">
        <v>31</v>
      </c>
      <c r="U6" s="718"/>
      <c r="V6" s="113" t="s">
        <v>30</v>
      </c>
      <c r="W6" s="113" t="s">
        <v>198</v>
      </c>
      <c r="X6" s="114" t="s">
        <v>109</v>
      </c>
      <c r="Y6" s="113" t="s">
        <v>30</v>
      </c>
      <c r="Z6" s="113" t="s">
        <v>198</v>
      </c>
      <c r="AA6" s="114" t="s">
        <v>110</v>
      </c>
      <c r="AB6" s="722"/>
      <c r="AC6" s="835"/>
      <c r="AD6" s="115"/>
      <c r="AE6" s="715" t="s">
        <v>193</v>
      </c>
      <c r="AF6" s="116" t="s">
        <v>30</v>
      </c>
      <c r="AG6" s="117" t="s">
        <v>198</v>
      </c>
      <c r="AH6" s="118" t="s">
        <v>31</v>
      </c>
      <c r="AI6" s="117" t="s">
        <v>30</v>
      </c>
      <c r="AJ6" s="117" t="s">
        <v>198</v>
      </c>
      <c r="AK6" s="118" t="s">
        <v>31</v>
      </c>
      <c r="AL6" s="112" t="s">
        <v>220</v>
      </c>
      <c r="AM6" s="112"/>
      <c r="AN6" s="112" t="s">
        <v>31</v>
      </c>
      <c r="AO6" s="799"/>
      <c r="AP6" s="119" t="s">
        <v>30</v>
      </c>
      <c r="AQ6" s="119" t="s">
        <v>198</v>
      </c>
      <c r="AR6" s="120" t="s">
        <v>109</v>
      </c>
      <c r="AS6" s="119" t="s">
        <v>30</v>
      </c>
      <c r="AT6" s="119" t="s">
        <v>198</v>
      </c>
      <c r="AU6" s="120" t="s">
        <v>110</v>
      </c>
      <c r="AV6" s="801"/>
      <c r="AW6" s="707"/>
      <c r="AX6" s="121"/>
      <c r="AY6" s="709" t="s">
        <v>193</v>
      </c>
      <c r="AZ6" s="122" t="s">
        <v>30</v>
      </c>
      <c r="BA6" s="123" t="s">
        <v>198</v>
      </c>
      <c r="BB6" s="124" t="s">
        <v>31</v>
      </c>
      <c r="BC6" s="123" t="s">
        <v>30</v>
      </c>
      <c r="BD6" s="123" t="s">
        <v>198</v>
      </c>
      <c r="BE6" s="124" t="s">
        <v>31</v>
      </c>
      <c r="BF6" s="112" t="s">
        <v>220</v>
      </c>
      <c r="BG6" s="112"/>
      <c r="BH6" s="112" t="s">
        <v>31</v>
      </c>
      <c r="BI6" s="724"/>
      <c r="BJ6" s="125" t="s">
        <v>30</v>
      </c>
      <c r="BK6" s="125" t="s">
        <v>198</v>
      </c>
      <c r="BL6" s="126" t="s">
        <v>109</v>
      </c>
      <c r="BM6" s="125" t="s">
        <v>30</v>
      </c>
      <c r="BN6" s="125" t="s">
        <v>198</v>
      </c>
      <c r="BO6" s="126" t="s">
        <v>110</v>
      </c>
      <c r="BP6" s="726"/>
      <c r="BQ6" s="770"/>
      <c r="BR6" s="127"/>
      <c r="BS6" s="814" t="s">
        <v>193</v>
      </c>
      <c r="BT6" s="128" t="s">
        <v>30</v>
      </c>
      <c r="BU6" s="129" t="s">
        <v>198</v>
      </c>
      <c r="BV6" s="130" t="s">
        <v>31</v>
      </c>
      <c r="BW6" s="129" t="s">
        <v>30</v>
      </c>
      <c r="BX6" s="129" t="s">
        <v>198</v>
      </c>
      <c r="BY6" s="130" t="s">
        <v>31</v>
      </c>
      <c r="BZ6" s="112" t="s">
        <v>220</v>
      </c>
      <c r="CA6" s="112"/>
      <c r="CB6" s="112" t="s">
        <v>31</v>
      </c>
      <c r="CC6" s="773"/>
      <c r="CD6" s="131" t="s">
        <v>30</v>
      </c>
      <c r="CE6" s="131" t="s">
        <v>198</v>
      </c>
      <c r="CF6" s="132" t="s">
        <v>109</v>
      </c>
      <c r="CG6" s="131" t="s">
        <v>30</v>
      </c>
      <c r="CH6" s="131" t="s">
        <v>198</v>
      </c>
      <c r="CI6" s="132" t="s">
        <v>110</v>
      </c>
      <c r="CJ6" s="838"/>
      <c r="CK6" s="840"/>
      <c r="CL6" s="133"/>
      <c r="CM6" s="816" t="s">
        <v>193</v>
      </c>
      <c r="CN6" s="116" t="s">
        <v>30</v>
      </c>
      <c r="CO6" s="117" t="s">
        <v>198</v>
      </c>
      <c r="CP6" s="118" t="s">
        <v>31</v>
      </c>
      <c r="CQ6" s="117" t="s">
        <v>30</v>
      </c>
      <c r="CR6" s="117" t="s">
        <v>198</v>
      </c>
      <c r="CS6" s="118" t="s">
        <v>31</v>
      </c>
      <c r="CT6" s="112" t="s">
        <v>220</v>
      </c>
      <c r="CU6" s="112"/>
      <c r="CV6" s="112" t="s">
        <v>31</v>
      </c>
      <c r="CW6" s="799"/>
      <c r="CX6" s="119" t="s">
        <v>30</v>
      </c>
      <c r="CY6" s="119" t="s">
        <v>198</v>
      </c>
      <c r="CZ6" s="120" t="s">
        <v>109</v>
      </c>
      <c r="DA6" s="119" t="s">
        <v>30</v>
      </c>
      <c r="DB6" s="119" t="s">
        <v>198</v>
      </c>
      <c r="DC6" s="120" t="s">
        <v>110</v>
      </c>
      <c r="DD6" s="801"/>
      <c r="DE6" s="707"/>
      <c r="DF6" s="121"/>
      <c r="DG6" s="709" t="s">
        <v>193</v>
      </c>
      <c r="DH6" s="134" t="s">
        <v>30</v>
      </c>
      <c r="DI6" s="135" t="s">
        <v>198</v>
      </c>
      <c r="DJ6" s="136" t="s">
        <v>31</v>
      </c>
      <c r="DK6" s="135" t="s">
        <v>30</v>
      </c>
      <c r="DL6" s="135" t="s">
        <v>198</v>
      </c>
      <c r="DM6" s="136" t="s">
        <v>31</v>
      </c>
      <c r="DN6" s="112" t="s">
        <v>220</v>
      </c>
      <c r="DO6" s="112"/>
      <c r="DP6" s="112" t="s">
        <v>31</v>
      </c>
      <c r="DQ6" s="803"/>
      <c r="DR6" s="137" t="s">
        <v>30</v>
      </c>
      <c r="DS6" s="137" t="s">
        <v>198</v>
      </c>
      <c r="DT6" s="138" t="s">
        <v>109</v>
      </c>
      <c r="DU6" s="137" t="s">
        <v>30</v>
      </c>
      <c r="DV6" s="137" t="s">
        <v>198</v>
      </c>
      <c r="DW6" s="138" t="s">
        <v>110</v>
      </c>
      <c r="DX6" s="733"/>
      <c r="DY6" s="735"/>
      <c r="DZ6" s="139"/>
      <c r="EA6" s="804" t="s">
        <v>193</v>
      </c>
      <c r="EB6" s="895"/>
      <c r="EC6" s="894"/>
      <c r="ED6" s="894"/>
      <c r="EE6" s="894"/>
      <c r="EF6" s="894"/>
      <c r="EG6" s="893"/>
      <c r="EH6" s="889"/>
      <c r="EI6" s="102"/>
      <c r="EJ6" s="870" t="s">
        <v>215</v>
      </c>
      <c r="EK6" s="891"/>
      <c r="EL6" s="731"/>
      <c r="EM6" s="731"/>
      <c r="EN6" s="731"/>
      <c r="EO6" s="731"/>
      <c r="EP6" s="892"/>
      <c r="EQ6" s="899"/>
      <c r="ER6" s="104"/>
      <c r="ES6" s="901" t="s">
        <v>215</v>
      </c>
      <c r="ET6" s="883"/>
      <c r="EU6" s="884"/>
      <c r="EV6" s="884"/>
      <c r="EW6" s="884"/>
      <c r="EX6" s="884"/>
      <c r="EY6" s="730"/>
      <c r="EZ6" s="885"/>
      <c r="FA6" s="106"/>
      <c r="FB6" s="887" t="s">
        <v>215</v>
      </c>
      <c r="FC6" s="764"/>
      <c r="FD6" s="766"/>
      <c r="FE6" s="850"/>
      <c r="FF6" s="853"/>
      <c r="FG6" s="756"/>
      <c r="FH6" s="756"/>
      <c r="FI6" s="756"/>
      <c r="FJ6" s="756"/>
      <c r="FK6" s="759"/>
      <c r="FL6" s="108"/>
      <c r="FM6" s="762"/>
      <c r="FN6" s="753"/>
      <c r="FO6" s="744"/>
      <c r="FP6" s="747"/>
      <c r="FQ6" s="747"/>
      <c r="FR6" s="747"/>
      <c r="FS6" s="747"/>
      <c r="FT6" s="905"/>
      <c r="FU6" s="908"/>
      <c r="FV6" s="898"/>
      <c r="FW6" s="898"/>
      <c r="FX6" s="898"/>
      <c r="FY6" s="898"/>
      <c r="FZ6" s="820"/>
      <c r="GA6" s="820"/>
      <c r="GU6" s="896" t="s">
        <v>200</v>
      </c>
      <c r="GV6" s="896" t="s">
        <v>201</v>
      </c>
      <c r="GW6" s="896" t="s">
        <v>202</v>
      </c>
      <c r="GX6" s="896" t="s">
        <v>203</v>
      </c>
    </row>
    <row r="7" spans="1:206" ht="30" customHeight="1" thickBot="1">
      <c r="C7" s="863"/>
      <c r="D7" s="712"/>
      <c r="E7" s="712"/>
      <c r="F7" s="712"/>
      <c r="G7" s="868"/>
      <c r="H7" s="712"/>
      <c r="I7" s="712"/>
      <c r="J7" s="712"/>
      <c r="K7" s="714"/>
      <c r="L7" s="140">
        <v>5</v>
      </c>
      <c r="M7" s="141">
        <v>5</v>
      </c>
      <c r="N7" s="142">
        <f>SUM(L7:M7)</f>
        <v>10</v>
      </c>
      <c r="O7" s="141">
        <v>5</v>
      </c>
      <c r="P7" s="141">
        <v>5</v>
      </c>
      <c r="Q7" s="142">
        <f>SUM(O7:P7)</f>
        <v>10</v>
      </c>
      <c r="R7" s="143">
        <v>10</v>
      </c>
      <c r="S7" s="143"/>
      <c r="T7" s="143">
        <f>SUM(R7:S7)</f>
        <v>10</v>
      </c>
      <c r="U7" s="142">
        <f>SUM(T7,Q7,N7)</f>
        <v>30</v>
      </c>
      <c r="V7" s="144">
        <v>50</v>
      </c>
      <c r="W7" s="144">
        <v>20</v>
      </c>
      <c r="X7" s="142">
        <f>SUM(V7:W7)</f>
        <v>70</v>
      </c>
      <c r="Y7" s="144">
        <v>70</v>
      </c>
      <c r="Z7" s="144">
        <v>30</v>
      </c>
      <c r="AA7" s="142">
        <f>SUM(Y7:Z7)</f>
        <v>100</v>
      </c>
      <c r="AB7" s="145">
        <f>SUM(U7,X7,AA7)</f>
        <v>200</v>
      </c>
      <c r="AC7" s="836"/>
      <c r="AD7" s="146"/>
      <c r="AE7" s="716"/>
      <c r="AF7" s="147">
        <v>5</v>
      </c>
      <c r="AG7" s="148">
        <v>5</v>
      </c>
      <c r="AH7" s="149">
        <f>SUM(AF7:AG7)</f>
        <v>10</v>
      </c>
      <c r="AI7" s="148">
        <v>5</v>
      </c>
      <c r="AJ7" s="148">
        <v>5</v>
      </c>
      <c r="AK7" s="149">
        <f>SUM(AI7:AJ7)</f>
        <v>10</v>
      </c>
      <c r="AL7" s="143">
        <v>10</v>
      </c>
      <c r="AM7" s="143"/>
      <c r="AN7" s="143">
        <f>SUM(AL7:AM7)</f>
        <v>10</v>
      </c>
      <c r="AO7" s="149">
        <f>SUM(AN7,AK7,AH7)</f>
        <v>30</v>
      </c>
      <c r="AP7" s="150">
        <v>50</v>
      </c>
      <c r="AQ7" s="150">
        <v>20</v>
      </c>
      <c r="AR7" s="149">
        <f>SUM(AP7:AQ7)</f>
        <v>70</v>
      </c>
      <c r="AS7" s="150">
        <v>70</v>
      </c>
      <c r="AT7" s="150">
        <v>30</v>
      </c>
      <c r="AU7" s="149">
        <f>SUM(AS7:AT7)</f>
        <v>100</v>
      </c>
      <c r="AV7" s="151">
        <f>SUM(AO7,AR7,AU7)</f>
        <v>200</v>
      </c>
      <c r="AW7" s="708"/>
      <c r="AX7" s="152"/>
      <c r="AY7" s="710"/>
      <c r="AZ7" s="153">
        <v>5</v>
      </c>
      <c r="BA7" s="154">
        <v>5</v>
      </c>
      <c r="BB7" s="155">
        <f>SUM(AZ7:BA7)</f>
        <v>10</v>
      </c>
      <c r="BC7" s="154">
        <v>5</v>
      </c>
      <c r="BD7" s="154">
        <v>5</v>
      </c>
      <c r="BE7" s="155">
        <f>SUM(BC7:BD7)</f>
        <v>10</v>
      </c>
      <c r="BF7" s="143">
        <v>10</v>
      </c>
      <c r="BG7" s="143"/>
      <c r="BH7" s="143">
        <f>SUM(BF7:BG7)</f>
        <v>10</v>
      </c>
      <c r="BI7" s="155">
        <f>SUM(BH7,BE7,BB7)</f>
        <v>30</v>
      </c>
      <c r="BJ7" s="156">
        <v>50</v>
      </c>
      <c r="BK7" s="156">
        <v>20</v>
      </c>
      <c r="BL7" s="155">
        <f>SUM(BJ7:BK7)</f>
        <v>70</v>
      </c>
      <c r="BM7" s="156">
        <v>70</v>
      </c>
      <c r="BN7" s="156">
        <v>30</v>
      </c>
      <c r="BO7" s="155">
        <f>SUM(BM7:BN7)</f>
        <v>100</v>
      </c>
      <c r="BP7" s="157">
        <f>SUM(BI7,BL7,BO7)</f>
        <v>200</v>
      </c>
      <c r="BQ7" s="771"/>
      <c r="BR7" s="158"/>
      <c r="BS7" s="815"/>
      <c r="BT7" s="159">
        <v>5</v>
      </c>
      <c r="BU7" s="160">
        <v>5</v>
      </c>
      <c r="BV7" s="161">
        <f>SUM(BT7:BU7)</f>
        <v>10</v>
      </c>
      <c r="BW7" s="160">
        <v>5</v>
      </c>
      <c r="BX7" s="160">
        <v>5</v>
      </c>
      <c r="BY7" s="161">
        <f>SUM(BW7:BX7)</f>
        <v>10</v>
      </c>
      <c r="BZ7" s="143">
        <v>10</v>
      </c>
      <c r="CA7" s="143"/>
      <c r="CB7" s="143">
        <f>SUM(BZ7:CA7)</f>
        <v>10</v>
      </c>
      <c r="CC7" s="161">
        <f>SUM(CB7,BY7,BV7)</f>
        <v>30</v>
      </c>
      <c r="CD7" s="162">
        <v>50</v>
      </c>
      <c r="CE7" s="162">
        <v>20</v>
      </c>
      <c r="CF7" s="161">
        <f>SUM(CD7:CE7)</f>
        <v>70</v>
      </c>
      <c r="CG7" s="162">
        <v>70</v>
      </c>
      <c r="CH7" s="162">
        <v>30</v>
      </c>
      <c r="CI7" s="161">
        <f>SUM(CG7:CH7)</f>
        <v>100</v>
      </c>
      <c r="CJ7" s="163">
        <f>SUM(CC7,CF7,CI7)</f>
        <v>200</v>
      </c>
      <c r="CK7" s="841"/>
      <c r="CL7" s="164"/>
      <c r="CM7" s="817"/>
      <c r="CN7" s="147">
        <v>5</v>
      </c>
      <c r="CO7" s="148">
        <v>5</v>
      </c>
      <c r="CP7" s="149">
        <f>SUM(CN7:CO7)</f>
        <v>10</v>
      </c>
      <c r="CQ7" s="148">
        <v>5</v>
      </c>
      <c r="CR7" s="148">
        <v>5</v>
      </c>
      <c r="CS7" s="149">
        <f>SUM(CQ7:CR7)</f>
        <v>10</v>
      </c>
      <c r="CT7" s="143">
        <v>10</v>
      </c>
      <c r="CU7" s="143"/>
      <c r="CV7" s="143">
        <f>SUM(CT7:CU7)</f>
        <v>10</v>
      </c>
      <c r="CW7" s="149">
        <f>SUM(CV7,CS7,CP7)</f>
        <v>30</v>
      </c>
      <c r="CX7" s="150">
        <v>50</v>
      </c>
      <c r="CY7" s="150">
        <v>20</v>
      </c>
      <c r="CZ7" s="149">
        <f>SUM(CX7:CY7)</f>
        <v>70</v>
      </c>
      <c r="DA7" s="150">
        <v>70</v>
      </c>
      <c r="DB7" s="150">
        <v>30</v>
      </c>
      <c r="DC7" s="149">
        <f>SUM(DA7:DB7)</f>
        <v>100</v>
      </c>
      <c r="DD7" s="151">
        <f>SUM(CW7,CZ7,DC7)</f>
        <v>200</v>
      </c>
      <c r="DE7" s="708"/>
      <c r="DF7" s="152"/>
      <c r="DG7" s="710"/>
      <c r="DH7" s="165">
        <v>5</v>
      </c>
      <c r="DI7" s="166">
        <v>5</v>
      </c>
      <c r="DJ7" s="167">
        <f>SUM(DH7:DI7)</f>
        <v>10</v>
      </c>
      <c r="DK7" s="166">
        <v>5</v>
      </c>
      <c r="DL7" s="166">
        <v>5</v>
      </c>
      <c r="DM7" s="167">
        <f>SUM(DK7:DL7)</f>
        <v>10</v>
      </c>
      <c r="DN7" s="143">
        <v>10</v>
      </c>
      <c r="DO7" s="143"/>
      <c r="DP7" s="143">
        <f>SUM(DN7:DO7)</f>
        <v>10</v>
      </c>
      <c r="DQ7" s="167">
        <f>SUM(DP7,DM7,DJ7)</f>
        <v>30</v>
      </c>
      <c r="DR7" s="168">
        <v>50</v>
      </c>
      <c r="DS7" s="168">
        <v>20</v>
      </c>
      <c r="DT7" s="167">
        <f>SUM(DR7:DS7)</f>
        <v>70</v>
      </c>
      <c r="DU7" s="168">
        <v>70</v>
      </c>
      <c r="DV7" s="168">
        <v>30</v>
      </c>
      <c r="DW7" s="167">
        <f>SUM(DU7:DV7)</f>
        <v>100</v>
      </c>
      <c r="DX7" s="169">
        <f>SUM(DQ7,DT7,DW7)</f>
        <v>200</v>
      </c>
      <c r="DY7" s="736"/>
      <c r="DZ7" s="170"/>
      <c r="EA7" s="805"/>
      <c r="EB7" s="171">
        <v>20</v>
      </c>
      <c r="EC7" s="172">
        <v>20</v>
      </c>
      <c r="ED7" s="172">
        <v>20</v>
      </c>
      <c r="EE7" s="172">
        <v>20</v>
      </c>
      <c r="EF7" s="172">
        <v>20</v>
      </c>
      <c r="EG7" s="173">
        <f>SUM(EB7:EF7)</f>
        <v>100</v>
      </c>
      <c r="EH7" s="890"/>
      <c r="EI7" s="174"/>
      <c r="EJ7" s="871"/>
      <c r="EK7" s="175">
        <v>20</v>
      </c>
      <c r="EL7" s="176">
        <v>20</v>
      </c>
      <c r="EM7" s="176">
        <v>20</v>
      </c>
      <c r="EN7" s="176">
        <v>20</v>
      </c>
      <c r="EO7" s="176">
        <v>20</v>
      </c>
      <c r="EP7" s="177">
        <f>SUM(EK7:EO7)</f>
        <v>100</v>
      </c>
      <c r="EQ7" s="900"/>
      <c r="ER7" s="178"/>
      <c r="ES7" s="902"/>
      <c r="ET7" s="179">
        <v>20</v>
      </c>
      <c r="EU7" s="180">
        <v>20</v>
      </c>
      <c r="EV7" s="180">
        <v>20</v>
      </c>
      <c r="EW7" s="180">
        <v>20</v>
      </c>
      <c r="EX7" s="180">
        <v>20</v>
      </c>
      <c r="EY7" s="181">
        <f>SUM(ET7:EX7)</f>
        <v>100</v>
      </c>
      <c r="EZ7" s="886"/>
      <c r="FA7" s="182"/>
      <c r="FB7" s="888"/>
      <c r="FC7" s="765"/>
      <c r="FD7" s="767"/>
      <c r="FE7" s="851"/>
      <c r="FF7" s="854"/>
      <c r="FG7" s="757"/>
      <c r="FH7" s="757"/>
      <c r="FI7" s="757"/>
      <c r="FJ7" s="757"/>
      <c r="FK7" s="760"/>
      <c r="FL7" s="183"/>
      <c r="FM7" s="763"/>
      <c r="FN7" s="754"/>
      <c r="FO7" s="745"/>
      <c r="FP7" s="748"/>
      <c r="FQ7" s="748"/>
      <c r="FR7" s="748"/>
      <c r="FS7" s="748"/>
      <c r="FT7" s="906"/>
      <c r="FU7" s="908"/>
      <c r="FV7" s="898"/>
      <c r="FW7" s="898"/>
      <c r="FX7" s="898"/>
      <c r="FY7" s="898"/>
      <c r="FZ7" s="820"/>
      <c r="GA7" s="820"/>
      <c r="GB7" s="903" t="s">
        <v>174</v>
      </c>
      <c r="GC7" s="903"/>
      <c r="GD7" s="903"/>
      <c r="GE7" s="903"/>
      <c r="GF7" s="903" t="s">
        <v>181</v>
      </c>
      <c r="GG7" s="903"/>
      <c r="GH7" s="903"/>
      <c r="GI7" s="903"/>
      <c r="GJ7" s="903" t="s">
        <v>182</v>
      </c>
      <c r="GK7" s="903"/>
      <c r="GL7" s="903"/>
      <c r="GM7" s="903"/>
      <c r="GU7" s="897"/>
      <c r="GV7" s="897"/>
      <c r="GW7" s="897"/>
      <c r="GX7" s="897"/>
    </row>
    <row r="8" spans="1:206" ht="27.75" hidden="1" customHeight="1">
      <c r="C8" s="184">
        <v>0</v>
      </c>
      <c r="D8" s="185">
        <v>0</v>
      </c>
      <c r="E8" s="185">
        <v>0</v>
      </c>
      <c r="F8" s="185">
        <v>0</v>
      </c>
      <c r="G8" s="186"/>
      <c r="H8" s="185">
        <v>0</v>
      </c>
      <c r="I8" s="185">
        <v>0</v>
      </c>
      <c r="J8" s="185">
        <v>0</v>
      </c>
      <c r="K8" s="187">
        <v>0</v>
      </c>
      <c r="L8" s="188"/>
      <c r="M8" s="188"/>
      <c r="N8" s="188"/>
      <c r="O8" s="188"/>
      <c r="P8" s="188"/>
      <c r="Q8" s="188"/>
      <c r="R8" s="188"/>
      <c r="S8" s="188"/>
      <c r="T8" s="188"/>
      <c r="U8" s="189">
        <f>SUM(L8:M8)</f>
        <v>0</v>
      </c>
      <c r="V8" s="190">
        <v>0</v>
      </c>
      <c r="W8" s="191"/>
      <c r="X8" s="192">
        <f>SUM(U8,V8)</f>
        <v>0</v>
      </c>
      <c r="Y8" s="193" t="e">
        <f>SUM(#REF!,#REF!)</f>
        <v>#REF!</v>
      </c>
      <c r="Z8" s="194"/>
      <c r="AA8" s="195">
        <v>0</v>
      </c>
      <c r="AB8" s="196" t="e">
        <f>IF(#REF!="NA",#REF!+#REF!+AA8,#REF!+#REF!+#REF!)</f>
        <v>#REF!</v>
      </c>
      <c r="AC8" s="197" t="e">
        <f>IF(OR(AB8="",$AB$7=""),"",ROUNDUP(AB8/$AB$7*100,0))</f>
        <v>#REF!</v>
      </c>
      <c r="AD8" s="197"/>
      <c r="AE8" s="198" t="e">
        <f>IF(OR(#REF!="",#REF!=0,#REF!="S",#REF!="F",#REF!="AB"),#REF!,IF(AC8&gt;=75,"D",IF(AC8&gt;=60,"I",IF(AC8&gt;=48,"II",IF(AC8&gt;=36,"III",#REF!)))))</f>
        <v>#REF!</v>
      </c>
      <c r="AF8" s="199"/>
      <c r="AG8" s="199"/>
      <c r="AH8" s="199"/>
      <c r="AI8" s="199"/>
      <c r="AJ8" s="199"/>
      <c r="AK8" s="199"/>
      <c r="AL8" s="199"/>
      <c r="AM8" s="199"/>
      <c r="AN8" s="199"/>
      <c r="AO8" s="200">
        <f>SUM(AF8:AG8)</f>
        <v>0</v>
      </c>
      <c r="AP8" s="201">
        <v>0</v>
      </c>
      <c r="AQ8" s="202"/>
      <c r="AR8" s="203">
        <f>SUM(AO8,AP8)</f>
        <v>0</v>
      </c>
      <c r="AS8" s="204" t="e">
        <f>SUM(#REF!,#REF!)</f>
        <v>#REF!</v>
      </c>
      <c r="AT8" s="205"/>
      <c r="AU8" s="206">
        <v>0</v>
      </c>
      <c r="AV8" s="207" t="e">
        <f>IF(#REF!="NA",#REF!+#REF!+AU8,#REF!+#REF!+#REF!)</f>
        <v>#REF!</v>
      </c>
      <c r="AW8" s="208" t="e">
        <f>IF(OR(AV8="",$AB$7=""),"",ROUNDUP(AV8/$AB$7*100,0))</f>
        <v>#REF!</v>
      </c>
      <c r="AX8" s="208"/>
      <c r="AY8" s="209" t="e">
        <f>IF(OR(#REF!="",#REF!=0,#REF!="S",#REF!="F",#REF!="AB"),#REF!,IF(AW8&gt;=75,"D",IF(AW8&gt;=60,"I",IF(AW8&gt;=48,"II",IF(AW8&gt;=36,"III",#REF!)))))</f>
        <v>#REF!</v>
      </c>
      <c r="AZ8" s="210"/>
      <c r="BA8" s="210"/>
      <c r="BB8" s="210"/>
      <c r="BC8" s="210"/>
      <c r="BD8" s="210"/>
      <c r="BE8" s="210"/>
      <c r="BF8" s="210"/>
      <c r="BG8" s="210"/>
      <c r="BH8" s="210"/>
      <c r="BI8" s="211">
        <f>SUM(AZ8:BA8)</f>
        <v>0</v>
      </c>
      <c r="BJ8" s="212">
        <v>0</v>
      </c>
      <c r="BK8" s="213"/>
      <c r="BL8" s="214">
        <f>SUM(BI8,BJ8)</f>
        <v>0</v>
      </c>
      <c r="BM8" s="215" t="e">
        <f>SUM(#REF!,#REF!)</f>
        <v>#REF!</v>
      </c>
      <c r="BN8" s="216"/>
      <c r="BO8" s="217">
        <v>0</v>
      </c>
      <c r="BP8" s="218" t="e">
        <f>IF(#REF!="NA",#REF!+#REF!+BO8,#REF!+#REF!+#REF!)</f>
        <v>#REF!</v>
      </c>
      <c r="BQ8" s="219" t="e">
        <f>IF(OR(BP8="",$AB$7=""),"",ROUNDUP(BP8/$AB$7*100,0))</f>
        <v>#REF!</v>
      </c>
      <c r="BR8" s="219"/>
      <c r="BS8" s="220" t="e">
        <f>IF(OR(#REF!="",#REF!=0,#REF!="S",#REF!="F",#REF!="AB"),#REF!,IF(BQ8&gt;=75,"D",IF(BQ8&gt;=60,"I",IF(BQ8&gt;=48,"II",IF(BQ8&gt;=36,"III",#REF!)))))</f>
        <v>#REF!</v>
      </c>
      <c r="BT8" s="221"/>
      <c r="BU8" s="221"/>
      <c r="BV8" s="221"/>
      <c r="BW8" s="221"/>
      <c r="BX8" s="221"/>
      <c r="BY8" s="221"/>
      <c r="BZ8" s="221"/>
      <c r="CA8" s="221"/>
      <c r="CB8" s="221"/>
      <c r="CC8" s="222">
        <f>SUM(BT8:BU8)</f>
        <v>0</v>
      </c>
      <c r="CD8" s="223">
        <v>0</v>
      </c>
      <c r="CE8" s="224"/>
      <c r="CF8" s="225">
        <f>SUM(CC8,CD8)</f>
        <v>0</v>
      </c>
      <c r="CG8" s="226" t="e">
        <f>SUM(#REF!,#REF!)</f>
        <v>#REF!</v>
      </c>
      <c r="CH8" s="227"/>
      <c r="CI8" s="228">
        <v>0</v>
      </c>
      <c r="CJ8" s="229" t="e">
        <f>IF(#REF!="NA",#REF!+#REF!+CI8,#REF!+#REF!+#REF!)</f>
        <v>#REF!</v>
      </c>
      <c r="CK8" s="230" t="e">
        <f>IF(OR(CJ8="",$AB$7=""),"",ROUNDUP(CJ8/$AB$7*100,0))</f>
        <v>#REF!</v>
      </c>
      <c r="CL8" s="230"/>
      <c r="CM8" s="231" t="e">
        <f>IF(OR(#REF!="",#REF!=0,#REF!="S",#REF!="F",#REF!="AB"),#REF!,IF(CK8&gt;=75,"D",IF(CK8&gt;=60,"I",IF(CK8&gt;=48,"II",IF(CK8&gt;=36,"III",#REF!)))))</f>
        <v>#REF!</v>
      </c>
      <c r="CN8" s="199"/>
      <c r="CO8" s="199"/>
      <c r="CP8" s="199"/>
      <c r="CQ8" s="199"/>
      <c r="CR8" s="199"/>
      <c r="CS8" s="199"/>
      <c r="CT8" s="199"/>
      <c r="CU8" s="199"/>
      <c r="CV8" s="199"/>
      <c r="CW8" s="200">
        <f>SUM(CN8:CO8)</f>
        <v>0</v>
      </c>
      <c r="CX8" s="201">
        <v>0</v>
      </c>
      <c r="CY8" s="202"/>
      <c r="CZ8" s="203">
        <f>SUM(CW8,CX8)</f>
        <v>0</v>
      </c>
      <c r="DA8" s="204" t="e">
        <f>SUM(#REF!,#REF!)</f>
        <v>#REF!</v>
      </c>
      <c r="DB8" s="205"/>
      <c r="DC8" s="206">
        <v>0</v>
      </c>
      <c r="DD8" s="207" t="e">
        <f>IF(#REF!="NA",#REF!+#REF!+DC8,#REF!+#REF!+#REF!)</f>
        <v>#REF!</v>
      </c>
      <c r="DE8" s="208" t="e">
        <f>IF(OR(DD8="",$AB$7=""),"",ROUNDUP(DD8/$AB$7*100,0))</f>
        <v>#REF!</v>
      </c>
      <c r="DF8" s="208"/>
      <c r="DG8" s="209" t="e">
        <f>IF(OR(#REF!="",#REF!=0,#REF!="S",#REF!="F",#REF!="AB"),#REF!,IF(DE8&gt;=75,"D",IF(DE8&gt;=60,"I",IF(DE8&gt;=48,"II",IF(DE8&gt;=36,"III",#REF!)))))</f>
        <v>#REF!</v>
      </c>
      <c r="DH8" s="232"/>
      <c r="DI8" s="232"/>
      <c r="DJ8" s="232"/>
      <c r="DK8" s="232"/>
      <c r="DL8" s="232"/>
      <c r="DM8" s="232"/>
      <c r="DN8" s="232"/>
      <c r="DO8" s="232"/>
      <c r="DP8" s="232"/>
      <c r="DQ8" s="233">
        <f>SUM(DH8:DI8)</f>
        <v>0</v>
      </c>
      <c r="DR8" s="234">
        <v>0</v>
      </c>
      <c r="DS8" s="235"/>
      <c r="DT8" s="236">
        <f>SUM(DQ8,DR8)</f>
        <v>0</v>
      </c>
      <c r="DU8" s="237" t="e">
        <f>SUM(#REF!,#REF!)</f>
        <v>#REF!</v>
      </c>
      <c r="DV8" s="238"/>
      <c r="DW8" s="239">
        <v>0</v>
      </c>
      <c r="DX8" s="240" t="e">
        <f>IF(#REF!="NA",#REF!+#REF!+DW8,#REF!+#REF!+#REF!)</f>
        <v>#REF!</v>
      </c>
      <c r="DY8" s="241" t="e">
        <f>IF(OR(DX8="",$AB$7=""),"",ROUNDUP(DX8/$AB$7*100,0))</f>
        <v>#REF!</v>
      </c>
      <c r="DZ8" s="241"/>
      <c r="EA8" s="242" t="e">
        <f>IF(OR(#REF!="",#REF!=0,#REF!="S",#REF!="F",#REF!="AB"),#REF!,IF(DY8&gt;=75,"D",IF(DY8&gt;=60,"I",IF(DY8&gt;=48,"II",IF(DY8&gt;=36,"III",#REF!)))))</f>
        <v>#REF!</v>
      </c>
      <c r="EB8" s="243">
        <v>0</v>
      </c>
      <c r="EC8" s="244">
        <v>0</v>
      </c>
      <c r="ED8" s="244">
        <v>0</v>
      </c>
      <c r="EE8" s="244"/>
      <c r="EF8" s="244"/>
      <c r="EG8" s="245">
        <v>0</v>
      </c>
      <c r="EH8" s="246"/>
      <c r="EI8" s="247"/>
      <c r="EJ8" s="248">
        <v>0</v>
      </c>
      <c r="EK8" s="249">
        <v>0</v>
      </c>
      <c r="EL8" s="250">
        <v>0</v>
      </c>
      <c r="EM8" s="250">
        <v>0</v>
      </c>
      <c r="EN8" s="250"/>
      <c r="EO8" s="250"/>
      <c r="EP8" s="251">
        <v>0</v>
      </c>
      <c r="EQ8" s="252"/>
      <c r="ER8" s="253"/>
      <c r="ES8" s="254">
        <v>0</v>
      </c>
      <c r="ET8" s="255">
        <v>0</v>
      </c>
      <c r="EU8" s="256">
        <v>0</v>
      </c>
      <c r="EV8" s="256">
        <v>0</v>
      </c>
      <c r="EW8" s="256"/>
      <c r="EX8" s="256"/>
      <c r="EY8" s="257">
        <v>0</v>
      </c>
      <c r="EZ8" s="258"/>
      <c r="FA8" s="259"/>
      <c r="FB8" s="260">
        <v>0</v>
      </c>
      <c r="FC8" s="261">
        <v>0</v>
      </c>
      <c r="FD8" s="262">
        <v>0</v>
      </c>
      <c r="FE8" s="263">
        <v>0</v>
      </c>
      <c r="FF8" s="264">
        <v>0</v>
      </c>
      <c r="FG8" s="265">
        <v>0</v>
      </c>
      <c r="FH8" s="265">
        <v>0</v>
      </c>
      <c r="FI8" s="266" t="str">
        <f>IF(AND(FH8&gt;=60,FK8="Pass"),"First",IF(AND(FH8&gt;=60,FK8="Pass With G"),"First",IF(AND(FH8&gt;=48,FK8="Pass"),"Second;",IF(AND(FH8&gt;=48,FK8="Pass With G"),"Second",IF(OR(FK8="Pass",FK8="Pass With G"),"Third",FK8)))))</f>
        <v/>
      </c>
      <c r="FJ8" s="266"/>
      <c r="FK8" s="267" t="str">
        <f>IF($G8="NSO","NSO",IF(OR($G8="",$G8=0,V8="",AP8="",BJ8="",CD8="",CX8="",DR8=""),"",IF(OR(#REF!&gt;0,(#REF!+#REF!+#REF!)&gt;2),"FAIL",IF(OR(#REF!&gt;0,#REF!&gt;1),"SUPP.",IF(AND(#REF!&gt;0,#REF!&gt;0),"SUPP.",IF((#REF!+#REF!),"PASS With G","PASS"))))))</f>
        <v/>
      </c>
      <c r="FL8" s="268"/>
      <c r="FM8" s="269">
        <v>0</v>
      </c>
      <c r="FN8" s="270">
        <f>IF(FH8&gt;81,"Excellent",IF(FH8&gt;60,"Verry Good",IF(FH8&gt;48,"Good",IF(FH8&gt;36,"Average",IF(FH8=0,0,"Need Improvement")))))</f>
        <v>0</v>
      </c>
      <c r="FO8" s="271" t="e">
        <f>AE8</f>
        <v>#REF!</v>
      </c>
      <c r="FP8" s="272" t="e">
        <f>AY8</f>
        <v>#REF!</v>
      </c>
      <c r="FQ8" s="272" t="e">
        <f>BS8</f>
        <v>#REF!</v>
      </c>
      <c r="FR8" s="272" t="e">
        <f>CM8</f>
        <v>#REF!</v>
      </c>
      <c r="FS8" s="272" t="e">
        <f>DG8</f>
        <v>#REF!</v>
      </c>
      <c r="FT8" s="273" t="e">
        <f>EA8</f>
        <v>#REF!</v>
      </c>
      <c r="FU8" s="44"/>
      <c r="FV8" s="44"/>
      <c r="FW8" s="44"/>
      <c r="FX8" s="44"/>
      <c r="FY8" s="44"/>
      <c r="FZ8" s="820"/>
      <c r="GA8" s="820"/>
      <c r="GU8" s="61">
        <f>COUNTIF(FK8:GT8,"AB")</f>
        <v>0</v>
      </c>
      <c r="GV8" s="61">
        <f>COUNTIF(FK8:GT8,"ML")</f>
        <v>0</v>
      </c>
      <c r="GW8" s="61">
        <f>COUNTBLANK(FK8:GT8)</f>
        <v>28</v>
      </c>
      <c r="GX8" s="61">
        <f>COUNTIF(FK8:GT8,"E")</f>
        <v>0</v>
      </c>
    </row>
    <row r="9" spans="1:206" ht="38.25" customHeight="1">
      <c r="A9" s="9">
        <f>G9</f>
        <v>901</v>
      </c>
      <c r="B9" s="32">
        <v>1</v>
      </c>
      <c r="C9" s="274">
        <v>1</v>
      </c>
      <c r="D9" s="275">
        <f>IF(E9&gt;0,$G$4,0)</f>
        <v>6</v>
      </c>
      <c r="E9" s="589">
        <v>793</v>
      </c>
      <c r="F9" s="590"/>
      <c r="G9" s="589">
        <v>901</v>
      </c>
      <c r="H9" s="589" t="s">
        <v>125</v>
      </c>
      <c r="I9" s="589" t="s">
        <v>126</v>
      </c>
      <c r="J9" s="589" t="s">
        <v>127</v>
      </c>
      <c r="K9" s="596">
        <v>38555</v>
      </c>
      <c r="L9" s="276" t="s">
        <v>216</v>
      </c>
      <c r="M9" s="277">
        <v>1</v>
      </c>
      <c r="N9" s="278" t="str">
        <f>IF(L9="AB","AB",IF(L9="ML","ML",SUM(L9:M9)))</f>
        <v>ML</v>
      </c>
      <c r="O9" s="277">
        <v>5</v>
      </c>
      <c r="P9" s="277">
        <v>2</v>
      </c>
      <c r="Q9" s="278">
        <f>IF(O9="AB","AB",IF(O9="ML","ML",SUM(O9:P9)))</f>
        <v>7</v>
      </c>
      <c r="R9" s="277">
        <v>2</v>
      </c>
      <c r="S9" s="277"/>
      <c r="T9" s="278">
        <f>IF(R9="AB","AB",IF(R9="ML","ML",SUM(R9:S9)))</f>
        <v>2</v>
      </c>
      <c r="U9" s="279">
        <f>SUM(N9,Q9,T9)</f>
        <v>9</v>
      </c>
      <c r="V9" s="280">
        <v>30</v>
      </c>
      <c r="W9" s="281">
        <v>5</v>
      </c>
      <c r="X9" s="278">
        <f>IF(V9="AB","AB",IF(V9="ML","ML",SUM(V9:W9)))</f>
        <v>35</v>
      </c>
      <c r="Y9" s="281">
        <v>40</v>
      </c>
      <c r="Z9" s="281">
        <v>15</v>
      </c>
      <c r="AA9" s="278">
        <f>IF(Y9="AB","AB",IF(Y9="ML","ML",SUM(Y9:Z9)))</f>
        <v>55</v>
      </c>
      <c r="AB9" s="282">
        <f>SUM(U9,X9,AA9)</f>
        <v>99</v>
      </c>
      <c r="AC9" s="283">
        <f>IF(OR(AB9="",AB$7=""),"",AB9/AB$7*100)</f>
        <v>49.5</v>
      </c>
      <c r="AD9" s="284" t="str">
        <f>IF(G9="","",IF($G9="nso","NSO",IF(AA9="ab",AA9,IF(AA9="ML",AA9,IF(AC9&gt;=86,"A",IF(AC9&gt;=71,"B",IF(AC9&gt;=51,"C",IF(AC9&gt;=31,"D","E"))))))))</f>
        <v>D</v>
      </c>
      <c r="AE9" s="285" t="str">
        <f>IF($G9&gt;0,AD9,$G9)</f>
        <v>D</v>
      </c>
      <c r="AF9" s="286">
        <v>2</v>
      </c>
      <c r="AG9" s="287">
        <v>2</v>
      </c>
      <c r="AH9" s="288">
        <f>IF(AF9="AB","AB",IF(AF9="ML","ML",SUM(AF9:AG9)))</f>
        <v>4</v>
      </c>
      <c r="AI9" s="287">
        <v>2</v>
      </c>
      <c r="AJ9" s="287">
        <v>2</v>
      </c>
      <c r="AK9" s="288">
        <f>IF(AI9="AB","AB",IF(AI9="ML","ML",SUM(AI9:AJ9)))</f>
        <v>4</v>
      </c>
      <c r="AL9" s="287">
        <v>2</v>
      </c>
      <c r="AM9" s="287"/>
      <c r="AN9" s="288">
        <f>IF(AL9="AB","AB",IF(AL9="ML","ML",SUM(AL9:AM9)))</f>
        <v>2</v>
      </c>
      <c r="AO9" s="289">
        <f>SUM(AH9,AK9,AN9)</f>
        <v>10</v>
      </c>
      <c r="AP9" s="290">
        <v>30</v>
      </c>
      <c r="AQ9" s="291">
        <v>5</v>
      </c>
      <c r="AR9" s="288">
        <f>IF(AP9="AB","AB",IF(AP9="ML","ML",SUM(AP9:AQ9)))</f>
        <v>35</v>
      </c>
      <c r="AS9" s="291">
        <v>38</v>
      </c>
      <c r="AT9" s="291">
        <v>15</v>
      </c>
      <c r="AU9" s="288">
        <f>IF(AS9="AB","AB",IF(AS9="ML","ML",SUM(AS9:AT9)))</f>
        <v>53</v>
      </c>
      <c r="AV9" s="292">
        <f>SUM(AO9,AR9,AU9)</f>
        <v>98</v>
      </c>
      <c r="AW9" s="293">
        <f>IF(OR(AV9="",AV$7=""),"",AV9/AV$7*100)</f>
        <v>49</v>
      </c>
      <c r="AX9" s="294" t="str">
        <f>IF($G9="nso","NSO",IF(AU9="ab",AU9,IF(AU9="ML",AU9,IF(AW9&gt;=86,"A",IF(AW9&gt;=71,"B",IF(AW9&gt;=51,"C",IF(AW9&gt;=31,"D","E")))))))</f>
        <v>D</v>
      </c>
      <c r="AY9" s="295" t="str">
        <f>IF($G9&gt;0,AX9,$G9)</f>
        <v>D</v>
      </c>
      <c r="AZ9" s="296">
        <v>2</v>
      </c>
      <c r="BA9" s="297">
        <v>2</v>
      </c>
      <c r="BB9" s="298">
        <f>IF(AZ9="AB","AB",IF(AZ9="ML","ML",SUM(AZ9:BA9)))</f>
        <v>4</v>
      </c>
      <c r="BC9" s="297">
        <v>2</v>
      </c>
      <c r="BD9" s="297">
        <v>2</v>
      </c>
      <c r="BE9" s="298">
        <f>IF(BC9="AB","AB",IF(BC9="ML","ML",SUM(BC9:BD9)))</f>
        <v>4</v>
      </c>
      <c r="BF9" s="297">
        <v>2</v>
      </c>
      <c r="BG9" s="297"/>
      <c r="BH9" s="298">
        <f>IF(BF9="AB","AB",IF(BF9="ML","ML",SUM(BF9:BG9)))</f>
        <v>2</v>
      </c>
      <c r="BI9" s="299">
        <f>SUM(BB9,BE9,BH9)</f>
        <v>10</v>
      </c>
      <c r="BJ9" s="300">
        <v>30</v>
      </c>
      <c r="BK9" s="301">
        <v>5</v>
      </c>
      <c r="BL9" s="298">
        <f>IF(BJ9="AB","AB",IF(BJ9="ML","ML",SUM(BJ9:BK9)))</f>
        <v>35</v>
      </c>
      <c r="BM9" s="301">
        <v>38</v>
      </c>
      <c r="BN9" s="301">
        <v>15</v>
      </c>
      <c r="BO9" s="298">
        <f>IF(BM9="AB","AB",IF(BM9="ML","ML",SUM(BM9:BN9)))</f>
        <v>53</v>
      </c>
      <c r="BP9" s="302">
        <f>SUM(BI9,BL9,BO9)</f>
        <v>98</v>
      </c>
      <c r="BQ9" s="303">
        <f>IF(OR(BP9="",BP$7=""),"",BP9/BP$7*100)</f>
        <v>49</v>
      </c>
      <c r="BR9" s="304" t="str">
        <f>IF($G9="nso","NSO",IF(BO9="ab",BO9,IF(BO9="ML",BO9,IF(BQ9&gt;=86,"A",IF(BQ9&gt;=71,"B",IF(BQ9&gt;=51,"C",IF(BQ9&gt;=31,"D","E")))))))</f>
        <v>D</v>
      </c>
      <c r="BS9" s="305" t="str">
        <f>IF($G9&gt;0,BR9,$G9)</f>
        <v>D</v>
      </c>
      <c r="BT9" s="306">
        <v>2</v>
      </c>
      <c r="BU9" s="307">
        <v>5</v>
      </c>
      <c r="BV9" s="308">
        <f>IF(BT9="AB","AB",IF(BT9="ML","ML",SUM(BT9:BU9)))</f>
        <v>7</v>
      </c>
      <c r="BW9" s="307">
        <v>2</v>
      </c>
      <c r="BX9" s="307">
        <v>2</v>
      </c>
      <c r="BY9" s="308">
        <f>IF(BW9="AB","AB",IF(BW9="ML","ML",SUM(BW9:BX9)))</f>
        <v>4</v>
      </c>
      <c r="BZ9" s="307">
        <v>2</v>
      </c>
      <c r="CA9" s="307"/>
      <c r="CB9" s="308">
        <f>IF(BZ9="AB","AB",IF(BZ9="ML","ML",SUM(BZ9:CA9)))</f>
        <v>2</v>
      </c>
      <c r="CC9" s="309">
        <f>SUM(BV9,BY9,CB9)</f>
        <v>13</v>
      </c>
      <c r="CD9" s="310">
        <v>30</v>
      </c>
      <c r="CE9" s="311">
        <v>5</v>
      </c>
      <c r="CF9" s="308">
        <f>IF(CD9="AB","AB",IF(CD9="ML","ML",SUM(CD9:CE9)))</f>
        <v>35</v>
      </c>
      <c r="CG9" s="311">
        <v>38</v>
      </c>
      <c r="CH9" s="311">
        <v>15</v>
      </c>
      <c r="CI9" s="308">
        <f>IF(CG9="AB","AB",IF(CG9="ML","ML",SUM(CG9:CH9)))</f>
        <v>53</v>
      </c>
      <c r="CJ9" s="312">
        <f>SUM(CC9,CF9,CI9)</f>
        <v>101</v>
      </c>
      <c r="CK9" s="313">
        <f>IF(OR(CJ9="",CJ$7=""),"",CJ9/CJ$7*100)</f>
        <v>50.5</v>
      </c>
      <c r="CL9" s="314" t="str">
        <f>IF($G9="nso","NSO",IF(CI9="ab",CI9,IF(CI9="ML",CI9,IF(CK9&gt;=86,"A",IF(CK9&gt;=71,"B",IF(CK9&gt;=51,"C",IF(CK9&gt;=31,"D","E")))))))</f>
        <v>D</v>
      </c>
      <c r="CM9" s="315" t="str">
        <f>IF($G9&gt;0,CL9,$G9)</f>
        <v>D</v>
      </c>
      <c r="CN9" s="286">
        <v>2</v>
      </c>
      <c r="CO9" s="287">
        <v>3</v>
      </c>
      <c r="CP9" s="288">
        <f>IF(CN9="AB","AB",IF(CN9="ML","ML",SUM(CN9:CO9)))</f>
        <v>5</v>
      </c>
      <c r="CQ9" s="287">
        <v>2</v>
      </c>
      <c r="CR9" s="287">
        <v>2</v>
      </c>
      <c r="CS9" s="288">
        <f>IF(CQ9="AB","AB",IF(CQ9="ML","ML",SUM(CQ9:CR9)))</f>
        <v>4</v>
      </c>
      <c r="CT9" s="287">
        <v>2</v>
      </c>
      <c r="CU9" s="287"/>
      <c r="CV9" s="288">
        <f>IF(CT9="AB","AB",IF(CT9="ML","ML",SUM(CT9:CU9)))</f>
        <v>2</v>
      </c>
      <c r="CW9" s="289">
        <f>SUM(CP9,CS9,CV9)</f>
        <v>11</v>
      </c>
      <c r="CX9" s="290">
        <v>30</v>
      </c>
      <c r="CY9" s="291">
        <v>5</v>
      </c>
      <c r="CZ9" s="288">
        <f>IF(CX9="AB","AB",IF(CX9="ML","ML",SUM(CX9:CY9)))</f>
        <v>35</v>
      </c>
      <c r="DA9" s="291">
        <v>38</v>
      </c>
      <c r="DB9" s="291">
        <v>15</v>
      </c>
      <c r="DC9" s="288">
        <f>IF(DA9="AB","AB",IF(DA9="ML","ML",SUM(DA9:DB9)))</f>
        <v>53</v>
      </c>
      <c r="DD9" s="292">
        <f>SUM(CW9,CZ9,DC9)</f>
        <v>99</v>
      </c>
      <c r="DE9" s="293">
        <f>IF(OR(DD9="",DD$7=""),"",DD9/DD$7*100)</f>
        <v>49.5</v>
      </c>
      <c r="DF9" s="294" t="str">
        <f>IF($G9="nso","NSO",IF(DC9="ab",DC9,IF(DC9="ML",DC9,IF(DE9&gt;=86,"A",IF(DE9&gt;=71,"B",IF(DE9&gt;=51,"C",IF(DE9&gt;=31,"D","E")))))))</f>
        <v>D</v>
      </c>
      <c r="DG9" s="295" t="str">
        <f>IF($G9&gt;0,DF9,$G9)</f>
        <v>D</v>
      </c>
      <c r="DH9" s="316">
        <v>2</v>
      </c>
      <c r="DI9" s="317">
        <v>2</v>
      </c>
      <c r="DJ9" s="318">
        <f>IF(DH9="AB","AB",IF(DH9="ML","ML",SUM(DH9:DI9)))</f>
        <v>4</v>
      </c>
      <c r="DK9" s="317">
        <v>2</v>
      </c>
      <c r="DL9" s="317">
        <v>2</v>
      </c>
      <c r="DM9" s="318">
        <f>IF(DK9="AB","AB",IF(DK9="ML","ML",SUM(DK9:DL9)))</f>
        <v>4</v>
      </c>
      <c r="DN9" s="317">
        <v>2</v>
      </c>
      <c r="DO9" s="317"/>
      <c r="DP9" s="318">
        <f>IF(DN9="AB","AB",IF(DN9="ML","ML",SUM(DN9:DO9)))</f>
        <v>2</v>
      </c>
      <c r="DQ9" s="319">
        <f>SUM(DJ9,DM9,DP9)</f>
        <v>10</v>
      </c>
      <c r="DR9" s="320">
        <v>25</v>
      </c>
      <c r="DS9" s="321">
        <v>0</v>
      </c>
      <c r="DT9" s="318">
        <f>IF(DR9="AB","AB",IF(DR9="ML","ML",SUM(DR9:DS9)))</f>
        <v>25</v>
      </c>
      <c r="DU9" s="321">
        <v>38</v>
      </c>
      <c r="DV9" s="321">
        <v>15</v>
      </c>
      <c r="DW9" s="318">
        <f>IF(DU9="AB","AB",IF(DU9="ML","ML",SUM(DU9:DV9)))</f>
        <v>53</v>
      </c>
      <c r="DX9" s="322">
        <f>SUM(DQ9,DT9,DW9)</f>
        <v>88</v>
      </c>
      <c r="DY9" s="323">
        <f>IF(OR(DX9="",DX$7=""),"",DX9/DX$7*100)</f>
        <v>44</v>
      </c>
      <c r="DZ9" s="324" t="str">
        <f>IF($G9="nso","NSO",IF(DW9="ab",DW9,IF(DW9="ML",DW9,IF(DY9&gt;=86,"A",IF(DY9&gt;=71,"B",IF(DY9&gt;=51,"C",IF(DY9&gt;=31,"D","E")))))))</f>
        <v>D</v>
      </c>
      <c r="EA9" s="325" t="str">
        <f>IF($G9&gt;0,DZ9,$G9)</f>
        <v>D</v>
      </c>
      <c r="EB9" s="326">
        <v>15</v>
      </c>
      <c r="EC9" s="327">
        <v>15</v>
      </c>
      <c r="ED9" s="327">
        <v>11</v>
      </c>
      <c r="EE9" s="327">
        <v>20</v>
      </c>
      <c r="EF9" s="327">
        <v>10</v>
      </c>
      <c r="EG9" s="327">
        <f>SUM(EB9:EF9)</f>
        <v>71</v>
      </c>
      <c r="EH9" s="328">
        <f>IF(OR(EG9="",EG$7=""),"",EG9/EG$7*100)</f>
        <v>71</v>
      </c>
      <c r="EI9" s="329" t="str">
        <f>IF($G9="nso","NSO",IF(EF9="ab",EF9,IF(EF9="ML",EF9,IF(EH9&gt;=86,"A",IF(EH9&gt;=71,"B",IF(EH9&gt;=51,"C",IF(EH9&gt;=31,"D","E")))))))</f>
        <v>B</v>
      </c>
      <c r="EJ9" s="330" t="str">
        <f>IF($G9&gt;0,EI9,$G9)</f>
        <v>B</v>
      </c>
      <c r="EK9" s="331">
        <v>15</v>
      </c>
      <c r="EL9" s="332">
        <v>15</v>
      </c>
      <c r="EM9" s="332">
        <v>11</v>
      </c>
      <c r="EN9" s="332">
        <v>10</v>
      </c>
      <c r="EO9" s="332">
        <v>10</v>
      </c>
      <c r="EP9" s="332">
        <f>SUM(EK9:EO9)</f>
        <v>61</v>
      </c>
      <c r="EQ9" s="333">
        <f>IF(OR(EP9="",EP$7=""),"",EP9/EP$7*100)</f>
        <v>61</v>
      </c>
      <c r="ER9" s="334" t="str">
        <f>IF($G9="nso","NSO",IF(EO9="ab",EO9,IF(EO9="ML",EO9,IF(EQ9&gt;=86,"A",IF(EQ9&gt;=71,"B",IF(EQ9&gt;=51,"C",IF(EQ9&gt;=31,"D","E")))))))</f>
        <v>C</v>
      </c>
      <c r="ES9" s="335" t="str">
        <f>IF($G9&gt;0,ER9,$G9)</f>
        <v>C</v>
      </c>
      <c r="ET9" s="336">
        <v>15</v>
      </c>
      <c r="EU9" s="337">
        <v>15</v>
      </c>
      <c r="EV9" s="337">
        <v>11</v>
      </c>
      <c r="EW9" s="337">
        <v>10</v>
      </c>
      <c r="EX9" s="337">
        <v>10</v>
      </c>
      <c r="EY9" s="337">
        <f>SUM(ET9:EX9)</f>
        <v>61</v>
      </c>
      <c r="EZ9" s="338">
        <f>IF(OR(EY9="",EY$7=""),"",EY9/EY$7*100)</f>
        <v>61</v>
      </c>
      <c r="FA9" s="339" t="str">
        <f>IF($G9="nso","NSO",IF(EX9="ab",EX9,IF(EX9="ML",EX9,IF(EZ9&gt;=86,"A",IF(EZ9&gt;=71,"B",IF(EZ9&gt;=51,"C",IF(EZ9&gt;=31,"D","E")))))))</f>
        <v>C</v>
      </c>
      <c r="FB9" s="340" t="str">
        <f>IF($G9&gt;0,FA9,$G9)</f>
        <v>C</v>
      </c>
      <c r="FC9" s="341">
        <v>362</v>
      </c>
      <c r="FD9" s="342">
        <v>274</v>
      </c>
      <c r="FE9" s="343">
        <f>IF(OR(FC9="",FD9=""),"",FD9/FC9*100)</f>
        <v>75.690607734806619</v>
      </c>
      <c r="FF9" s="344">
        <f t="shared" ref="FF9:FF40" si="0">IF(G9=0,0,SUM($AB$7,$AV$7,$BP$7,$CJ$7,$DD$7,$DX$7))</f>
        <v>1200</v>
      </c>
      <c r="FG9" s="345">
        <f t="shared" ref="FG9:FG40" si="1">SUM(AB9,AV9,BP9,CJ9,DD9,DX9)</f>
        <v>583</v>
      </c>
      <c r="FH9" s="346">
        <f>IF(AND(FK9="Passed",FF9&gt;0),FG9/FF9*100,IF(AND(FK9="Promoted",FF9&gt;0),FG9/FF9*100,""))</f>
        <v>48.583333333333336</v>
      </c>
      <c r="FI9" s="347" t="str">
        <f>IF(AND(FH9&gt;=60,FK9="Passed"),"First",IF(AND(FH9&gt;=48,FK9="Passed"),"Second",IF(OR(FK9="passed"),"Third","")))</f>
        <v>Second</v>
      </c>
      <c r="FJ9" s="347" t="str">
        <f>IF(OR(FH9="",FK9&lt;&gt;"PASSED"),"",IF(FH9&gt;85,"A",IF(FH9&gt;70,"B",IF(FH9&gt;50,"C",IF(FH9&gt;30,"D","E")))))</f>
        <v>D</v>
      </c>
      <c r="FK9" s="347" t="str">
        <f>IF(OR(G9=0,G9=""),"",IF(G9="TC","TRANSFERRED",IF(G9="NSO","NSO",IF(G9="DROP","DROP",IF(GU9&gt;0,"ABSENT",IF(GV9&gt;0,"LEAVE",IF(GW9&gt;4,"",IF(AND(GX9&gt;0,$G$4=8),"",IF(GX9&gt;0,"PROMOTED","PASSED")))))))))</f>
        <v>PASSED</v>
      </c>
      <c r="FL9" s="348">
        <f>IF(FK9="Passed",FH9,"")</f>
        <v>48.583333333333336</v>
      </c>
      <c r="FM9" s="349">
        <f>IF(FL9="","",SUMPRODUCT((FL9&lt;FL$9:FL$108)/COUNTIF(FL$9:FL$108,FL$9:FL$108)))</f>
        <v>2.9999999999999991</v>
      </c>
      <c r="FN9" s="350" t="str">
        <f>IF(FH9="","",IF(FH9&gt;=86,"Excellent",IF(FH9&gt;=71,"Very Good",IF(FH9&gt;=50,"Good",IF(FH9&gt;31,"Average","Need Improvement")))))</f>
        <v>Average</v>
      </c>
      <c r="FO9" s="351" t="str">
        <f t="shared" ref="FO9:FO72" si="2">AE9</f>
        <v>D</v>
      </c>
      <c r="FP9" s="352" t="str">
        <f t="shared" ref="FP9:FP72" si="3">AY9</f>
        <v>D</v>
      </c>
      <c r="FQ9" s="352" t="str">
        <f t="shared" ref="FQ9:FQ72" si="4">BS9</f>
        <v>D</v>
      </c>
      <c r="FR9" s="352" t="str">
        <f t="shared" ref="FR9:FR72" si="5">CM9</f>
        <v>D</v>
      </c>
      <c r="FS9" s="352" t="str">
        <f t="shared" ref="FS9:FS72" si="6">DG9</f>
        <v>D</v>
      </c>
      <c r="FT9" s="353" t="str">
        <f t="shared" ref="FT9:FT72" si="7">EA9</f>
        <v>D</v>
      </c>
      <c r="FU9" s="45">
        <f>COUNTIF($FO9:$FT9,"A")</f>
        <v>0</v>
      </c>
      <c r="FV9" s="46">
        <f>COUNTIF($FO9:$FT9,"B")</f>
        <v>0</v>
      </c>
      <c r="FW9" s="46">
        <f>COUNTIF($FO9:$FT9,"C")</f>
        <v>0</v>
      </c>
      <c r="FX9" s="46">
        <f>COUNTIF($FO9:$FT9,"D")</f>
        <v>6</v>
      </c>
      <c r="FY9" s="46">
        <f>COUNTIF($FO9:$FT9,"E")</f>
        <v>0</v>
      </c>
      <c r="FZ9" s="820"/>
      <c r="GA9" s="820"/>
      <c r="GB9" s="10">
        <f>EG9</f>
        <v>71</v>
      </c>
      <c r="GC9" s="10" t="s">
        <v>167</v>
      </c>
      <c r="GD9" s="10">
        <f>$EG$7</f>
        <v>100</v>
      </c>
      <c r="GE9" s="10" t="str">
        <f t="shared" ref="GE9" si="8">CONCATENATE(GB9,GC9,GD9)</f>
        <v>71/100</v>
      </c>
      <c r="GF9" s="10">
        <f>EP9</f>
        <v>61</v>
      </c>
      <c r="GG9" s="10" t="s">
        <v>167</v>
      </c>
      <c r="GH9" s="10">
        <f>$EP$7</f>
        <v>100</v>
      </c>
      <c r="GI9" s="10" t="str">
        <f t="shared" ref="GI9" si="9">CONCATENATE(GF9,GG9,GH9)</f>
        <v>61/100</v>
      </c>
      <c r="GJ9" s="10">
        <f>EY9</f>
        <v>61</v>
      </c>
      <c r="GK9" s="10" t="s">
        <v>167</v>
      </c>
      <c r="GL9" s="10">
        <f>$EY$7</f>
        <v>100</v>
      </c>
      <c r="GM9" s="10" t="str">
        <f t="shared" ref="GM9" si="10">CONCATENATE(GJ9,GK9,GL9)</f>
        <v>61/100</v>
      </c>
      <c r="GO9" s="10" t="str">
        <f>AE9</f>
        <v>D</v>
      </c>
      <c r="GP9" s="10" t="str">
        <f>AY9</f>
        <v>D</v>
      </c>
      <c r="GQ9" s="10" t="str">
        <f>BS9</f>
        <v>D</v>
      </c>
      <c r="GR9" s="10" t="str">
        <f>CM9</f>
        <v>D</v>
      </c>
      <c r="GS9" s="10" t="str">
        <f>DG9</f>
        <v>D</v>
      </c>
      <c r="GT9" s="10" t="str">
        <f>EA9</f>
        <v>D</v>
      </c>
      <c r="GU9" s="10">
        <f>COUNTIF(GO9:GT9,"ab")</f>
        <v>0</v>
      </c>
      <c r="GV9" s="10">
        <f>COUNTIF(GO9:GT9,"ml")</f>
        <v>0</v>
      </c>
      <c r="GW9" s="10">
        <f>COUNTBLANK(GO9:GT9)</f>
        <v>0</v>
      </c>
      <c r="GX9" s="10">
        <f>COUNTIF(GO9:GT9,"e")</f>
        <v>0</v>
      </c>
    </row>
    <row r="10" spans="1:206" ht="38.25" customHeight="1">
      <c r="A10" s="9">
        <f t="shared" ref="A10:A73" si="11">G10</f>
        <v>902</v>
      </c>
      <c r="B10" s="32">
        <v>2</v>
      </c>
      <c r="C10" s="354">
        <v>2</v>
      </c>
      <c r="D10" s="275">
        <f t="shared" ref="D10:D73" si="12">IF(E10&gt;0,$G$4,0)</f>
        <v>6</v>
      </c>
      <c r="E10" s="591">
        <v>1490</v>
      </c>
      <c r="F10" s="592"/>
      <c r="G10" s="591">
        <v>902</v>
      </c>
      <c r="H10" s="591" t="s">
        <v>128</v>
      </c>
      <c r="I10" s="591" t="s">
        <v>129</v>
      </c>
      <c r="J10" s="591" t="s">
        <v>130</v>
      </c>
      <c r="K10" s="595">
        <v>38535</v>
      </c>
      <c r="L10" s="355">
        <v>2</v>
      </c>
      <c r="M10" s="356">
        <v>2</v>
      </c>
      <c r="N10" s="357">
        <f>IF(L10="AB","AB",IF(L10="ML","ML",SUM(L10:M10)))</f>
        <v>4</v>
      </c>
      <c r="O10" s="356">
        <v>3</v>
      </c>
      <c r="P10" s="356">
        <v>4</v>
      </c>
      <c r="Q10" s="357">
        <f t="shared" ref="Q10:Q73" si="13">IF(O10="AB","AB",IF(O10="ML","ML",SUM(O10:P10)))</f>
        <v>7</v>
      </c>
      <c r="R10" s="356">
        <v>5</v>
      </c>
      <c r="S10" s="356"/>
      <c r="T10" s="357">
        <f t="shared" ref="T10:T73" si="14">IF(R10="AB","AB",IF(R10="ML","ML",SUM(R10:S10)))</f>
        <v>5</v>
      </c>
      <c r="U10" s="358">
        <f>SUM(N10,Q10,T10)</f>
        <v>16</v>
      </c>
      <c r="V10" s="359">
        <v>20</v>
      </c>
      <c r="W10" s="360">
        <v>15</v>
      </c>
      <c r="X10" s="357">
        <f>IF(V10="AB","AB",IF(V10="ML","ML",SUM(V10:W10)))</f>
        <v>35</v>
      </c>
      <c r="Y10" s="360">
        <v>40</v>
      </c>
      <c r="Z10" s="360">
        <v>25</v>
      </c>
      <c r="AA10" s="357">
        <f>IF(Y10="AB","AB",IF(Y10="ML","ML",SUM(Y10:Z10)))</f>
        <v>65</v>
      </c>
      <c r="AB10" s="361">
        <f>SUM(U10,X10,AA10)</f>
        <v>116</v>
      </c>
      <c r="AC10" s="362">
        <f t="shared" ref="AC10" si="15">IF(OR(AB10="",AB$7=""),"",AB10/AB$7*100)</f>
        <v>57.999999999999993</v>
      </c>
      <c r="AD10" s="363" t="str">
        <f t="shared" ref="AD10:AD73" si="16">IF(G10="","",IF($G10="nso","NSO",IF(AA10="ab",AA10,IF(AA10="ML",AA10,IF(AC10&gt;=86,"A",IF(AC10&gt;=71,"B",IF(AC10&gt;=51,"C",IF(AC10&gt;=31,"D","E"))))))))</f>
        <v>C</v>
      </c>
      <c r="AE10" s="364" t="str">
        <f t="shared" ref="AE10" si="17">IF($G10&gt;0,AD10,$G10)</f>
        <v>C</v>
      </c>
      <c r="AF10" s="365">
        <v>4</v>
      </c>
      <c r="AG10" s="366">
        <v>5</v>
      </c>
      <c r="AH10" s="367">
        <f t="shared" ref="AH10:AH73" si="18">IF(AF10="AB","AB",IF(AF10="ML","ML",SUM(AF10:AG10)))</f>
        <v>9</v>
      </c>
      <c r="AI10" s="366">
        <v>4</v>
      </c>
      <c r="AJ10" s="366">
        <v>5</v>
      </c>
      <c r="AK10" s="367">
        <f t="shared" ref="AK10:AK73" si="19">IF(AI10="AB","AB",IF(AI10="ML","ML",SUM(AI10:AJ10)))</f>
        <v>9</v>
      </c>
      <c r="AL10" s="366">
        <v>2</v>
      </c>
      <c r="AM10" s="366"/>
      <c r="AN10" s="367">
        <f t="shared" ref="AN10:AN73" si="20">IF(AL10="AB","AB",IF(AL10="ML","ML",SUM(AL10:AM10)))</f>
        <v>2</v>
      </c>
      <c r="AO10" s="368">
        <f>SUM(AH10,AK10,AN10)</f>
        <v>20</v>
      </c>
      <c r="AP10" s="369">
        <v>35</v>
      </c>
      <c r="AQ10" s="370">
        <v>18</v>
      </c>
      <c r="AR10" s="367">
        <f>IF(AP10="AB","AB",IF(AP10="ML","ML",SUM(AP10:AQ10)))</f>
        <v>53</v>
      </c>
      <c r="AS10" s="370">
        <v>45</v>
      </c>
      <c r="AT10" s="370">
        <v>20</v>
      </c>
      <c r="AU10" s="367">
        <f>IF(AS10="AB","AB",IF(AS10="ML","ML",SUM(AS10:AT10)))</f>
        <v>65</v>
      </c>
      <c r="AV10" s="371">
        <f>SUM(AO10,AR10,AU10)</f>
        <v>138</v>
      </c>
      <c r="AW10" s="372">
        <f t="shared" ref="AW10:AW73" si="21">IF(OR(AV10="",AV$7=""),"",AV10/AV$7*100)</f>
        <v>69</v>
      </c>
      <c r="AX10" s="373" t="str">
        <f t="shared" ref="AX10:AX73" si="22">IF($G10="nso","NSO",IF(AU10="ab",AU10,IF(AU10="ML",AU10,IF(AW10&gt;=86,"A",IF(AW10&gt;=71,"B",IF(AW10&gt;=51,"C",IF(AW10&gt;=31,"D","E")))))))</f>
        <v>C</v>
      </c>
      <c r="AY10" s="374" t="str">
        <f t="shared" ref="AY10:AY73" si="23">IF($G10&gt;0,AX10,$G10)</f>
        <v>C</v>
      </c>
      <c r="AZ10" s="375">
        <v>2</v>
      </c>
      <c r="BA10" s="376">
        <v>3</v>
      </c>
      <c r="BB10" s="377">
        <f t="shared" ref="BB10:BB73" si="24">IF(AZ10="AB","AB",IF(AZ10="ML","ML",SUM(AZ10:BA10)))</f>
        <v>5</v>
      </c>
      <c r="BC10" s="376">
        <v>5</v>
      </c>
      <c r="BD10" s="376">
        <v>3</v>
      </c>
      <c r="BE10" s="377">
        <f t="shared" ref="BE10:BE73" si="25">IF(BC10="AB","AB",IF(BC10="ML","ML",SUM(BC10:BD10)))</f>
        <v>8</v>
      </c>
      <c r="BF10" s="376">
        <v>2</v>
      </c>
      <c r="BG10" s="376"/>
      <c r="BH10" s="377">
        <f t="shared" ref="BH10:BH73" si="26">IF(BF10="AB","AB",IF(BF10="ML","ML",SUM(BF10:BG10)))</f>
        <v>2</v>
      </c>
      <c r="BI10" s="378">
        <f>SUM(BB10,BE10,BH10)</f>
        <v>15</v>
      </c>
      <c r="BJ10" s="379">
        <v>15</v>
      </c>
      <c r="BK10" s="380">
        <v>20</v>
      </c>
      <c r="BL10" s="377">
        <f>IF(BJ10="AB","AB",IF(BJ10="ML","ML",SUM(BJ10:BK10)))</f>
        <v>35</v>
      </c>
      <c r="BM10" s="380">
        <v>45</v>
      </c>
      <c r="BN10" s="380">
        <v>15</v>
      </c>
      <c r="BO10" s="377">
        <f>IF(BM10="AB","AB",IF(BM10="ML","ML",SUM(BM10:BN10)))</f>
        <v>60</v>
      </c>
      <c r="BP10" s="381">
        <f>SUM(BI10,BL10,BO10)</f>
        <v>110</v>
      </c>
      <c r="BQ10" s="382">
        <f t="shared" ref="BQ10:BQ73" si="27">IF(OR(BP10="",BP$7=""),"",BP10/BP$7*100)</f>
        <v>55.000000000000007</v>
      </c>
      <c r="BR10" s="383" t="str">
        <f t="shared" ref="BR10:BR73" si="28">IF($G10="nso","NSO",IF(BO10="ab",BO10,IF(BO10="ML",BO10,IF(BQ10&gt;=86,"A",IF(BQ10&gt;=71,"B",IF(BQ10&gt;=51,"C",IF(BQ10&gt;=31,"D","E")))))))</f>
        <v>C</v>
      </c>
      <c r="BS10" s="384" t="str">
        <f t="shared" ref="BS10:BS73" si="29">IF($G10&gt;0,BR10,$G10)</f>
        <v>C</v>
      </c>
      <c r="BT10" s="385">
        <v>1</v>
      </c>
      <c r="BU10" s="386">
        <v>1</v>
      </c>
      <c r="BV10" s="387">
        <f t="shared" ref="BV10:BV73" si="30">IF(BT10="AB","AB",IF(BT10="ML","ML",SUM(BT10:BU10)))</f>
        <v>2</v>
      </c>
      <c r="BW10" s="386">
        <v>1</v>
      </c>
      <c r="BX10" s="386">
        <v>1</v>
      </c>
      <c r="BY10" s="387">
        <f t="shared" ref="BY10:BY73" si="31">IF(BW10="AB","AB",IF(BW10="ML","ML",SUM(BW10:BX10)))</f>
        <v>2</v>
      </c>
      <c r="BZ10" s="386">
        <v>1</v>
      </c>
      <c r="CA10" s="386"/>
      <c r="CB10" s="387">
        <f t="shared" ref="CB10:CB73" si="32">IF(BZ10="AB","AB",IF(BZ10="ML","ML",SUM(BZ10:CA10)))</f>
        <v>1</v>
      </c>
      <c r="CC10" s="388">
        <f>SUM(BV10,BY10,CB10)</f>
        <v>5</v>
      </c>
      <c r="CD10" s="389">
        <v>15</v>
      </c>
      <c r="CE10" s="390">
        <v>15</v>
      </c>
      <c r="CF10" s="387">
        <f>IF(CD10="AB","AB",IF(CD10="ML","ML",SUM(CD10:CE10)))</f>
        <v>30</v>
      </c>
      <c r="CG10" s="390">
        <v>35</v>
      </c>
      <c r="CH10" s="390">
        <v>20</v>
      </c>
      <c r="CI10" s="387">
        <f>IF(CG10="AB","AB",IF(CG10="ML","ML",SUM(CG10:CH10)))</f>
        <v>55</v>
      </c>
      <c r="CJ10" s="391">
        <f>SUM(CC10,CF10,CI10)</f>
        <v>90</v>
      </c>
      <c r="CK10" s="392">
        <f t="shared" ref="CK10:CK73" si="33">IF(OR(CJ10="",CJ$7=""),"",CJ10/CJ$7*100)</f>
        <v>45</v>
      </c>
      <c r="CL10" s="393" t="str">
        <f t="shared" ref="CL10:CL73" si="34">IF($G10="nso","NSO",IF(CI10="ab",CI10,IF(CI10="ML",CI10,IF(CK10&gt;=86,"A",IF(CK10&gt;=71,"B",IF(CK10&gt;=51,"C",IF(CK10&gt;=31,"D","E")))))))</f>
        <v>D</v>
      </c>
      <c r="CM10" s="394" t="str">
        <f t="shared" ref="CM10:CM73" si="35">IF($G10&gt;0,CL10,$G10)</f>
        <v>D</v>
      </c>
      <c r="CN10" s="365">
        <v>1</v>
      </c>
      <c r="CO10" s="366">
        <v>1</v>
      </c>
      <c r="CP10" s="367">
        <f t="shared" ref="CP10:CP73" si="36">IF(CN10="AB","AB",IF(CN10="ML","ML",SUM(CN10:CO10)))</f>
        <v>2</v>
      </c>
      <c r="CQ10" s="366">
        <v>2</v>
      </c>
      <c r="CR10" s="366">
        <v>2</v>
      </c>
      <c r="CS10" s="367">
        <f t="shared" ref="CS10:CS73" si="37">IF(CQ10="AB","AB",IF(CQ10="ML","ML",SUM(CQ10:CR10)))</f>
        <v>4</v>
      </c>
      <c r="CT10" s="366">
        <v>2</v>
      </c>
      <c r="CU10" s="366"/>
      <c r="CV10" s="367">
        <f t="shared" ref="CV10:CV73" si="38">IF(CT10="AB","AB",IF(CT10="ML","ML",SUM(CT10:CU10)))</f>
        <v>2</v>
      </c>
      <c r="CW10" s="368">
        <f>SUM(CP10,CS10,CV10)</f>
        <v>8</v>
      </c>
      <c r="CX10" s="369">
        <v>25</v>
      </c>
      <c r="CY10" s="370">
        <v>20</v>
      </c>
      <c r="CZ10" s="367">
        <f>IF(CX10="AB","AB",IF(CX10="ML","ML",SUM(CX10:CY10)))</f>
        <v>45</v>
      </c>
      <c r="DA10" s="370">
        <v>33</v>
      </c>
      <c r="DB10" s="370">
        <v>17</v>
      </c>
      <c r="DC10" s="367">
        <f>IF(DA10="AB","AB",IF(DA10="ML","ML",SUM(DA10:DB10)))</f>
        <v>50</v>
      </c>
      <c r="DD10" s="371">
        <f>SUM(CW10,CZ10,DC10)</f>
        <v>103</v>
      </c>
      <c r="DE10" s="372">
        <f t="shared" ref="DE10:DE73" si="39">IF(OR(DD10="",DD$7=""),"",DD10/DD$7*100)</f>
        <v>51.5</v>
      </c>
      <c r="DF10" s="373" t="str">
        <f t="shared" ref="DF10:DF73" si="40">IF($G10="nso","NSO",IF(DC10="ab",DC10,IF(DC10="ML",DC10,IF(DE10&gt;=86,"A",IF(DE10&gt;=71,"B",IF(DE10&gt;=51,"C",IF(DE10&gt;=31,"D","E")))))))</f>
        <v>C</v>
      </c>
      <c r="DG10" s="374" t="str">
        <f t="shared" ref="DG10:DG73" si="41">IF($G10&gt;0,DF10,$G10)</f>
        <v>C</v>
      </c>
      <c r="DH10" s="395">
        <v>3</v>
      </c>
      <c r="DI10" s="396">
        <v>3</v>
      </c>
      <c r="DJ10" s="397">
        <f t="shared" ref="DJ10:DJ73" si="42">IF(DH10="AB","AB",IF(DH10="ML","ML",SUM(DH10:DI10)))</f>
        <v>6</v>
      </c>
      <c r="DK10" s="396">
        <v>3</v>
      </c>
      <c r="DL10" s="396">
        <v>3</v>
      </c>
      <c r="DM10" s="397">
        <f t="shared" ref="DM10:DM73" si="43">IF(DK10="AB","AB",IF(DK10="ML","ML",SUM(DK10:DL10)))</f>
        <v>6</v>
      </c>
      <c r="DN10" s="396">
        <v>3</v>
      </c>
      <c r="DO10" s="396"/>
      <c r="DP10" s="397">
        <f t="shared" ref="DP10:DP73" si="44">IF(DN10="AB","AB",IF(DN10="ML","ML",SUM(DN10:DO10)))</f>
        <v>3</v>
      </c>
      <c r="DQ10" s="398">
        <f>SUM(DJ10,DM10,DP10)</f>
        <v>15</v>
      </c>
      <c r="DR10" s="399">
        <v>25</v>
      </c>
      <c r="DS10" s="400">
        <v>20</v>
      </c>
      <c r="DT10" s="397">
        <f>IF(DR10="AB","AB",IF(DR10="ML","ML",SUM(DR10:DS10)))</f>
        <v>45</v>
      </c>
      <c r="DU10" s="400">
        <v>45</v>
      </c>
      <c r="DV10" s="400">
        <v>20</v>
      </c>
      <c r="DW10" s="397">
        <f>IF(DU10="AB","AB",IF(DU10="ML","ML",SUM(DU10:DV10)))</f>
        <v>65</v>
      </c>
      <c r="DX10" s="401">
        <f>SUM(DQ10,DT10,DW10)</f>
        <v>125</v>
      </c>
      <c r="DY10" s="402">
        <f t="shared" ref="DY10:DY73" si="45">IF(OR(DX10="",DX$7=""),"",DX10/DX$7*100)</f>
        <v>62.5</v>
      </c>
      <c r="DZ10" s="403" t="str">
        <f t="shared" ref="DZ10:DZ73" si="46">IF($G10="nso","NSO",IF(DW10="ab",DW10,IF(DW10="ML",DW10,IF(DY10&gt;=86,"A",IF(DY10&gt;=71,"B",IF(DY10&gt;=51,"C",IF(DY10&gt;=31,"D","E")))))))</f>
        <v>C</v>
      </c>
      <c r="EA10" s="404" t="str">
        <f t="shared" ref="EA10:EA73" si="47">IF($G10&gt;0,DZ10,$G10)</f>
        <v>C</v>
      </c>
      <c r="EB10" s="405">
        <v>10</v>
      </c>
      <c r="EC10" s="406">
        <v>10</v>
      </c>
      <c r="ED10" s="406">
        <v>10</v>
      </c>
      <c r="EE10" s="327">
        <v>10</v>
      </c>
      <c r="EF10" s="327">
        <v>10</v>
      </c>
      <c r="EG10" s="327">
        <f t="shared" ref="EG10:EG73" si="48">SUM(EB10:EF10)</f>
        <v>50</v>
      </c>
      <c r="EH10" s="407">
        <f t="shared" ref="EH10:EH73" si="49">IF(OR(EG10="",EG$7=""),"",EG10/EG$7*100)</f>
        <v>50</v>
      </c>
      <c r="EI10" s="329" t="str">
        <f t="shared" ref="EI10:EI73" si="50">IF($G10="nso","NSO",IF(EF10="ab",EF10,IF(EF10="ML",EF10,IF(EH10&gt;=86,"A",IF(EH10&gt;=71,"B",IF(EH10&gt;=51,"C",IF(EH10&gt;=31,"D","E")))))))</f>
        <v>D</v>
      </c>
      <c r="EJ10" s="330" t="str">
        <f t="shared" ref="EJ10:EJ73" si="51">IF($G10&gt;0,EI10,$G10)</f>
        <v>D</v>
      </c>
      <c r="EK10" s="408">
        <v>10</v>
      </c>
      <c r="EL10" s="409">
        <v>15</v>
      </c>
      <c r="EM10" s="409">
        <v>20</v>
      </c>
      <c r="EN10" s="332">
        <v>20</v>
      </c>
      <c r="EO10" s="332">
        <v>15</v>
      </c>
      <c r="EP10" s="332">
        <f t="shared" ref="EP10:EP73" si="52">SUM(EK10:EO10)</f>
        <v>80</v>
      </c>
      <c r="EQ10" s="333">
        <f t="shared" ref="EQ10:EQ73" si="53">IF(OR(EP10="",EP$7=""),"",EP10/EP$7*100)</f>
        <v>80</v>
      </c>
      <c r="ER10" s="334" t="str">
        <f t="shared" ref="ER10:ER73" si="54">IF($G10="nso","NSO",IF(EO10="ab",EO10,IF(EO10="ML",EO10,IF(EQ10&gt;=86,"A",IF(EQ10&gt;=71,"B",IF(EQ10&gt;=51,"C",IF(EQ10&gt;=31,"D","E")))))))</f>
        <v>B</v>
      </c>
      <c r="ES10" s="335" t="str">
        <f t="shared" ref="ES10:ES73" si="55">IF($G10&gt;0,ER10,$G10)</f>
        <v>B</v>
      </c>
      <c r="ET10" s="410">
        <v>15</v>
      </c>
      <c r="EU10" s="411">
        <v>15</v>
      </c>
      <c r="EV10" s="411">
        <v>15</v>
      </c>
      <c r="EW10" s="337">
        <v>15</v>
      </c>
      <c r="EX10" s="337">
        <v>15</v>
      </c>
      <c r="EY10" s="337">
        <f t="shared" ref="EY10:EY73" si="56">SUM(ET10:EX10)</f>
        <v>75</v>
      </c>
      <c r="EZ10" s="338">
        <f t="shared" ref="EZ10:EZ73" si="57">IF(OR(EY10="",EY$7=""),"",EY10/EY$7*100)</f>
        <v>75</v>
      </c>
      <c r="FA10" s="339" t="str">
        <f t="shared" ref="FA10:FA73" si="58">IF($G10="nso","NSO",IF(EX10="ab",EX10,IF(EX10="ML",EX10,IF(EZ10&gt;=86,"A",IF(EZ10&gt;=71,"B",IF(EZ10&gt;=51,"C",IF(EZ10&gt;=31,"D","E")))))))</f>
        <v>B</v>
      </c>
      <c r="FB10" s="340" t="str">
        <f t="shared" ref="FB10:FB73" si="59">IF($G10&gt;0,FA10,$G10)</f>
        <v>B</v>
      </c>
      <c r="FC10" s="412"/>
      <c r="FD10" s="373"/>
      <c r="FE10" s="413" t="str">
        <f t="shared" ref="FE10:FE11" si="60">IF(OR(FC10="",FD10=""),"",FD10/FC10*100)</f>
        <v/>
      </c>
      <c r="FF10" s="344">
        <f t="shared" si="0"/>
        <v>1200</v>
      </c>
      <c r="FG10" s="345">
        <f t="shared" si="1"/>
        <v>682</v>
      </c>
      <c r="FH10" s="346">
        <f t="shared" ref="FH10:FH73" si="61">IF(AND(FK10="Passed",FF10&gt;0),FG10/FF10*100,IF(AND(FK10="Promoted",FF10&gt;0),FG10/FF10*100,""))</f>
        <v>56.833333333333336</v>
      </c>
      <c r="FI10" s="347" t="str">
        <f t="shared" ref="FI10:FI73" si="62">IF(AND(FH10&gt;=60,FK10="Passed"),"First",IF(AND(FH10&gt;=48,FK10="Passed"),"Second",IF(OR(FK10="passed"),"Third","")))</f>
        <v>Second</v>
      </c>
      <c r="FJ10" s="347" t="str">
        <f t="shared" ref="FJ10:FJ73" si="63">IF(OR(FH10="",FK10&lt;&gt;"PASSED"),"",IF(FH10&gt;85,"A",IF(FH10&gt;70,"B",IF(FH10&gt;50,"C",IF(FH10&gt;30,"D","E")))))</f>
        <v>C</v>
      </c>
      <c r="FK10" s="347" t="str">
        <f t="shared" ref="FK10:FK73" si="64">IF(OR(G10=0,G10=""),"",IF(G10="TC","TRANSFERRED",IF(G10="NSO","NSO",IF(G10="DROP","DROP",IF(GU10&gt;0,"ABSENT",IF(GV10&gt;0,"LEAVE",IF(GW10&gt;4,"",IF(AND(GX10&gt;0,$G$4=8),"",IF(GX10&gt;0,"PROMOTED","PASSED")))))))))</f>
        <v>PASSED</v>
      </c>
      <c r="FL10" s="414">
        <f t="shared" ref="FL10:FL73" si="65">IF(FK10="Passed",FH10,"")</f>
        <v>56.833333333333336</v>
      </c>
      <c r="FM10" s="349">
        <f t="shared" ref="FM10:FM73" si="66">IF(FL10="","",SUMPRODUCT((FL10&lt;FL$9:FL$108)/COUNTIF(FL$9:FL$108,FL$9:FL$108)))</f>
        <v>1.9999999999999991</v>
      </c>
      <c r="FN10" s="350" t="str">
        <f t="shared" ref="FN10:FN73" si="67">IF(FH10="","",IF(FH10&gt;=86,"Excellent",IF(FH10&gt;=71,"Very Good",IF(FH10&gt;=50,"Good",IF(FH10&gt;31,"Average","Need Improvement")))))</f>
        <v>Good</v>
      </c>
      <c r="FO10" s="351" t="str">
        <f t="shared" si="2"/>
        <v>C</v>
      </c>
      <c r="FP10" s="352" t="str">
        <f t="shared" si="3"/>
        <v>C</v>
      </c>
      <c r="FQ10" s="352" t="str">
        <f t="shared" si="4"/>
        <v>C</v>
      </c>
      <c r="FR10" s="352" t="str">
        <f t="shared" si="5"/>
        <v>D</v>
      </c>
      <c r="FS10" s="352" t="str">
        <f t="shared" si="6"/>
        <v>C</v>
      </c>
      <c r="FT10" s="353" t="str">
        <f t="shared" si="7"/>
        <v>C</v>
      </c>
      <c r="FU10" s="45">
        <f t="shared" ref="FU10:FU73" si="68">COUNTIF($FO10:$FT10,"A")</f>
        <v>0</v>
      </c>
      <c r="FV10" s="46">
        <f t="shared" ref="FV10:FV73" si="69">COUNTIF($FO10:$FT10,"B")</f>
        <v>0</v>
      </c>
      <c r="FW10" s="46">
        <f t="shared" ref="FW10:FW73" si="70">COUNTIF($FO10:$FT10,"C")</f>
        <v>5</v>
      </c>
      <c r="FX10" s="46">
        <f t="shared" ref="FX10:FX73" si="71">COUNTIF($FO10:$FT10,"D")</f>
        <v>1</v>
      </c>
      <c r="FY10" s="46">
        <f t="shared" ref="FY10:FY73" si="72">COUNTIF($FO10:$FT10,"E")</f>
        <v>0</v>
      </c>
      <c r="FZ10" s="820"/>
      <c r="GA10" s="820"/>
      <c r="GB10" s="10">
        <f t="shared" ref="GB10:GB73" si="73">EG10</f>
        <v>50</v>
      </c>
      <c r="GC10" s="10" t="s">
        <v>167</v>
      </c>
      <c r="GD10" s="10">
        <f t="shared" ref="GD10:GD73" si="74">$EG$7</f>
        <v>100</v>
      </c>
      <c r="GE10" s="10" t="str">
        <f t="shared" ref="GE10:GE73" si="75">CONCATENATE(GB10,GC10,GD10)</f>
        <v>50/100</v>
      </c>
      <c r="GF10" s="10">
        <f t="shared" ref="GF10:GF73" si="76">EP10</f>
        <v>80</v>
      </c>
      <c r="GG10" s="10" t="s">
        <v>167</v>
      </c>
      <c r="GH10" s="10">
        <f t="shared" ref="GH10:GH73" si="77">$EP$7</f>
        <v>100</v>
      </c>
      <c r="GI10" s="10" t="str">
        <f t="shared" ref="GI10:GI73" si="78">CONCATENATE(GF10,GG10,GH10)</f>
        <v>80/100</v>
      </c>
      <c r="GJ10" s="10">
        <f t="shared" ref="GJ10:GJ73" si="79">EY10</f>
        <v>75</v>
      </c>
      <c r="GK10" s="10" t="s">
        <v>167</v>
      </c>
      <c r="GL10" s="10">
        <f t="shared" ref="GL10:GL73" si="80">$EY$7</f>
        <v>100</v>
      </c>
      <c r="GM10" s="10" t="str">
        <f t="shared" ref="GM10:GM73" si="81">CONCATENATE(GJ10,GK10,GL10)</f>
        <v>75/100</v>
      </c>
      <c r="GO10" s="10" t="str">
        <f t="shared" ref="GO10:GO73" si="82">AE10</f>
        <v>C</v>
      </c>
      <c r="GP10" s="10" t="str">
        <f t="shared" ref="GP10:GP73" si="83">AY10</f>
        <v>C</v>
      </c>
      <c r="GQ10" s="10" t="str">
        <f t="shared" ref="GQ10:GQ73" si="84">BS10</f>
        <v>C</v>
      </c>
      <c r="GR10" s="10" t="str">
        <f t="shared" ref="GR10:GR73" si="85">CM10</f>
        <v>D</v>
      </c>
      <c r="GS10" s="10" t="str">
        <f t="shared" ref="GS10:GS73" si="86">DG10</f>
        <v>C</v>
      </c>
      <c r="GT10" s="10" t="str">
        <f t="shared" ref="GT10:GT73" si="87">EA10</f>
        <v>C</v>
      </c>
      <c r="GU10" s="10">
        <f t="shared" ref="GU10:GU73" si="88">COUNTIF(GO10:GT10,"ab")</f>
        <v>0</v>
      </c>
      <c r="GV10" s="10">
        <f t="shared" ref="GV10:GV73" si="89">COUNTIF(GO10:GT10,"ml")</f>
        <v>0</v>
      </c>
      <c r="GW10" s="10">
        <f t="shared" ref="GW10:GW73" si="90">COUNTBLANK(GO10:GT10)</f>
        <v>0</v>
      </c>
      <c r="GX10" s="10">
        <f t="shared" ref="GX10:GX73" si="91">COUNTIF(GO10:GT10,"e")</f>
        <v>0</v>
      </c>
    </row>
    <row r="11" spans="1:206" ht="38.25" customHeight="1">
      <c r="A11" s="9">
        <f t="shared" si="11"/>
        <v>903</v>
      </c>
      <c r="B11" s="32">
        <v>3</v>
      </c>
      <c r="C11" s="274">
        <v>3</v>
      </c>
      <c r="D11" s="275">
        <f t="shared" si="12"/>
        <v>6</v>
      </c>
      <c r="E11" s="591">
        <v>1458</v>
      </c>
      <c r="F11" s="592"/>
      <c r="G11" s="589">
        <v>903</v>
      </c>
      <c r="H11" s="591" t="s">
        <v>141</v>
      </c>
      <c r="I11" s="591" t="s">
        <v>142</v>
      </c>
      <c r="J11" s="591" t="s">
        <v>131</v>
      </c>
      <c r="K11" s="595">
        <v>38893</v>
      </c>
      <c r="L11" s="355">
        <v>5</v>
      </c>
      <c r="M11" s="356">
        <v>2</v>
      </c>
      <c r="N11" s="357">
        <f t="shared" ref="N11:N73" si="92">IF(L11="AB","AB",IF(L11="ML","ML",SUM(L11:M11)))</f>
        <v>7</v>
      </c>
      <c r="O11" s="356">
        <v>5</v>
      </c>
      <c r="P11" s="356">
        <v>2</v>
      </c>
      <c r="Q11" s="357">
        <f t="shared" si="13"/>
        <v>7</v>
      </c>
      <c r="R11" s="356">
        <v>5</v>
      </c>
      <c r="S11" s="356"/>
      <c r="T11" s="357">
        <f t="shared" si="14"/>
        <v>5</v>
      </c>
      <c r="U11" s="358">
        <f t="shared" ref="U11:U74" si="93">SUM(N11,Q11,T11)</f>
        <v>19</v>
      </c>
      <c r="V11" s="359">
        <v>15</v>
      </c>
      <c r="W11" s="360">
        <v>12</v>
      </c>
      <c r="X11" s="357">
        <f t="shared" ref="X11:X74" si="94">IF(V11="AB","AB",IF(V11="ML","ML",SUM(V11:W11)))</f>
        <v>27</v>
      </c>
      <c r="Y11" s="360">
        <v>15</v>
      </c>
      <c r="Z11" s="360">
        <v>12</v>
      </c>
      <c r="AA11" s="357">
        <f t="shared" ref="AA11:AA74" si="95">IF(Y11="AB","AB",IF(Y11="ML","ML",SUM(Y11:Z11)))</f>
        <v>27</v>
      </c>
      <c r="AB11" s="361">
        <f t="shared" ref="AB11:AB74" si="96">SUM(U11,X11,AA11)</f>
        <v>73</v>
      </c>
      <c r="AC11" s="362">
        <f t="shared" ref="AC11:AC74" si="97">IF(OR(AB11="",AB$7=""),"",AB11/AB$7*100)</f>
        <v>36.5</v>
      </c>
      <c r="AD11" s="363" t="str">
        <f t="shared" si="16"/>
        <v>D</v>
      </c>
      <c r="AE11" s="364" t="str">
        <f t="shared" ref="AE11:AE74" si="98">IF($G11&gt;0,AD11,$G11)</f>
        <v>D</v>
      </c>
      <c r="AF11" s="365">
        <v>5</v>
      </c>
      <c r="AG11" s="366">
        <v>2</v>
      </c>
      <c r="AH11" s="367">
        <f t="shared" si="18"/>
        <v>7</v>
      </c>
      <c r="AI11" s="366">
        <v>5</v>
      </c>
      <c r="AJ11" s="366">
        <v>2</v>
      </c>
      <c r="AK11" s="367">
        <f t="shared" si="19"/>
        <v>7</v>
      </c>
      <c r="AL11" s="366">
        <v>5</v>
      </c>
      <c r="AM11" s="366"/>
      <c r="AN11" s="367">
        <f t="shared" si="20"/>
        <v>5</v>
      </c>
      <c r="AO11" s="368">
        <f t="shared" ref="AO11:AO74" si="99">SUM(AH11,AK11,AN11)</f>
        <v>19</v>
      </c>
      <c r="AP11" s="369">
        <v>30</v>
      </c>
      <c r="AQ11" s="370">
        <v>5</v>
      </c>
      <c r="AR11" s="367">
        <f t="shared" ref="AR11:AR74" si="100">IF(AP11="AB","AB",IF(AP11="ML","ML",SUM(AP11:AQ11)))</f>
        <v>35</v>
      </c>
      <c r="AS11" s="370">
        <v>30</v>
      </c>
      <c r="AT11" s="370">
        <v>5</v>
      </c>
      <c r="AU11" s="367">
        <f t="shared" ref="AU11:AU74" si="101">IF(AS11="AB","AB",IF(AS11="ML","ML",SUM(AS11:AT11)))</f>
        <v>35</v>
      </c>
      <c r="AV11" s="371">
        <f t="shared" ref="AV11:AV74" si="102">SUM(AO11,AR11,AU11)</f>
        <v>89</v>
      </c>
      <c r="AW11" s="372">
        <f t="shared" si="21"/>
        <v>44.5</v>
      </c>
      <c r="AX11" s="373" t="str">
        <f t="shared" si="22"/>
        <v>D</v>
      </c>
      <c r="AY11" s="374" t="str">
        <f t="shared" si="23"/>
        <v>D</v>
      </c>
      <c r="AZ11" s="375">
        <v>5</v>
      </c>
      <c r="BA11" s="376">
        <v>2</v>
      </c>
      <c r="BB11" s="377">
        <f t="shared" si="24"/>
        <v>7</v>
      </c>
      <c r="BC11" s="376">
        <v>5</v>
      </c>
      <c r="BD11" s="376">
        <v>2</v>
      </c>
      <c r="BE11" s="377">
        <f t="shared" si="25"/>
        <v>7</v>
      </c>
      <c r="BF11" s="376">
        <v>5</v>
      </c>
      <c r="BG11" s="376"/>
      <c r="BH11" s="377">
        <f t="shared" si="26"/>
        <v>5</v>
      </c>
      <c r="BI11" s="378">
        <f t="shared" ref="BI11:BI74" si="103">SUM(BB11,BE11,BH11)</f>
        <v>19</v>
      </c>
      <c r="BJ11" s="379">
        <v>30</v>
      </c>
      <c r="BK11" s="380">
        <v>5</v>
      </c>
      <c r="BL11" s="377">
        <f t="shared" ref="BL11:BL74" si="104">IF(BJ11="AB","AB",IF(BJ11="ML","ML",SUM(BJ11:BK11)))</f>
        <v>35</v>
      </c>
      <c r="BM11" s="380">
        <v>30</v>
      </c>
      <c r="BN11" s="380">
        <v>5</v>
      </c>
      <c r="BO11" s="377">
        <f t="shared" ref="BO11:BO74" si="105">IF(BM11="AB","AB",IF(BM11="ML","ML",SUM(BM11:BN11)))</f>
        <v>35</v>
      </c>
      <c r="BP11" s="381">
        <f t="shared" ref="BP11:BP74" si="106">SUM(BI11,BL11,BO11)</f>
        <v>89</v>
      </c>
      <c r="BQ11" s="382">
        <f t="shared" si="27"/>
        <v>44.5</v>
      </c>
      <c r="BR11" s="383" t="str">
        <f t="shared" si="28"/>
        <v>D</v>
      </c>
      <c r="BS11" s="384" t="str">
        <f t="shared" si="29"/>
        <v>D</v>
      </c>
      <c r="BT11" s="385">
        <v>5</v>
      </c>
      <c r="BU11" s="386">
        <v>2</v>
      </c>
      <c r="BV11" s="387">
        <f t="shared" si="30"/>
        <v>7</v>
      </c>
      <c r="BW11" s="386">
        <v>5</v>
      </c>
      <c r="BX11" s="386">
        <v>2</v>
      </c>
      <c r="BY11" s="387">
        <f t="shared" si="31"/>
        <v>7</v>
      </c>
      <c r="BZ11" s="386">
        <v>5</v>
      </c>
      <c r="CA11" s="386"/>
      <c r="CB11" s="387">
        <f t="shared" si="32"/>
        <v>5</v>
      </c>
      <c r="CC11" s="388">
        <f t="shared" ref="CC11:CC74" si="107">SUM(BV11,BY11,CB11)</f>
        <v>19</v>
      </c>
      <c r="CD11" s="389">
        <v>30</v>
      </c>
      <c r="CE11" s="390">
        <v>5</v>
      </c>
      <c r="CF11" s="387">
        <f t="shared" ref="CF11:CF74" si="108">IF(CD11="AB","AB",IF(CD11="ML","ML",SUM(CD11:CE11)))</f>
        <v>35</v>
      </c>
      <c r="CG11" s="390">
        <v>30</v>
      </c>
      <c r="CH11" s="390">
        <v>5</v>
      </c>
      <c r="CI11" s="387">
        <f t="shared" ref="CI11:CI74" si="109">IF(CG11="AB","AB",IF(CG11="ML","ML",SUM(CG11:CH11)))</f>
        <v>35</v>
      </c>
      <c r="CJ11" s="391">
        <f t="shared" ref="CJ11:CJ74" si="110">SUM(CC11,CF11,CI11)</f>
        <v>89</v>
      </c>
      <c r="CK11" s="392">
        <f t="shared" si="33"/>
        <v>44.5</v>
      </c>
      <c r="CL11" s="393" t="str">
        <f t="shared" si="34"/>
        <v>D</v>
      </c>
      <c r="CM11" s="394" t="str">
        <f t="shared" si="35"/>
        <v>D</v>
      </c>
      <c r="CN11" s="365">
        <v>5</v>
      </c>
      <c r="CO11" s="366">
        <v>2</v>
      </c>
      <c r="CP11" s="367">
        <f t="shared" si="36"/>
        <v>7</v>
      </c>
      <c r="CQ11" s="366">
        <v>5</v>
      </c>
      <c r="CR11" s="366">
        <v>2</v>
      </c>
      <c r="CS11" s="367">
        <f t="shared" si="37"/>
        <v>7</v>
      </c>
      <c r="CT11" s="366">
        <v>5</v>
      </c>
      <c r="CU11" s="366"/>
      <c r="CV11" s="367">
        <f t="shared" si="38"/>
        <v>5</v>
      </c>
      <c r="CW11" s="368">
        <f t="shared" ref="CW11:CW74" si="111">SUM(CP11,CS11,CV11)</f>
        <v>19</v>
      </c>
      <c r="CX11" s="369">
        <v>30</v>
      </c>
      <c r="CY11" s="370">
        <v>5</v>
      </c>
      <c r="CZ11" s="367">
        <f t="shared" ref="CZ11:CZ74" si="112">IF(CX11="AB","AB",IF(CX11="ML","ML",SUM(CX11:CY11)))</f>
        <v>35</v>
      </c>
      <c r="DA11" s="370">
        <v>30</v>
      </c>
      <c r="DB11" s="370">
        <v>5</v>
      </c>
      <c r="DC11" s="367">
        <f t="shared" ref="DC11:DC74" si="113">IF(DA11="AB","AB",IF(DA11="ML","ML",SUM(DA11:DB11)))</f>
        <v>35</v>
      </c>
      <c r="DD11" s="371">
        <f t="shared" ref="DD11:DD74" si="114">SUM(CW11,CZ11,DC11)</f>
        <v>89</v>
      </c>
      <c r="DE11" s="372">
        <f t="shared" si="39"/>
        <v>44.5</v>
      </c>
      <c r="DF11" s="373" t="str">
        <f t="shared" si="40"/>
        <v>D</v>
      </c>
      <c r="DG11" s="374" t="str">
        <f t="shared" si="41"/>
        <v>D</v>
      </c>
      <c r="DH11" s="395">
        <v>5</v>
      </c>
      <c r="DI11" s="396">
        <v>2</v>
      </c>
      <c r="DJ11" s="397">
        <f t="shared" si="42"/>
        <v>7</v>
      </c>
      <c r="DK11" s="396">
        <v>5</v>
      </c>
      <c r="DL11" s="396">
        <v>2</v>
      </c>
      <c r="DM11" s="397">
        <f t="shared" si="43"/>
        <v>7</v>
      </c>
      <c r="DN11" s="396">
        <v>5</v>
      </c>
      <c r="DO11" s="396"/>
      <c r="DP11" s="397">
        <f t="shared" si="44"/>
        <v>5</v>
      </c>
      <c r="DQ11" s="398">
        <f t="shared" ref="DQ11:DQ74" si="115">SUM(DJ11,DM11,DP11)</f>
        <v>19</v>
      </c>
      <c r="DR11" s="399">
        <v>30</v>
      </c>
      <c r="DS11" s="400">
        <v>5</v>
      </c>
      <c r="DT11" s="397">
        <f t="shared" ref="DT11:DT74" si="116">IF(DR11="AB","AB",IF(DR11="ML","ML",SUM(DR11:DS11)))</f>
        <v>35</v>
      </c>
      <c r="DU11" s="400">
        <v>30</v>
      </c>
      <c r="DV11" s="400">
        <v>5</v>
      </c>
      <c r="DW11" s="397">
        <f t="shared" ref="DW11:DW74" si="117">IF(DU11="AB","AB",IF(DU11="ML","ML",SUM(DU11:DV11)))</f>
        <v>35</v>
      </c>
      <c r="DX11" s="401">
        <f t="shared" ref="DX11:DX74" si="118">SUM(DQ11,DT11,DW11)</f>
        <v>89</v>
      </c>
      <c r="DY11" s="402">
        <f t="shared" si="45"/>
        <v>44.5</v>
      </c>
      <c r="DZ11" s="403" t="str">
        <f t="shared" si="46"/>
        <v>D</v>
      </c>
      <c r="EA11" s="404" t="str">
        <f t="shared" si="47"/>
        <v>D</v>
      </c>
      <c r="EB11" s="405">
        <v>15</v>
      </c>
      <c r="EC11" s="406">
        <v>15</v>
      </c>
      <c r="ED11" s="406">
        <v>11</v>
      </c>
      <c r="EE11" s="327">
        <v>20</v>
      </c>
      <c r="EF11" s="327">
        <v>10</v>
      </c>
      <c r="EG11" s="327">
        <f t="shared" si="48"/>
        <v>71</v>
      </c>
      <c r="EH11" s="407">
        <f t="shared" si="49"/>
        <v>71</v>
      </c>
      <c r="EI11" s="329" t="str">
        <f t="shared" si="50"/>
        <v>B</v>
      </c>
      <c r="EJ11" s="330" t="str">
        <f t="shared" si="51"/>
        <v>B</v>
      </c>
      <c r="EK11" s="408">
        <v>15</v>
      </c>
      <c r="EL11" s="409">
        <v>15</v>
      </c>
      <c r="EM11" s="409">
        <v>11</v>
      </c>
      <c r="EN11" s="332">
        <v>20</v>
      </c>
      <c r="EO11" s="332">
        <v>10</v>
      </c>
      <c r="EP11" s="332">
        <f t="shared" si="52"/>
        <v>71</v>
      </c>
      <c r="EQ11" s="333">
        <f t="shared" si="53"/>
        <v>71</v>
      </c>
      <c r="ER11" s="334" t="str">
        <f t="shared" si="54"/>
        <v>B</v>
      </c>
      <c r="ES11" s="335" t="str">
        <f t="shared" si="55"/>
        <v>B</v>
      </c>
      <c r="ET11" s="410">
        <v>15</v>
      </c>
      <c r="EU11" s="411">
        <v>15</v>
      </c>
      <c r="EV11" s="411">
        <v>11</v>
      </c>
      <c r="EW11" s="337">
        <v>20</v>
      </c>
      <c r="EX11" s="337">
        <v>10</v>
      </c>
      <c r="EY11" s="337">
        <f t="shared" si="56"/>
        <v>71</v>
      </c>
      <c r="EZ11" s="338">
        <f t="shared" si="57"/>
        <v>71</v>
      </c>
      <c r="FA11" s="339" t="str">
        <f t="shared" si="58"/>
        <v>B</v>
      </c>
      <c r="FB11" s="340" t="str">
        <f t="shared" si="59"/>
        <v>B</v>
      </c>
      <c r="FC11" s="412"/>
      <c r="FD11" s="373"/>
      <c r="FE11" s="413" t="str">
        <f t="shared" si="60"/>
        <v/>
      </c>
      <c r="FF11" s="344">
        <f t="shared" si="0"/>
        <v>1200</v>
      </c>
      <c r="FG11" s="345">
        <f t="shared" si="1"/>
        <v>518</v>
      </c>
      <c r="FH11" s="346">
        <f t="shared" si="61"/>
        <v>43.166666666666664</v>
      </c>
      <c r="FI11" s="347" t="str">
        <f t="shared" si="62"/>
        <v>Third</v>
      </c>
      <c r="FJ11" s="347" t="str">
        <f t="shared" si="63"/>
        <v>D</v>
      </c>
      <c r="FK11" s="347" t="str">
        <f t="shared" si="64"/>
        <v>PASSED</v>
      </c>
      <c r="FL11" s="414">
        <f t="shared" si="65"/>
        <v>43.166666666666664</v>
      </c>
      <c r="FM11" s="349">
        <f t="shared" si="66"/>
        <v>5.9999999999999991</v>
      </c>
      <c r="FN11" s="350" t="str">
        <f t="shared" si="67"/>
        <v>Average</v>
      </c>
      <c r="FO11" s="351" t="str">
        <f t="shared" si="2"/>
        <v>D</v>
      </c>
      <c r="FP11" s="352" t="str">
        <f t="shared" si="3"/>
        <v>D</v>
      </c>
      <c r="FQ11" s="352" t="str">
        <f t="shared" si="4"/>
        <v>D</v>
      </c>
      <c r="FR11" s="352" t="str">
        <f t="shared" si="5"/>
        <v>D</v>
      </c>
      <c r="FS11" s="352" t="str">
        <f t="shared" si="6"/>
        <v>D</v>
      </c>
      <c r="FT11" s="353" t="str">
        <f t="shared" si="7"/>
        <v>D</v>
      </c>
      <c r="FU11" s="45">
        <f t="shared" si="68"/>
        <v>0</v>
      </c>
      <c r="FV11" s="46">
        <f t="shared" si="69"/>
        <v>0</v>
      </c>
      <c r="FW11" s="46">
        <f t="shared" si="70"/>
        <v>0</v>
      </c>
      <c r="FX11" s="46">
        <f t="shared" si="71"/>
        <v>6</v>
      </c>
      <c r="FY11" s="46">
        <f t="shared" si="72"/>
        <v>0</v>
      </c>
      <c r="FZ11" s="820"/>
      <c r="GA11" s="820"/>
      <c r="GB11" s="10">
        <f t="shared" si="73"/>
        <v>71</v>
      </c>
      <c r="GC11" s="10" t="s">
        <v>167</v>
      </c>
      <c r="GD11" s="10">
        <f t="shared" si="74"/>
        <v>100</v>
      </c>
      <c r="GE11" s="10" t="str">
        <f t="shared" si="75"/>
        <v>71/100</v>
      </c>
      <c r="GF11" s="10">
        <f t="shared" si="76"/>
        <v>71</v>
      </c>
      <c r="GG11" s="10" t="s">
        <v>167</v>
      </c>
      <c r="GH11" s="10">
        <f t="shared" si="77"/>
        <v>100</v>
      </c>
      <c r="GI11" s="10" t="str">
        <f t="shared" si="78"/>
        <v>71/100</v>
      </c>
      <c r="GJ11" s="10">
        <f t="shared" si="79"/>
        <v>71</v>
      </c>
      <c r="GK11" s="10" t="s">
        <v>167</v>
      </c>
      <c r="GL11" s="10">
        <f t="shared" si="80"/>
        <v>100</v>
      </c>
      <c r="GM11" s="10" t="str">
        <f t="shared" si="81"/>
        <v>71/100</v>
      </c>
      <c r="GO11" s="10" t="str">
        <f t="shared" si="82"/>
        <v>D</v>
      </c>
      <c r="GP11" s="10" t="str">
        <f t="shared" si="83"/>
        <v>D</v>
      </c>
      <c r="GQ11" s="10" t="str">
        <f t="shared" si="84"/>
        <v>D</v>
      </c>
      <c r="GR11" s="10" t="str">
        <f t="shared" si="85"/>
        <v>D</v>
      </c>
      <c r="GS11" s="10" t="str">
        <f t="shared" si="86"/>
        <v>D</v>
      </c>
      <c r="GT11" s="10" t="str">
        <f t="shared" si="87"/>
        <v>D</v>
      </c>
      <c r="GU11" s="10">
        <f t="shared" si="88"/>
        <v>0</v>
      </c>
      <c r="GV11" s="10">
        <f t="shared" si="89"/>
        <v>0</v>
      </c>
      <c r="GW11" s="10">
        <f t="shared" si="90"/>
        <v>0</v>
      </c>
      <c r="GX11" s="10">
        <f t="shared" si="91"/>
        <v>0</v>
      </c>
    </row>
    <row r="12" spans="1:206" ht="38.25" customHeight="1">
      <c r="A12" s="9">
        <f t="shared" si="11"/>
        <v>904</v>
      </c>
      <c r="B12" s="32">
        <v>4</v>
      </c>
      <c r="C12" s="354">
        <v>4</v>
      </c>
      <c r="D12" s="275">
        <f t="shared" si="12"/>
        <v>6</v>
      </c>
      <c r="E12" s="591">
        <v>1470</v>
      </c>
      <c r="F12" s="592"/>
      <c r="G12" s="591">
        <v>904</v>
      </c>
      <c r="H12" s="591" t="s">
        <v>143</v>
      </c>
      <c r="I12" s="591" t="s">
        <v>144</v>
      </c>
      <c r="J12" s="591" t="s">
        <v>145</v>
      </c>
      <c r="K12" s="595">
        <v>39309</v>
      </c>
      <c r="L12" s="355">
        <v>3</v>
      </c>
      <c r="M12" s="356">
        <v>4</v>
      </c>
      <c r="N12" s="357">
        <f t="shared" si="92"/>
        <v>7</v>
      </c>
      <c r="O12" s="356">
        <v>3</v>
      </c>
      <c r="P12" s="356">
        <v>4</v>
      </c>
      <c r="Q12" s="357">
        <f t="shared" si="13"/>
        <v>7</v>
      </c>
      <c r="R12" s="356">
        <v>3</v>
      </c>
      <c r="S12" s="356"/>
      <c r="T12" s="357">
        <f t="shared" si="14"/>
        <v>3</v>
      </c>
      <c r="U12" s="358">
        <f t="shared" si="93"/>
        <v>17</v>
      </c>
      <c r="V12" s="359">
        <v>20</v>
      </c>
      <c r="W12" s="360">
        <v>18</v>
      </c>
      <c r="X12" s="357">
        <f t="shared" si="94"/>
        <v>38</v>
      </c>
      <c r="Y12" s="360">
        <v>20</v>
      </c>
      <c r="Z12" s="360">
        <v>18</v>
      </c>
      <c r="AA12" s="357">
        <f t="shared" si="95"/>
        <v>38</v>
      </c>
      <c r="AB12" s="361">
        <f t="shared" si="96"/>
        <v>93</v>
      </c>
      <c r="AC12" s="362">
        <f t="shared" si="97"/>
        <v>46.5</v>
      </c>
      <c r="AD12" s="363" t="str">
        <f t="shared" si="16"/>
        <v>D</v>
      </c>
      <c r="AE12" s="364" t="str">
        <f t="shared" si="98"/>
        <v>D</v>
      </c>
      <c r="AF12" s="365">
        <v>3</v>
      </c>
      <c r="AG12" s="366">
        <v>4</v>
      </c>
      <c r="AH12" s="367">
        <f t="shared" si="18"/>
        <v>7</v>
      </c>
      <c r="AI12" s="366">
        <v>3</v>
      </c>
      <c r="AJ12" s="366">
        <v>4</v>
      </c>
      <c r="AK12" s="367">
        <f t="shared" si="19"/>
        <v>7</v>
      </c>
      <c r="AL12" s="366">
        <v>3</v>
      </c>
      <c r="AM12" s="366"/>
      <c r="AN12" s="367">
        <f t="shared" si="20"/>
        <v>3</v>
      </c>
      <c r="AO12" s="368">
        <f t="shared" si="99"/>
        <v>17</v>
      </c>
      <c r="AP12" s="369">
        <v>20</v>
      </c>
      <c r="AQ12" s="370">
        <v>15</v>
      </c>
      <c r="AR12" s="367">
        <f t="shared" si="100"/>
        <v>35</v>
      </c>
      <c r="AS12" s="370">
        <v>20</v>
      </c>
      <c r="AT12" s="370">
        <v>15</v>
      </c>
      <c r="AU12" s="367">
        <f t="shared" si="101"/>
        <v>35</v>
      </c>
      <c r="AV12" s="371">
        <f t="shared" si="102"/>
        <v>87</v>
      </c>
      <c r="AW12" s="372">
        <f t="shared" si="21"/>
        <v>43.5</v>
      </c>
      <c r="AX12" s="373" t="str">
        <f t="shared" si="22"/>
        <v>D</v>
      </c>
      <c r="AY12" s="374" t="str">
        <f t="shared" si="23"/>
        <v>D</v>
      </c>
      <c r="AZ12" s="375">
        <v>3</v>
      </c>
      <c r="BA12" s="376">
        <v>4</v>
      </c>
      <c r="BB12" s="377">
        <f t="shared" si="24"/>
        <v>7</v>
      </c>
      <c r="BC12" s="376">
        <v>3</v>
      </c>
      <c r="BD12" s="376">
        <v>4</v>
      </c>
      <c r="BE12" s="377">
        <f t="shared" si="25"/>
        <v>7</v>
      </c>
      <c r="BF12" s="376">
        <v>3</v>
      </c>
      <c r="BG12" s="376"/>
      <c r="BH12" s="377">
        <f t="shared" si="26"/>
        <v>3</v>
      </c>
      <c r="BI12" s="378">
        <f t="shared" si="103"/>
        <v>17</v>
      </c>
      <c r="BJ12" s="379">
        <v>20</v>
      </c>
      <c r="BK12" s="380">
        <v>15</v>
      </c>
      <c r="BL12" s="377">
        <f t="shared" si="104"/>
        <v>35</v>
      </c>
      <c r="BM12" s="380">
        <v>20</v>
      </c>
      <c r="BN12" s="380">
        <v>15</v>
      </c>
      <c r="BO12" s="377">
        <f t="shared" si="105"/>
        <v>35</v>
      </c>
      <c r="BP12" s="381">
        <f t="shared" si="106"/>
        <v>87</v>
      </c>
      <c r="BQ12" s="382">
        <f t="shared" si="27"/>
        <v>43.5</v>
      </c>
      <c r="BR12" s="383" t="str">
        <f t="shared" si="28"/>
        <v>D</v>
      </c>
      <c r="BS12" s="384" t="str">
        <f t="shared" si="29"/>
        <v>D</v>
      </c>
      <c r="BT12" s="385">
        <v>3</v>
      </c>
      <c r="BU12" s="386">
        <v>4</v>
      </c>
      <c r="BV12" s="387">
        <f t="shared" si="30"/>
        <v>7</v>
      </c>
      <c r="BW12" s="386">
        <v>3</v>
      </c>
      <c r="BX12" s="386">
        <v>4</v>
      </c>
      <c r="BY12" s="387">
        <f t="shared" si="31"/>
        <v>7</v>
      </c>
      <c r="BZ12" s="386">
        <v>3</v>
      </c>
      <c r="CA12" s="386"/>
      <c r="CB12" s="387">
        <f t="shared" si="32"/>
        <v>3</v>
      </c>
      <c r="CC12" s="388">
        <f t="shared" si="107"/>
        <v>17</v>
      </c>
      <c r="CD12" s="389">
        <v>20</v>
      </c>
      <c r="CE12" s="390">
        <v>15</v>
      </c>
      <c r="CF12" s="387">
        <f t="shared" si="108"/>
        <v>35</v>
      </c>
      <c r="CG12" s="390">
        <v>20</v>
      </c>
      <c r="CH12" s="390">
        <v>15</v>
      </c>
      <c r="CI12" s="387">
        <f t="shared" si="109"/>
        <v>35</v>
      </c>
      <c r="CJ12" s="391">
        <f t="shared" si="110"/>
        <v>87</v>
      </c>
      <c r="CK12" s="392">
        <f t="shared" si="33"/>
        <v>43.5</v>
      </c>
      <c r="CL12" s="393" t="str">
        <f t="shared" si="34"/>
        <v>D</v>
      </c>
      <c r="CM12" s="394" t="str">
        <f t="shared" si="35"/>
        <v>D</v>
      </c>
      <c r="CN12" s="365">
        <v>3</v>
      </c>
      <c r="CO12" s="366">
        <v>4</v>
      </c>
      <c r="CP12" s="367">
        <f t="shared" si="36"/>
        <v>7</v>
      </c>
      <c r="CQ12" s="366">
        <v>3</v>
      </c>
      <c r="CR12" s="366">
        <v>4</v>
      </c>
      <c r="CS12" s="367">
        <f t="shared" si="37"/>
        <v>7</v>
      </c>
      <c r="CT12" s="366">
        <v>3</v>
      </c>
      <c r="CU12" s="366"/>
      <c r="CV12" s="367">
        <f t="shared" si="38"/>
        <v>3</v>
      </c>
      <c r="CW12" s="368">
        <f t="shared" si="111"/>
        <v>17</v>
      </c>
      <c r="CX12" s="369">
        <v>20</v>
      </c>
      <c r="CY12" s="370">
        <v>15</v>
      </c>
      <c r="CZ12" s="367">
        <f t="shared" si="112"/>
        <v>35</v>
      </c>
      <c r="DA12" s="370">
        <v>20</v>
      </c>
      <c r="DB12" s="370">
        <v>15</v>
      </c>
      <c r="DC12" s="367">
        <f t="shared" si="113"/>
        <v>35</v>
      </c>
      <c r="DD12" s="371">
        <f t="shared" si="114"/>
        <v>87</v>
      </c>
      <c r="DE12" s="372">
        <f t="shared" si="39"/>
        <v>43.5</v>
      </c>
      <c r="DF12" s="373" t="str">
        <f t="shared" si="40"/>
        <v>D</v>
      </c>
      <c r="DG12" s="374" t="str">
        <f t="shared" si="41"/>
        <v>D</v>
      </c>
      <c r="DH12" s="395">
        <v>3</v>
      </c>
      <c r="DI12" s="396">
        <v>4</v>
      </c>
      <c r="DJ12" s="397">
        <f t="shared" si="42"/>
        <v>7</v>
      </c>
      <c r="DK12" s="396">
        <v>3</v>
      </c>
      <c r="DL12" s="396">
        <v>4</v>
      </c>
      <c r="DM12" s="397">
        <f t="shared" si="43"/>
        <v>7</v>
      </c>
      <c r="DN12" s="396">
        <v>3</v>
      </c>
      <c r="DO12" s="396"/>
      <c r="DP12" s="397">
        <f t="shared" si="44"/>
        <v>3</v>
      </c>
      <c r="DQ12" s="398">
        <f t="shared" si="115"/>
        <v>17</v>
      </c>
      <c r="DR12" s="399">
        <v>20</v>
      </c>
      <c r="DS12" s="400">
        <v>15</v>
      </c>
      <c r="DT12" s="397">
        <f t="shared" si="116"/>
        <v>35</v>
      </c>
      <c r="DU12" s="400">
        <v>20</v>
      </c>
      <c r="DV12" s="400">
        <v>15</v>
      </c>
      <c r="DW12" s="397">
        <f t="shared" si="117"/>
        <v>35</v>
      </c>
      <c r="DX12" s="401">
        <f t="shared" si="118"/>
        <v>87</v>
      </c>
      <c r="DY12" s="402">
        <f t="shared" si="45"/>
        <v>43.5</v>
      </c>
      <c r="DZ12" s="403" t="str">
        <f t="shared" si="46"/>
        <v>D</v>
      </c>
      <c r="EA12" s="404" t="str">
        <f t="shared" si="47"/>
        <v>D</v>
      </c>
      <c r="EB12" s="405">
        <v>15</v>
      </c>
      <c r="EC12" s="406">
        <v>15</v>
      </c>
      <c r="ED12" s="406">
        <v>11</v>
      </c>
      <c r="EE12" s="327">
        <v>20</v>
      </c>
      <c r="EF12" s="327">
        <v>10</v>
      </c>
      <c r="EG12" s="327">
        <f t="shared" si="48"/>
        <v>71</v>
      </c>
      <c r="EH12" s="407">
        <f t="shared" si="49"/>
        <v>71</v>
      </c>
      <c r="EI12" s="329" t="str">
        <f t="shared" si="50"/>
        <v>B</v>
      </c>
      <c r="EJ12" s="330" t="str">
        <f t="shared" si="51"/>
        <v>B</v>
      </c>
      <c r="EK12" s="408">
        <v>15</v>
      </c>
      <c r="EL12" s="409">
        <v>15</v>
      </c>
      <c r="EM12" s="409">
        <v>11</v>
      </c>
      <c r="EN12" s="332">
        <v>20</v>
      </c>
      <c r="EO12" s="332">
        <v>10</v>
      </c>
      <c r="EP12" s="332">
        <f t="shared" si="52"/>
        <v>71</v>
      </c>
      <c r="EQ12" s="333">
        <f t="shared" si="53"/>
        <v>71</v>
      </c>
      <c r="ER12" s="334" t="str">
        <f t="shared" si="54"/>
        <v>B</v>
      </c>
      <c r="ES12" s="335" t="str">
        <f t="shared" si="55"/>
        <v>B</v>
      </c>
      <c r="ET12" s="410">
        <v>15</v>
      </c>
      <c r="EU12" s="411">
        <v>15</v>
      </c>
      <c r="EV12" s="411">
        <v>11</v>
      </c>
      <c r="EW12" s="337">
        <v>20</v>
      </c>
      <c r="EX12" s="337">
        <v>10</v>
      </c>
      <c r="EY12" s="337">
        <f t="shared" si="56"/>
        <v>71</v>
      </c>
      <c r="EZ12" s="338">
        <f t="shared" si="57"/>
        <v>71</v>
      </c>
      <c r="FA12" s="339" t="str">
        <f t="shared" si="58"/>
        <v>B</v>
      </c>
      <c r="FB12" s="340" t="str">
        <f t="shared" si="59"/>
        <v>B</v>
      </c>
      <c r="FC12" s="412"/>
      <c r="FD12" s="373"/>
      <c r="FE12" s="413" t="str">
        <f t="shared" ref="FE12:FE49" si="119">IF(OR(FC12="",FD12=""),"",FD12/FC12*100)</f>
        <v/>
      </c>
      <c r="FF12" s="344">
        <f t="shared" si="0"/>
        <v>1200</v>
      </c>
      <c r="FG12" s="345">
        <f t="shared" si="1"/>
        <v>528</v>
      </c>
      <c r="FH12" s="346">
        <f t="shared" si="61"/>
        <v>44</v>
      </c>
      <c r="FI12" s="347" t="str">
        <f t="shared" si="62"/>
        <v>Third</v>
      </c>
      <c r="FJ12" s="347" t="str">
        <f t="shared" si="63"/>
        <v>D</v>
      </c>
      <c r="FK12" s="347" t="str">
        <f t="shared" si="64"/>
        <v>PASSED</v>
      </c>
      <c r="FL12" s="414">
        <f t="shared" si="65"/>
        <v>44</v>
      </c>
      <c r="FM12" s="349">
        <f t="shared" si="66"/>
        <v>4.9999999999999991</v>
      </c>
      <c r="FN12" s="350" t="str">
        <f t="shared" si="67"/>
        <v>Average</v>
      </c>
      <c r="FO12" s="351" t="str">
        <f t="shared" si="2"/>
        <v>D</v>
      </c>
      <c r="FP12" s="352" t="str">
        <f t="shared" si="3"/>
        <v>D</v>
      </c>
      <c r="FQ12" s="352" t="str">
        <f t="shared" si="4"/>
        <v>D</v>
      </c>
      <c r="FR12" s="352" t="str">
        <f t="shared" si="5"/>
        <v>D</v>
      </c>
      <c r="FS12" s="352" t="str">
        <f t="shared" si="6"/>
        <v>D</v>
      </c>
      <c r="FT12" s="353" t="str">
        <f t="shared" si="7"/>
        <v>D</v>
      </c>
      <c r="FU12" s="45">
        <f t="shared" si="68"/>
        <v>0</v>
      </c>
      <c r="FV12" s="46">
        <f t="shared" si="69"/>
        <v>0</v>
      </c>
      <c r="FW12" s="46">
        <f t="shared" si="70"/>
        <v>0</v>
      </c>
      <c r="FX12" s="46">
        <f t="shared" si="71"/>
        <v>6</v>
      </c>
      <c r="FY12" s="46">
        <f t="shared" si="72"/>
        <v>0</v>
      </c>
      <c r="FZ12" s="820"/>
      <c r="GA12" s="820"/>
      <c r="GB12" s="10">
        <f t="shared" si="73"/>
        <v>71</v>
      </c>
      <c r="GC12" s="10" t="s">
        <v>167</v>
      </c>
      <c r="GD12" s="10">
        <f t="shared" si="74"/>
        <v>100</v>
      </c>
      <c r="GE12" s="10" t="str">
        <f t="shared" si="75"/>
        <v>71/100</v>
      </c>
      <c r="GF12" s="10">
        <f t="shared" si="76"/>
        <v>71</v>
      </c>
      <c r="GG12" s="10" t="s">
        <v>167</v>
      </c>
      <c r="GH12" s="10">
        <f t="shared" si="77"/>
        <v>100</v>
      </c>
      <c r="GI12" s="10" t="str">
        <f t="shared" si="78"/>
        <v>71/100</v>
      </c>
      <c r="GJ12" s="10">
        <f t="shared" si="79"/>
        <v>71</v>
      </c>
      <c r="GK12" s="10" t="s">
        <v>167</v>
      </c>
      <c r="GL12" s="10">
        <f t="shared" si="80"/>
        <v>100</v>
      </c>
      <c r="GM12" s="10" t="str">
        <f t="shared" si="81"/>
        <v>71/100</v>
      </c>
      <c r="GO12" s="10" t="str">
        <f t="shared" si="82"/>
        <v>D</v>
      </c>
      <c r="GP12" s="10" t="str">
        <f t="shared" si="83"/>
        <v>D</v>
      </c>
      <c r="GQ12" s="10" t="str">
        <f t="shared" si="84"/>
        <v>D</v>
      </c>
      <c r="GR12" s="10" t="str">
        <f t="shared" si="85"/>
        <v>D</v>
      </c>
      <c r="GS12" s="10" t="str">
        <f t="shared" si="86"/>
        <v>D</v>
      </c>
      <c r="GT12" s="10" t="str">
        <f t="shared" si="87"/>
        <v>D</v>
      </c>
      <c r="GU12" s="10">
        <f t="shared" si="88"/>
        <v>0</v>
      </c>
      <c r="GV12" s="10">
        <f t="shared" si="89"/>
        <v>0</v>
      </c>
      <c r="GW12" s="10">
        <f t="shared" si="90"/>
        <v>0</v>
      </c>
      <c r="GX12" s="10">
        <f t="shared" si="91"/>
        <v>0</v>
      </c>
    </row>
    <row r="13" spans="1:206" ht="38.25" customHeight="1">
      <c r="A13" s="9">
        <f t="shared" si="11"/>
        <v>905</v>
      </c>
      <c r="B13" s="32">
        <v>5</v>
      </c>
      <c r="C13" s="274">
        <v>5</v>
      </c>
      <c r="D13" s="275">
        <f>IF(E13&gt;0,$G$4,0)</f>
        <v>6</v>
      </c>
      <c r="E13" s="591">
        <v>968</v>
      </c>
      <c r="F13" s="592"/>
      <c r="G13" s="589">
        <v>905</v>
      </c>
      <c r="H13" s="591" t="s">
        <v>132</v>
      </c>
      <c r="I13" s="591" t="s">
        <v>133</v>
      </c>
      <c r="J13" s="591" t="s">
        <v>134</v>
      </c>
      <c r="K13" s="595">
        <v>38946</v>
      </c>
      <c r="L13" s="355">
        <v>5</v>
      </c>
      <c r="M13" s="356">
        <v>2</v>
      </c>
      <c r="N13" s="357">
        <f t="shared" si="92"/>
        <v>7</v>
      </c>
      <c r="O13" s="356">
        <v>5</v>
      </c>
      <c r="P13" s="356">
        <v>2</v>
      </c>
      <c r="Q13" s="357">
        <f t="shared" si="13"/>
        <v>7</v>
      </c>
      <c r="R13" s="356">
        <v>5</v>
      </c>
      <c r="S13" s="356"/>
      <c r="T13" s="357">
        <f t="shared" si="14"/>
        <v>5</v>
      </c>
      <c r="U13" s="358">
        <f t="shared" si="93"/>
        <v>19</v>
      </c>
      <c r="V13" s="359">
        <v>15</v>
      </c>
      <c r="W13" s="360">
        <v>12</v>
      </c>
      <c r="X13" s="357">
        <f t="shared" si="94"/>
        <v>27</v>
      </c>
      <c r="Y13" s="360">
        <v>15</v>
      </c>
      <c r="Z13" s="360">
        <v>12</v>
      </c>
      <c r="AA13" s="357">
        <f t="shared" si="95"/>
        <v>27</v>
      </c>
      <c r="AB13" s="361">
        <f t="shared" si="96"/>
        <v>73</v>
      </c>
      <c r="AC13" s="362">
        <f t="shared" si="97"/>
        <v>36.5</v>
      </c>
      <c r="AD13" s="363" t="str">
        <f t="shared" si="16"/>
        <v>D</v>
      </c>
      <c r="AE13" s="364" t="str">
        <f t="shared" si="98"/>
        <v>D</v>
      </c>
      <c r="AF13" s="365">
        <v>5</v>
      </c>
      <c r="AG13" s="366">
        <v>2</v>
      </c>
      <c r="AH13" s="367">
        <f t="shared" si="18"/>
        <v>7</v>
      </c>
      <c r="AI13" s="366">
        <v>5</v>
      </c>
      <c r="AJ13" s="366">
        <v>2</v>
      </c>
      <c r="AK13" s="367">
        <f t="shared" si="19"/>
        <v>7</v>
      </c>
      <c r="AL13" s="366">
        <v>5</v>
      </c>
      <c r="AM13" s="366"/>
      <c r="AN13" s="367">
        <f t="shared" si="20"/>
        <v>5</v>
      </c>
      <c r="AO13" s="368">
        <f t="shared" si="99"/>
        <v>19</v>
      </c>
      <c r="AP13" s="369">
        <v>15</v>
      </c>
      <c r="AQ13" s="370">
        <v>12</v>
      </c>
      <c r="AR13" s="367">
        <f t="shared" si="100"/>
        <v>27</v>
      </c>
      <c r="AS13" s="370">
        <v>15</v>
      </c>
      <c r="AT13" s="370">
        <v>12</v>
      </c>
      <c r="AU13" s="367">
        <f t="shared" si="101"/>
        <v>27</v>
      </c>
      <c r="AV13" s="371">
        <f t="shared" si="102"/>
        <v>73</v>
      </c>
      <c r="AW13" s="372">
        <f t="shared" si="21"/>
        <v>36.5</v>
      </c>
      <c r="AX13" s="373" t="str">
        <f t="shared" si="22"/>
        <v>D</v>
      </c>
      <c r="AY13" s="374" t="str">
        <f t="shared" si="23"/>
        <v>D</v>
      </c>
      <c r="AZ13" s="375">
        <v>5</v>
      </c>
      <c r="BA13" s="376">
        <v>2</v>
      </c>
      <c r="BB13" s="377">
        <f t="shared" si="24"/>
        <v>7</v>
      </c>
      <c r="BC13" s="376">
        <v>5</v>
      </c>
      <c r="BD13" s="376">
        <v>2</v>
      </c>
      <c r="BE13" s="377">
        <f t="shared" si="25"/>
        <v>7</v>
      </c>
      <c r="BF13" s="376">
        <v>5</v>
      </c>
      <c r="BG13" s="376"/>
      <c r="BH13" s="377">
        <f t="shared" si="26"/>
        <v>5</v>
      </c>
      <c r="BI13" s="378">
        <f t="shared" si="103"/>
        <v>19</v>
      </c>
      <c r="BJ13" s="379">
        <v>15</v>
      </c>
      <c r="BK13" s="380">
        <v>12</v>
      </c>
      <c r="BL13" s="377">
        <f t="shared" si="104"/>
        <v>27</v>
      </c>
      <c r="BM13" s="380">
        <v>15</v>
      </c>
      <c r="BN13" s="380">
        <v>12</v>
      </c>
      <c r="BO13" s="377">
        <f t="shared" si="105"/>
        <v>27</v>
      </c>
      <c r="BP13" s="381">
        <f t="shared" si="106"/>
        <v>73</v>
      </c>
      <c r="BQ13" s="382">
        <f t="shared" si="27"/>
        <v>36.5</v>
      </c>
      <c r="BR13" s="383" t="str">
        <f t="shared" si="28"/>
        <v>D</v>
      </c>
      <c r="BS13" s="384" t="str">
        <f t="shared" si="29"/>
        <v>D</v>
      </c>
      <c r="BT13" s="385">
        <v>5</v>
      </c>
      <c r="BU13" s="386">
        <v>2</v>
      </c>
      <c r="BV13" s="387">
        <f t="shared" si="30"/>
        <v>7</v>
      </c>
      <c r="BW13" s="386">
        <v>5</v>
      </c>
      <c r="BX13" s="386">
        <v>2</v>
      </c>
      <c r="BY13" s="387">
        <f t="shared" si="31"/>
        <v>7</v>
      </c>
      <c r="BZ13" s="386">
        <v>5</v>
      </c>
      <c r="CA13" s="386"/>
      <c r="CB13" s="387">
        <f t="shared" si="32"/>
        <v>5</v>
      </c>
      <c r="CC13" s="388">
        <f t="shared" si="107"/>
        <v>19</v>
      </c>
      <c r="CD13" s="389">
        <v>15</v>
      </c>
      <c r="CE13" s="390">
        <v>12</v>
      </c>
      <c r="CF13" s="387">
        <f t="shared" si="108"/>
        <v>27</v>
      </c>
      <c r="CG13" s="390">
        <v>15</v>
      </c>
      <c r="CH13" s="390">
        <v>12</v>
      </c>
      <c r="CI13" s="387">
        <f t="shared" si="109"/>
        <v>27</v>
      </c>
      <c r="CJ13" s="391">
        <f t="shared" si="110"/>
        <v>73</v>
      </c>
      <c r="CK13" s="392">
        <f t="shared" si="33"/>
        <v>36.5</v>
      </c>
      <c r="CL13" s="393" t="str">
        <f t="shared" si="34"/>
        <v>D</v>
      </c>
      <c r="CM13" s="394" t="str">
        <f t="shared" si="35"/>
        <v>D</v>
      </c>
      <c r="CN13" s="365">
        <v>5</v>
      </c>
      <c r="CO13" s="366">
        <v>2</v>
      </c>
      <c r="CP13" s="367">
        <f t="shared" si="36"/>
        <v>7</v>
      </c>
      <c r="CQ13" s="366">
        <v>5</v>
      </c>
      <c r="CR13" s="366">
        <v>2</v>
      </c>
      <c r="CS13" s="367">
        <f t="shared" si="37"/>
        <v>7</v>
      </c>
      <c r="CT13" s="366">
        <v>5</v>
      </c>
      <c r="CU13" s="366"/>
      <c r="CV13" s="367">
        <f t="shared" si="38"/>
        <v>5</v>
      </c>
      <c r="CW13" s="368">
        <f t="shared" si="111"/>
        <v>19</v>
      </c>
      <c r="CX13" s="369">
        <v>15</v>
      </c>
      <c r="CY13" s="370">
        <v>12</v>
      </c>
      <c r="CZ13" s="367">
        <f t="shared" si="112"/>
        <v>27</v>
      </c>
      <c r="DA13" s="370">
        <v>15</v>
      </c>
      <c r="DB13" s="370">
        <v>12</v>
      </c>
      <c r="DC13" s="367">
        <f t="shared" si="113"/>
        <v>27</v>
      </c>
      <c r="DD13" s="371">
        <f t="shared" si="114"/>
        <v>73</v>
      </c>
      <c r="DE13" s="372">
        <f t="shared" si="39"/>
        <v>36.5</v>
      </c>
      <c r="DF13" s="373" t="str">
        <f t="shared" si="40"/>
        <v>D</v>
      </c>
      <c r="DG13" s="374" t="str">
        <f t="shared" si="41"/>
        <v>D</v>
      </c>
      <c r="DH13" s="395">
        <v>5</v>
      </c>
      <c r="DI13" s="396">
        <v>2</v>
      </c>
      <c r="DJ13" s="397">
        <f t="shared" si="42"/>
        <v>7</v>
      </c>
      <c r="DK13" s="396">
        <v>5</v>
      </c>
      <c r="DL13" s="396">
        <v>2</v>
      </c>
      <c r="DM13" s="397">
        <f t="shared" si="43"/>
        <v>7</v>
      </c>
      <c r="DN13" s="396">
        <v>5</v>
      </c>
      <c r="DO13" s="396"/>
      <c r="DP13" s="397">
        <f t="shared" si="44"/>
        <v>5</v>
      </c>
      <c r="DQ13" s="398">
        <f t="shared" si="115"/>
        <v>19</v>
      </c>
      <c r="DR13" s="399">
        <v>15</v>
      </c>
      <c r="DS13" s="400">
        <v>12</v>
      </c>
      <c r="DT13" s="397">
        <f t="shared" si="116"/>
        <v>27</v>
      </c>
      <c r="DU13" s="400">
        <v>15</v>
      </c>
      <c r="DV13" s="400">
        <v>12</v>
      </c>
      <c r="DW13" s="397">
        <f t="shared" si="117"/>
        <v>27</v>
      </c>
      <c r="DX13" s="401">
        <f t="shared" si="118"/>
        <v>73</v>
      </c>
      <c r="DY13" s="402">
        <f t="shared" si="45"/>
        <v>36.5</v>
      </c>
      <c r="DZ13" s="403" t="str">
        <f t="shared" si="46"/>
        <v>D</v>
      </c>
      <c r="EA13" s="404" t="str">
        <f t="shared" si="47"/>
        <v>D</v>
      </c>
      <c r="EB13" s="405">
        <v>15</v>
      </c>
      <c r="EC13" s="406">
        <v>15</v>
      </c>
      <c r="ED13" s="406">
        <v>11</v>
      </c>
      <c r="EE13" s="327">
        <v>20</v>
      </c>
      <c r="EF13" s="327">
        <v>10</v>
      </c>
      <c r="EG13" s="327">
        <f t="shared" si="48"/>
        <v>71</v>
      </c>
      <c r="EH13" s="407">
        <f t="shared" si="49"/>
        <v>71</v>
      </c>
      <c r="EI13" s="329" t="str">
        <f t="shared" si="50"/>
        <v>B</v>
      </c>
      <c r="EJ13" s="330" t="str">
        <f t="shared" si="51"/>
        <v>B</v>
      </c>
      <c r="EK13" s="408">
        <v>15</v>
      </c>
      <c r="EL13" s="409">
        <v>15</v>
      </c>
      <c r="EM13" s="409">
        <v>11</v>
      </c>
      <c r="EN13" s="332">
        <v>20</v>
      </c>
      <c r="EO13" s="332">
        <v>10</v>
      </c>
      <c r="EP13" s="332">
        <f t="shared" si="52"/>
        <v>71</v>
      </c>
      <c r="EQ13" s="333">
        <f t="shared" si="53"/>
        <v>71</v>
      </c>
      <c r="ER13" s="334" t="str">
        <f t="shared" si="54"/>
        <v>B</v>
      </c>
      <c r="ES13" s="335" t="str">
        <f t="shared" si="55"/>
        <v>B</v>
      </c>
      <c r="ET13" s="410">
        <v>15</v>
      </c>
      <c r="EU13" s="411">
        <v>15</v>
      </c>
      <c r="EV13" s="411">
        <v>11</v>
      </c>
      <c r="EW13" s="337">
        <v>20</v>
      </c>
      <c r="EX13" s="337">
        <v>10</v>
      </c>
      <c r="EY13" s="337">
        <f t="shared" si="56"/>
        <v>71</v>
      </c>
      <c r="EZ13" s="338">
        <f t="shared" si="57"/>
        <v>71</v>
      </c>
      <c r="FA13" s="339" t="str">
        <f t="shared" si="58"/>
        <v>B</v>
      </c>
      <c r="FB13" s="340" t="str">
        <f t="shared" si="59"/>
        <v>B</v>
      </c>
      <c r="FC13" s="412"/>
      <c r="FD13" s="373"/>
      <c r="FE13" s="413" t="str">
        <f t="shared" si="119"/>
        <v/>
      </c>
      <c r="FF13" s="344">
        <f t="shared" si="0"/>
        <v>1200</v>
      </c>
      <c r="FG13" s="345">
        <f t="shared" si="1"/>
        <v>438</v>
      </c>
      <c r="FH13" s="346">
        <f t="shared" si="61"/>
        <v>36.5</v>
      </c>
      <c r="FI13" s="347" t="str">
        <f t="shared" si="62"/>
        <v>Third</v>
      </c>
      <c r="FJ13" s="347" t="str">
        <f t="shared" si="63"/>
        <v>D</v>
      </c>
      <c r="FK13" s="347" t="str">
        <f t="shared" si="64"/>
        <v>PASSED</v>
      </c>
      <c r="FL13" s="414">
        <f t="shared" si="65"/>
        <v>36.5</v>
      </c>
      <c r="FM13" s="349">
        <f t="shared" si="66"/>
        <v>6.9999999999999991</v>
      </c>
      <c r="FN13" s="350" t="str">
        <f t="shared" si="67"/>
        <v>Average</v>
      </c>
      <c r="FO13" s="351" t="str">
        <f t="shared" si="2"/>
        <v>D</v>
      </c>
      <c r="FP13" s="352" t="str">
        <f t="shared" si="3"/>
        <v>D</v>
      </c>
      <c r="FQ13" s="352" t="str">
        <f t="shared" si="4"/>
        <v>D</v>
      </c>
      <c r="FR13" s="352" t="str">
        <f t="shared" si="5"/>
        <v>D</v>
      </c>
      <c r="FS13" s="352" t="str">
        <f t="shared" si="6"/>
        <v>D</v>
      </c>
      <c r="FT13" s="353" t="str">
        <f t="shared" si="7"/>
        <v>D</v>
      </c>
      <c r="FU13" s="45">
        <f t="shared" si="68"/>
        <v>0</v>
      </c>
      <c r="FV13" s="46">
        <f t="shared" si="69"/>
        <v>0</v>
      </c>
      <c r="FW13" s="46">
        <f t="shared" si="70"/>
        <v>0</v>
      </c>
      <c r="FX13" s="46">
        <f t="shared" si="71"/>
        <v>6</v>
      </c>
      <c r="FY13" s="46">
        <f t="shared" si="72"/>
        <v>0</v>
      </c>
      <c r="FZ13" s="820"/>
      <c r="GA13" s="820"/>
      <c r="GB13" s="10">
        <f t="shared" si="73"/>
        <v>71</v>
      </c>
      <c r="GC13" s="10" t="s">
        <v>167</v>
      </c>
      <c r="GD13" s="10">
        <f t="shared" si="74"/>
        <v>100</v>
      </c>
      <c r="GE13" s="10" t="str">
        <f t="shared" si="75"/>
        <v>71/100</v>
      </c>
      <c r="GF13" s="10">
        <f t="shared" si="76"/>
        <v>71</v>
      </c>
      <c r="GG13" s="10" t="s">
        <v>167</v>
      </c>
      <c r="GH13" s="10">
        <f t="shared" si="77"/>
        <v>100</v>
      </c>
      <c r="GI13" s="10" t="str">
        <f t="shared" si="78"/>
        <v>71/100</v>
      </c>
      <c r="GJ13" s="10">
        <f t="shared" si="79"/>
        <v>71</v>
      </c>
      <c r="GK13" s="10" t="s">
        <v>167</v>
      </c>
      <c r="GL13" s="10">
        <f t="shared" si="80"/>
        <v>100</v>
      </c>
      <c r="GM13" s="10" t="str">
        <f t="shared" si="81"/>
        <v>71/100</v>
      </c>
      <c r="GO13" s="10" t="str">
        <f t="shared" si="82"/>
        <v>D</v>
      </c>
      <c r="GP13" s="10" t="str">
        <f t="shared" si="83"/>
        <v>D</v>
      </c>
      <c r="GQ13" s="10" t="str">
        <f t="shared" si="84"/>
        <v>D</v>
      </c>
      <c r="GR13" s="10" t="str">
        <f t="shared" si="85"/>
        <v>D</v>
      </c>
      <c r="GS13" s="10" t="str">
        <f t="shared" si="86"/>
        <v>D</v>
      </c>
      <c r="GT13" s="10" t="str">
        <f t="shared" si="87"/>
        <v>D</v>
      </c>
      <c r="GU13" s="10">
        <f t="shared" si="88"/>
        <v>0</v>
      </c>
      <c r="GV13" s="10">
        <f t="shared" si="89"/>
        <v>0</v>
      </c>
      <c r="GW13" s="10">
        <f t="shared" si="90"/>
        <v>0</v>
      </c>
      <c r="GX13" s="10">
        <f t="shared" si="91"/>
        <v>0</v>
      </c>
    </row>
    <row r="14" spans="1:206" ht="38.25" customHeight="1">
      <c r="A14" s="9">
        <f t="shared" si="11"/>
        <v>906</v>
      </c>
      <c r="B14" s="32">
        <v>6</v>
      </c>
      <c r="C14" s="354">
        <v>6</v>
      </c>
      <c r="D14" s="275">
        <f t="shared" si="12"/>
        <v>6</v>
      </c>
      <c r="E14" s="591">
        <v>1404</v>
      </c>
      <c r="F14" s="592"/>
      <c r="G14" s="591">
        <v>906</v>
      </c>
      <c r="H14" s="591" t="s">
        <v>135</v>
      </c>
      <c r="I14" s="591" t="s">
        <v>136</v>
      </c>
      <c r="J14" s="591" t="s">
        <v>137</v>
      </c>
      <c r="K14" s="595">
        <v>38876</v>
      </c>
      <c r="L14" s="355">
        <v>3</v>
      </c>
      <c r="M14" s="356">
        <v>4</v>
      </c>
      <c r="N14" s="357">
        <f t="shared" si="92"/>
        <v>7</v>
      </c>
      <c r="O14" s="356">
        <v>3</v>
      </c>
      <c r="P14" s="356">
        <v>4</v>
      </c>
      <c r="Q14" s="357">
        <f t="shared" si="13"/>
        <v>7</v>
      </c>
      <c r="R14" s="356">
        <v>3</v>
      </c>
      <c r="S14" s="356"/>
      <c r="T14" s="357">
        <f t="shared" si="14"/>
        <v>3</v>
      </c>
      <c r="U14" s="358">
        <f t="shared" si="93"/>
        <v>17</v>
      </c>
      <c r="V14" s="359">
        <v>20</v>
      </c>
      <c r="W14" s="360">
        <v>18</v>
      </c>
      <c r="X14" s="357">
        <f t="shared" si="94"/>
        <v>38</v>
      </c>
      <c r="Y14" s="360">
        <v>20</v>
      </c>
      <c r="Z14" s="360">
        <v>18</v>
      </c>
      <c r="AA14" s="357">
        <f t="shared" si="95"/>
        <v>38</v>
      </c>
      <c r="AB14" s="361">
        <f t="shared" si="96"/>
        <v>93</v>
      </c>
      <c r="AC14" s="362">
        <f t="shared" si="97"/>
        <v>46.5</v>
      </c>
      <c r="AD14" s="363" t="str">
        <f t="shared" si="16"/>
        <v>D</v>
      </c>
      <c r="AE14" s="364" t="str">
        <f t="shared" si="98"/>
        <v>D</v>
      </c>
      <c r="AF14" s="365">
        <v>3</v>
      </c>
      <c r="AG14" s="366">
        <v>4</v>
      </c>
      <c r="AH14" s="367">
        <f t="shared" si="18"/>
        <v>7</v>
      </c>
      <c r="AI14" s="366">
        <v>3</v>
      </c>
      <c r="AJ14" s="366">
        <v>4</v>
      </c>
      <c r="AK14" s="367">
        <f t="shared" si="19"/>
        <v>7</v>
      </c>
      <c r="AL14" s="366">
        <v>3</v>
      </c>
      <c r="AM14" s="366"/>
      <c r="AN14" s="367">
        <f t="shared" si="20"/>
        <v>3</v>
      </c>
      <c r="AO14" s="368">
        <f t="shared" si="99"/>
        <v>17</v>
      </c>
      <c r="AP14" s="369">
        <v>20</v>
      </c>
      <c r="AQ14" s="370">
        <v>18</v>
      </c>
      <c r="AR14" s="367">
        <f t="shared" si="100"/>
        <v>38</v>
      </c>
      <c r="AS14" s="370">
        <v>20</v>
      </c>
      <c r="AT14" s="370">
        <v>18</v>
      </c>
      <c r="AU14" s="367">
        <f t="shared" si="101"/>
        <v>38</v>
      </c>
      <c r="AV14" s="371">
        <f t="shared" si="102"/>
        <v>93</v>
      </c>
      <c r="AW14" s="372">
        <f t="shared" si="21"/>
        <v>46.5</v>
      </c>
      <c r="AX14" s="373" t="str">
        <f t="shared" si="22"/>
        <v>D</v>
      </c>
      <c r="AY14" s="374" t="str">
        <f t="shared" si="23"/>
        <v>D</v>
      </c>
      <c r="AZ14" s="375">
        <v>3</v>
      </c>
      <c r="BA14" s="376">
        <v>4</v>
      </c>
      <c r="BB14" s="377">
        <f t="shared" si="24"/>
        <v>7</v>
      </c>
      <c r="BC14" s="376">
        <v>3</v>
      </c>
      <c r="BD14" s="376">
        <v>4</v>
      </c>
      <c r="BE14" s="377">
        <f t="shared" si="25"/>
        <v>7</v>
      </c>
      <c r="BF14" s="376">
        <v>3</v>
      </c>
      <c r="BG14" s="376"/>
      <c r="BH14" s="377">
        <f t="shared" si="26"/>
        <v>3</v>
      </c>
      <c r="BI14" s="378">
        <f t="shared" si="103"/>
        <v>17</v>
      </c>
      <c r="BJ14" s="379">
        <v>20</v>
      </c>
      <c r="BK14" s="380">
        <v>18</v>
      </c>
      <c r="BL14" s="377">
        <f t="shared" si="104"/>
        <v>38</v>
      </c>
      <c r="BM14" s="380">
        <v>20</v>
      </c>
      <c r="BN14" s="380">
        <v>18</v>
      </c>
      <c r="BO14" s="377">
        <f t="shared" si="105"/>
        <v>38</v>
      </c>
      <c r="BP14" s="381">
        <f t="shared" si="106"/>
        <v>93</v>
      </c>
      <c r="BQ14" s="382">
        <f t="shared" si="27"/>
        <v>46.5</v>
      </c>
      <c r="BR14" s="383" t="str">
        <f t="shared" si="28"/>
        <v>D</v>
      </c>
      <c r="BS14" s="384" t="str">
        <f t="shared" si="29"/>
        <v>D</v>
      </c>
      <c r="BT14" s="385">
        <v>3</v>
      </c>
      <c r="BU14" s="386">
        <v>4</v>
      </c>
      <c r="BV14" s="387">
        <f t="shared" si="30"/>
        <v>7</v>
      </c>
      <c r="BW14" s="386">
        <v>3</v>
      </c>
      <c r="BX14" s="386">
        <v>4</v>
      </c>
      <c r="BY14" s="387">
        <f t="shared" si="31"/>
        <v>7</v>
      </c>
      <c r="BZ14" s="386">
        <v>3</v>
      </c>
      <c r="CA14" s="386"/>
      <c r="CB14" s="387">
        <f t="shared" si="32"/>
        <v>3</v>
      </c>
      <c r="CC14" s="388">
        <f t="shared" si="107"/>
        <v>17</v>
      </c>
      <c r="CD14" s="389">
        <v>20</v>
      </c>
      <c r="CE14" s="390">
        <v>18</v>
      </c>
      <c r="CF14" s="387">
        <f t="shared" si="108"/>
        <v>38</v>
      </c>
      <c r="CG14" s="390">
        <v>20</v>
      </c>
      <c r="CH14" s="390">
        <v>18</v>
      </c>
      <c r="CI14" s="387">
        <f t="shared" si="109"/>
        <v>38</v>
      </c>
      <c r="CJ14" s="391">
        <f t="shared" si="110"/>
        <v>93</v>
      </c>
      <c r="CK14" s="392">
        <f t="shared" si="33"/>
        <v>46.5</v>
      </c>
      <c r="CL14" s="393" t="str">
        <f t="shared" si="34"/>
        <v>D</v>
      </c>
      <c r="CM14" s="394" t="str">
        <f t="shared" si="35"/>
        <v>D</v>
      </c>
      <c r="CN14" s="365">
        <v>3</v>
      </c>
      <c r="CO14" s="366">
        <v>4</v>
      </c>
      <c r="CP14" s="367">
        <f t="shared" si="36"/>
        <v>7</v>
      </c>
      <c r="CQ14" s="366">
        <v>3</v>
      </c>
      <c r="CR14" s="366">
        <v>4</v>
      </c>
      <c r="CS14" s="367">
        <f t="shared" si="37"/>
        <v>7</v>
      </c>
      <c r="CT14" s="366">
        <v>3</v>
      </c>
      <c r="CU14" s="366"/>
      <c r="CV14" s="367">
        <f t="shared" si="38"/>
        <v>3</v>
      </c>
      <c r="CW14" s="368">
        <f t="shared" si="111"/>
        <v>17</v>
      </c>
      <c r="CX14" s="369">
        <v>20</v>
      </c>
      <c r="CY14" s="370">
        <v>18</v>
      </c>
      <c r="CZ14" s="367">
        <f t="shared" si="112"/>
        <v>38</v>
      </c>
      <c r="DA14" s="370">
        <v>20</v>
      </c>
      <c r="DB14" s="370">
        <v>18</v>
      </c>
      <c r="DC14" s="367">
        <f t="shared" si="113"/>
        <v>38</v>
      </c>
      <c r="DD14" s="371">
        <f t="shared" si="114"/>
        <v>93</v>
      </c>
      <c r="DE14" s="372">
        <f t="shared" si="39"/>
        <v>46.5</v>
      </c>
      <c r="DF14" s="373" t="str">
        <f t="shared" si="40"/>
        <v>D</v>
      </c>
      <c r="DG14" s="374" t="str">
        <f t="shared" si="41"/>
        <v>D</v>
      </c>
      <c r="DH14" s="395">
        <v>3</v>
      </c>
      <c r="DI14" s="396">
        <v>4</v>
      </c>
      <c r="DJ14" s="397">
        <f t="shared" si="42"/>
        <v>7</v>
      </c>
      <c r="DK14" s="396">
        <v>3</v>
      </c>
      <c r="DL14" s="396">
        <v>4</v>
      </c>
      <c r="DM14" s="397">
        <f t="shared" si="43"/>
        <v>7</v>
      </c>
      <c r="DN14" s="396">
        <v>3</v>
      </c>
      <c r="DO14" s="396"/>
      <c r="DP14" s="397">
        <f t="shared" si="44"/>
        <v>3</v>
      </c>
      <c r="DQ14" s="398">
        <f t="shared" si="115"/>
        <v>17</v>
      </c>
      <c r="DR14" s="399">
        <v>20</v>
      </c>
      <c r="DS14" s="400">
        <v>18</v>
      </c>
      <c r="DT14" s="397">
        <f t="shared" si="116"/>
        <v>38</v>
      </c>
      <c r="DU14" s="400">
        <v>20</v>
      </c>
      <c r="DV14" s="400">
        <v>18</v>
      </c>
      <c r="DW14" s="397">
        <f t="shared" si="117"/>
        <v>38</v>
      </c>
      <c r="DX14" s="401">
        <f t="shared" si="118"/>
        <v>93</v>
      </c>
      <c r="DY14" s="402">
        <f t="shared" si="45"/>
        <v>46.5</v>
      </c>
      <c r="DZ14" s="403" t="str">
        <f t="shared" si="46"/>
        <v>D</v>
      </c>
      <c r="EA14" s="404" t="str">
        <f t="shared" si="47"/>
        <v>D</v>
      </c>
      <c r="EB14" s="405">
        <v>15</v>
      </c>
      <c r="EC14" s="406">
        <v>15</v>
      </c>
      <c r="ED14" s="406">
        <v>11</v>
      </c>
      <c r="EE14" s="327">
        <v>20</v>
      </c>
      <c r="EF14" s="327">
        <v>10</v>
      </c>
      <c r="EG14" s="327">
        <f t="shared" si="48"/>
        <v>71</v>
      </c>
      <c r="EH14" s="407">
        <f t="shared" si="49"/>
        <v>71</v>
      </c>
      <c r="EI14" s="329" t="str">
        <f t="shared" si="50"/>
        <v>B</v>
      </c>
      <c r="EJ14" s="330" t="str">
        <f t="shared" si="51"/>
        <v>B</v>
      </c>
      <c r="EK14" s="408">
        <v>15</v>
      </c>
      <c r="EL14" s="409">
        <v>15</v>
      </c>
      <c r="EM14" s="409">
        <v>11</v>
      </c>
      <c r="EN14" s="332">
        <v>20</v>
      </c>
      <c r="EO14" s="332">
        <v>10</v>
      </c>
      <c r="EP14" s="332">
        <f t="shared" si="52"/>
        <v>71</v>
      </c>
      <c r="EQ14" s="333">
        <f t="shared" si="53"/>
        <v>71</v>
      </c>
      <c r="ER14" s="334" t="str">
        <f t="shared" si="54"/>
        <v>B</v>
      </c>
      <c r="ES14" s="335" t="str">
        <f t="shared" si="55"/>
        <v>B</v>
      </c>
      <c r="ET14" s="410">
        <v>15</v>
      </c>
      <c r="EU14" s="411">
        <v>15</v>
      </c>
      <c r="EV14" s="411">
        <v>11</v>
      </c>
      <c r="EW14" s="337">
        <v>20</v>
      </c>
      <c r="EX14" s="337">
        <v>10</v>
      </c>
      <c r="EY14" s="337">
        <f t="shared" si="56"/>
        <v>71</v>
      </c>
      <c r="EZ14" s="338">
        <f t="shared" si="57"/>
        <v>71</v>
      </c>
      <c r="FA14" s="339" t="str">
        <f t="shared" si="58"/>
        <v>B</v>
      </c>
      <c r="FB14" s="340" t="str">
        <f t="shared" si="59"/>
        <v>B</v>
      </c>
      <c r="FC14" s="412"/>
      <c r="FD14" s="373"/>
      <c r="FE14" s="413" t="str">
        <f t="shared" si="119"/>
        <v/>
      </c>
      <c r="FF14" s="344">
        <f t="shared" si="0"/>
        <v>1200</v>
      </c>
      <c r="FG14" s="345">
        <f t="shared" si="1"/>
        <v>558</v>
      </c>
      <c r="FH14" s="346">
        <f t="shared" si="61"/>
        <v>46.5</v>
      </c>
      <c r="FI14" s="347" t="str">
        <f t="shared" si="62"/>
        <v>Third</v>
      </c>
      <c r="FJ14" s="347" t="str">
        <f t="shared" si="63"/>
        <v>D</v>
      </c>
      <c r="FK14" s="347" t="str">
        <f t="shared" si="64"/>
        <v>PASSED</v>
      </c>
      <c r="FL14" s="414">
        <f t="shared" si="65"/>
        <v>46.5</v>
      </c>
      <c r="FM14" s="349">
        <f t="shared" si="66"/>
        <v>3.9999999999999991</v>
      </c>
      <c r="FN14" s="350" t="str">
        <f t="shared" si="67"/>
        <v>Average</v>
      </c>
      <c r="FO14" s="351" t="str">
        <f t="shared" si="2"/>
        <v>D</v>
      </c>
      <c r="FP14" s="352" t="str">
        <f t="shared" si="3"/>
        <v>D</v>
      </c>
      <c r="FQ14" s="352" t="str">
        <f t="shared" si="4"/>
        <v>D</v>
      </c>
      <c r="FR14" s="352" t="str">
        <f t="shared" si="5"/>
        <v>D</v>
      </c>
      <c r="FS14" s="352" t="str">
        <f t="shared" si="6"/>
        <v>D</v>
      </c>
      <c r="FT14" s="353" t="str">
        <f t="shared" si="7"/>
        <v>D</v>
      </c>
      <c r="FU14" s="45">
        <f t="shared" si="68"/>
        <v>0</v>
      </c>
      <c r="FV14" s="46">
        <f t="shared" si="69"/>
        <v>0</v>
      </c>
      <c r="FW14" s="46">
        <f t="shared" si="70"/>
        <v>0</v>
      </c>
      <c r="FX14" s="46">
        <f t="shared" si="71"/>
        <v>6</v>
      </c>
      <c r="FY14" s="46">
        <f t="shared" si="72"/>
        <v>0</v>
      </c>
      <c r="FZ14" s="820"/>
      <c r="GA14" s="820"/>
      <c r="GB14" s="10">
        <f t="shared" si="73"/>
        <v>71</v>
      </c>
      <c r="GC14" s="10" t="s">
        <v>167</v>
      </c>
      <c r="GD14" s="10">
        <f t="shared" si="74"/>
        <v>100</v>
      </c>
      <c r="GE14" s="10" t="str">
        <f t="shared" si="75"/>
        <v>71/100</v>
      </c>
      <c r="GF14" s="10">
        <f t="shared" si="76"/>
        <v>71</v>
      </c>
      <c r="GG14" s="10" t="s">
        <v>167</v>
      </c>
      <c r="GH14" s="10">
        <f t="shared" si="77"/>
        <v>100</v>
      </c>
      <c r="GI14" s="10" t="str">
        <f t="shared" si="78"/>
        <v>71/100</v>
      </c>
      <c r="GJ14" s="10">
        <f t="shared" si="79"/>
        <v>71</v>
      </c>
      <c r="GK14" s="10" t="s">
        <v>167</v>
      </c>
      <c r="GL14" s="10">
        <f t="shared" si="80"/>
        <v>100</v>
      </c>
      <c r="GM14" s="10" t="str">
        <f t="shared" si="81"/>
        <v>71/100</v>
      </c>
      <c r="GO14" s="10" t="str">
        <f t="shared" si="82"/>
        <v>D</v>
      </c>
      <c r="GP14" s="10" t="str">
        <f t="shared" si="83"/>
        <v>D</v>
      </c>
      <c r="GQ14" s="10" t="str">
        <f t="shared" si="84"/>
        <v>D</v>
      </c>
      <c r="GR14" s="10" t="str">
        <f t="shared" si="85"/>
        <v>D</v>
      </c>
      <c r="GS14" s="10" t="str">
        <f t="shared" si="86"/>
        <v>D</v>
      </c>
      <c r="GT14" s="10" t="str">
        <f t="shared" si="87"/>
        <v>D</v>
      </c>
      <c r="GU14" s="10">
        <f t="shared" si="88"/>
        <v>0</v>
      </c>
      <c r="GV14" s="10">
        <f t="shared" si="89"/>
        <v>0</v>
      </c>
      <c r="GW14" s="10">
        <f t="shared" si="90"/>
        <v>0</v>
      </c>
      <c r="GX14" s="10">
        <f t="shared" si="91"/>
        <v>0</v>
      </c>
    </row>
    <row r="15" spans="1:206" ht="38.25" customHeight="1">
      <c r="A15" s="9">
        <f t="shared" si="11"/>
        <v>907</v>
      </c>
      <c r="B15" s="32">
        <v>7</v>
      </c>
      <c r="C15" s="274">
        <v>7</v>
      </c>
      <c r="D15" s="275">
        <f t="shared" si="12"/>
        <v>6</v>
      </c>
      <c r="E15" s="591">
        <v>1453</v>
      </c>
      <c r="F15" s="592"/>
      <c r="G15" s="589">
        <v>907</v>
      </c>
      <c r="H15" s="591" t="s">
        <v>138</v>
      </c>
      <c r="I15" s="593" t="s">
        <v>139</v>
      </c>
      <c r="J15" s="591" t="s">
        <v>140</v>
      </c>
      <c r="K15" s="595">
        <v>38991</v>
      </c>
      <c r="L15" s="355">
        <v>2</v>
      </c>
      <c r="M15" s="356">
        <v>2</v>
      </c>
      <c r="N15" s="357">
        <f t="shared" si="92"/>
        <v>4</v>
      </c>
      <c r="O15" s="356">
        <v>2</v>
      </c>
      <c r="P15" s="356">
        <v>2</v>
      </c>
      <c r="Q15" s="357">
        <f t="shared" si="13"/>
        <v>4</v>
      </c>
      <c r="R15" s="356">
        <v>2</v>
      </c>
      <c r="S15" s="356"/>
      <c r="T15" s="357">
        <f t="shared" si="14"/>
        <v>2</v>
      </c>
      <c r="U15" s="358">
        <f t="shared" si="93"/>
        <v>10</v>
      </c>
      <c r="V15" s="359">
        <v>15</v>
      </c>
      <c r="W15" s="360">
        <v>15</v>
      </c>
      <c r="X15" s="357">
        <f t="shared" si="94"/>
        <v>30</v>
      </c>
      <c r="Y15" s="360">
        <v>45</v>
      </c>
      <c r="Z15" s="360">
        <v>15</v>
      </c>
      <c r="AA15" s="357">
        <f t="shared" si="95"/>
        <v>60</v>
      </c>
      <c r="AB15" s="361">
        <f t="shared" si="96"/>
        <v>100</v>
      </c>
      <c r="AC15" s="362">
        <f t="shared" si="97"/>
        <v>50</v>
      </c>
      <c r="AD15" s="363" t="str">
        <f t="shared" si="16"/>
        <v>D</v>
      </c>
      <c r="AE15" s="364" t="str">
        <f t="shared" si="98"/>
        <v>D</v>
      </c>
      <c r="AF15" s="365">
        <v>3</v>
      </c>
      <c r="AG15" s="366">
        <v>3</v>
      </c>
      <c r="AH15" s="367">
        <f t="shared" si="18"/>
        <v>6</v>
      </c>
      <c r="AI15" s="366">
        <v>3</v>
      </c>
      <c r="AJ15" s="366">
        <v>3</v>
      </c>
      <c r="AK15" s="367">
        <f t="shared" si="19"/>
        <v>6</v>
      </c>
      <c r="AL15" s="366">
        <v>3</v>
      </c>
      <c r="AM15" s="366"/>
      <c r="AN15" s="367">
        <f t="shared" si="20"/>
        <v>3</v>
      </c>
      <c r="AO15" s="368">
        <f t="shared" si="99"/>
        <v>15</v>
      </c>
      <c r="AP15" s="369">
        <v>25</v>
      </c>
      <c r="AQ15" s="370">
        <v>15</v>
      </c>
      <c r="AR15" s="367">
        <f t="shared" si="100"/>
        <v>40</v>
      </c>
      <c r="AS15" s="370">
        <v>55</v>
      </c>
      <c r="AT15" s="370">
        <v>15</v>
      </c>
      <c r="AU15" s="367">
        <f t="shared" si="101"/>
        <v>70</v>
      </c>
      <c r="AV15" s="371">
        <f t="shared" si="102"/>
        <v>125</v>
      </c>
      <c r="AW15" s="372">
        <f t="shared" si="21"/>
        <v>62.5</v>
      </c>
      <c r="AX15" s="373" t="str">
        <f t="shared" si="22"/>
        <v>C</v>
      </c>
      <c r="AY15" s="374" t="str">
        <f t="shared" si="23"/>
        <v>C</v>
      </c>
      <c r="AZ15" s="375">
        <v>4</v>
      </c>
      <c r="BA15" s="376">
        <v>4</v>
      </c>
      <c r="BB15" s="377">
        <f t="shared" si="24"/>
        <v>8</v>
      </c>
      <c r="BC15" s="376">
        <v>4</v>
      </c>
      <c r="BD15" s="376">
        <v>4</v>
      </c>
      <c r="BE15" s="377">
        <f t="shared" si="25"/>
        <v>8</v>
      </c>
      <c r="BF15" s="376">
        <v>4</v>
      </c>
      <c r="BG15" s="376"/>
      <c r="BH15" s="377">
        <f t="shared" si="26"/>
        <v>4</v>
      </c>
      <c r="BI15" s="378">
        <f t="shared" si="103"/>
        <v>20</v>
      </c>
      <c r="BJ15" s="379">
        <v>25</v>
      </c>
      <c r="BK15" s="380">
        <v>20</v>
      </c>
      <c r="BL15" s="377">
        <f t="shared" si="104"/>
        <v>45</v>
      </c>
      <c r="BM15" s="380">
        <v>65</v>
      </c>
      <c r="BN15" s="380">
        <v>15</v>
      </c>
      <c r="BO15" s="377">
        <f t="shared" si="105"/>
        <v>80</v>
      </c>
      <c r="BP15" s="381">
        <f t="shared" si="106"/>
        <v>145</v>
      </c>
      <c r="BQ15" s="382">
        <f t="shared" si="27"/>
        <v>72.5</v>
      </c>
      <c r="BR15" s="383" t="str">
        <f t="shared" si="28"/>
        <v>B</v>
      </c>
      <c r="BS15" s="384" t="str">
        <f t="shared" si="29"/>
        <v>B</v>
      </c>
      <c r="BT15" s="385">
        <v>2</v>
      </c>
      <c r="BU15" s="386">
        <v>2</v>
      </c>
      <c r="BV15" s="387">
        <f t="shared" si="30"/>
        <v>4</v>
      </c>
      <c r="BW15" s="386">
        <v>2</v>
      </c>
      <c r="BX15" s="386">
        <v>2</v>
      </c>
      <c r="BY15" s="387">
        <f t="shared" si="31"/>
        <v>4</v>
      </c>
      <c r="BZ15" s="386">
        <v>2</v>
      </c>
      <c r="CA15" s="386"/>
      <c r="CB15" s="387">
        <f t="shared" si="32"/>
        <v>2</v>
      </c>
      <c r="CC15" s="388">
        <f t="shared" si="107"/>
        <v>10</v>
      </c>
      <c r="CD15" s="389">
        <v>30</v>
      </c>
      <c r="CE15" s="390">
        <v>15</v>
      </c>
      <c r="CF15" s="387">
        <f t="shared" si="108"/>
        <v>45</v>
      </c>
      <c r="CG15" s="390">
        <v>45</v>
      </c>
      <c r="CH15" s="390">
        <v>15</v>
      </c>
      <c r="CI15" s="387">
        <f t="shared" si="109"/>
        <v>60</v>
      </c>
      <c r="CJ15" s="391">
        <f t="shared" si="110"/>
        <v>115</v>
      </c>
      <c r="CK15" s="392">
        <f t="shared" si="33"/>
        <v>57.499999999999993</v>
      </c>
      <c r="CL15" s="393" t="str">
        <f t="shared" si="34"/>
        <v>C</v>
      </c>
      <c r="CM15" s="394" t="str">
        <f t="shared" si="35"/>
        <v>C</v>
      </c>
      <c r="CN15" s="365">
        <v>4</v>
      </c>
      <c r="CO15" s="366">
        <v>4</v>
      </c>
      <c r="CP15" s="367">
        <f t="shared" si="36"/>
        <v>8</v>
      </c>
      <c r="CQ15" s="366">
        <v>4</v>
      </c>
      <c r="CR15" s="366">
        <v>4</v>
      </c>
      <c r="CS15" s="367">
        <f t="shared" si="37"/>
        <v>8</v>
      </c>
      <c r="CT15" s="366">
        <v>4</v>
      </c>
      <c r="CU15" s="366"/>
      <c r="CV15" s="367">
        <f t="shared" si="38"/>
        <v>4</v>
      </c>
      <c r="CW15" s="368">
        <f t="shared" si="111"/>
        <v>20</v>
      </c>
      <c r="CX15" s="369">
        <v>15</v>
      </c>
      <c r="CY15" s="370">
        <v>15</v>
      </c>
      <c r="CZ15" s="367">
        <f t="shared" si="112"/>
        <v>30</v>
      </c>
      <c r="DA15" s="370">
        <v>45</v>
      </c>
      <c r="DB15" s="370">
        <v>15</v>
      </c>
      <c r="DC15" s="367">
        <f t="shared" si="113"/>
        <v>60</v>
      </c>
      <c r="DD15" s="371">
        <f t="shared" si="114"/>
        <v>110</v>
      </c>
      <c r="DE15" s="372">
        <f t="shared" si="39"/>
        <v>55.000000000000007</v>
      </c>
      <c r="DF15" s="373" t="str">
        <f t="shared" si="40"/>
        <v>C</v>
      </c>
      <c r="DG15" s="374" t="str">
        <f t="shared" si="41"/>
        <v>C</v>
      </c>
      <c r="DH15" s="395">
        <v>5</v>
      </c>
      <c r="DI15" s="396">
        <v>5</v>
      </c>
      <c r="DJ15" s="397">
        <f t="shared" si="42"/>
        <v>10</v>
      </c>
      <c r="DK15" s="396">
        <v>5</v>
      </c>
      <c r="DL15" s="396">
        <v>5</v>
      </c>
      <c r="DM15" s="397">
        <f t="shared" si="43"/>
        <v>10</v>
      </c>
      <c r="DN15" s="396">
        <v>5</v>
      </c>
      <c r="DO15" s="396"/>
      <c r="DP15" s="397">
        <f t="shared" si="44"/>
        <v>5</v>
      </c>
      <c r="DQ15" s="398">
        <f t="shared" si="115"/>
        <v>25</v>
      </c>
      <c r="DR15" s="399">
        <v>25</v>
      </c>
      <c r="DS15" s="400">
        <v>15</v>
      </c>
      <c r="DT15" s="397">
        <f t="shared" si="116"/>
        <v>40</v>
      </c>
      <c r="DU15" s="400">
        <v>65</v>
      </c>
      <c r="DV15" s="400">
        <v>25</v>
      </c>
      <c r="DW15" s="397">
        <f t="shared" si="117"/>
        <v>90</v>
      </c>
      <c r="DX15" s="401">
        <f t="shared" si="118"/>
        <v>155</v>
      </c>
      <c r="DY15" s="402">
        <f t="shared" si="45"/>
        <v>77.5</v>
      </c>
      <c r="DZ15" s="403" t="str">
        <f t="shared" si="46"/>
        <v>B</v>
      </c>
      <c r="EA15" s="404" t="str">
        <f t="shared" si="47"/>
        <v>B</v>
      </c>
      <c r="EB15" s="405">
        <v>15</v>
      </c>
      <c r="EC15" s="406">
        <v>15</v>
      </c>
      <c r="ED15" s="406">
        <v>11</v>
      </c>
      <c r="EE15" s="327">
        <v>20</v>
      </c>
      <c r="EF15" s="327">
        <v>10</v>
      </c>
      <c r="EG15" s="327">
        <f t="shared" si="48"/>
        <v>71</v>
      </c>
      <c r="EH15" s="407">
        <f t="shared" si="49"/>
        <v>71</v>
      </c>
      <c r="EI15" s="329" t="str">
        <f t="shared" si="50"/>
        <v>B</v>
      </c>
      <c r="EJ15" s="330" t="str">
        <f t="shared" si="51"/>
        <v>B</v>
      </c>
      <c r="EK15" s="408">
        <v>15</v>
      </c>
      <c r="EL15" s="409">
        <v>15</v>
      </c>
      <c r="EM15" s="409">
        <v>11</v>
      </c>
      <c r="EN15" s="332">
        <v>20</v>
      </c>
      <c r="EO15" s="332">
        <v>10</v>
      </c>
      <c r="EP15" s="332">
        <f t="shared" si="52"/>
        <v>71</v>
      </c>
      <c r="EQ15" s="333">
        <f t="shared" si="53"/>
        <v>71</v>
      </c>
      <c r="ER15" s="334" t="str">
        <f t="shared" si="54"/>
        <v>B</v>
      </c>
      <c r="ES15" s="335" t="str">
        <f t="shared" si="55"/>
        <v>B</v>
      </c>
      <c r="ET15" s="410">
        <v>15</v>
      </c>
      <c r="EU15" s="411">
        <v>15</v>
      </c>
      <c r="EV15" s="411">
        <v>11</v>
      </c>
      <c r="EW15" s="337">
        <v>20</v>
      </c>
      <c r="EX15" s="337">
        <v>10</v>
      </c>
      <c r="EY15" s="337">
        <f t="shared" si="56"/>
        <v>71</v>
      </c>
      <c r="EZ15" s="338">
        <f t="shared" si="57"/>
        <v>71</v>
      </c>
      <c r="FA15" s="339" t="str">
        <f t="shared" si="58"/>
        <v>B</v>
      </c>
      <c r="FB15" s="340" t="str">
        <f t="shared" si="59"/>
        <v>B</v>
      </c>
      <c r="FC15" s="412"/>
      <c r="FD15" s="373"/>
      <c r="FE15" s="413" t="str">
        <f t="shared" si="119"/>
        <v/>
      </c>
      <c r="FF15" s="344">
        <f t="shared" si="0"/>
        <v>1200</v>
      </c>
      <c r="FG15" s="345">
        <f t="shared" si="1"/>
        <v>750</v>
      </c>
      <c r="FH15" s="346">
        <f t="shared" si="61"/>
        <v>62.5</v>
      </c>
      <c r="FI15" s="347" t="str">
        <f t="shared" si="62"/>
        <v>First</v>
      </c>
      <c r="FJ15" s="347" t="str">
        <f t="shared" si="63"/>
        <v>C</v>
      </c>
      <c r="FK15" s="347" t="str">
        <f t="shared" si="64"/>
        <v>PASSED</v>
      </c>
      <c r="FL15" s="414">
        <f t="shared" si="65"/>
        <v>62.5</v>
      </c>
      <c r="FM15" s="349">
        <f t="shared" si="66"/>
        <v>0.99999999999999933</v>
      </c>
      <c r="FN15" s="350" t="str">
        <f t="shared" si="67"/>
        <v>Good</v>
      </c>
      <c r="FO15" s="351" t="str">
        <f t="shared" si="2"/>
        <v>D</v>
      </c>
      <c r="FP15" s="352" t="str">
        <f t="shared" si="3"/>
        <v>C</v>
      </c>
      <c r="FQ15" s="352" t="str">
        <f t="shared" si="4"/>
        <v>B</v>
      </c>
      <c r="FR15" s="352" t="str">
        <f t="shared" si="5"/>
        <v>C</v>
      </c>
      <c r="FS15" s="352" t="str">
        <f t="shared" si="6"/>
        <v>C</v>
      </c>
      <c r="FT15" s="353" t="str">
        <f t="shared" si="7"/>
        <v>B</v>
      </c>
      <c r="FU15" s="45">
        <f t="shared" si="68"/>
        <v>0</v>
      </c>
      <c r="FV15" s="46">
        <f t="shared" si="69"/>
        <v>2</v>
      </c>
      <c r="FW15" s="46">
        <f t="shared" si="70"/>
        <v>3</v>
      </c>
      <c r="FX15" s="46">
        <f t="shared" si="71"/>
        <v>1</v>
      </c>
      <c r="FY15" s="46">
        <f t="shared" si="72"/>
        <v>0</v>
      </c>
      <c r="FZ15" s="820"/>
      <c r="GA15" s="820"/>
      <c r="GB15" s="10">
        <f t="shared" si="73"/>
        <v>71</v>
      </c>
      <c r="GC15" s="10" t="s">
        <v>167</v>
      </c>
      <c r="GD15" s="10">
        <f t="shared" si="74"/>
        <v>100</v>
      </c>
      <c r="GE15" s="10" t="str">
        <f t="shared" si="75"/>
        <v>71/100</v>
      </c>
      <c r="GF15" s="10">
        <f t="shared" si="76"/>
        <v>71</v>
      </c>
      <c r="GG15" s="10" t="s">
        <v>167</v>
      </c>
      <c r="GH15" s="10">
        <f t="shared" si="77"/>
        <v>100</v>
      </c>
      <c r="GI15" s="10" t="str">
        <f t="shared" si="78"/>
        <v>71/100</v>
      </c>
      <c r="GJ15" s="10">
        <f t="shared" si="79"/>
        <v>71</v>
      </c>
      <c r="GK15" s="10" t="s">
        <v>167</v>
      </c>
      <c r="GL15" s="10">
        <f t="shared" si="80"/>
        <v>100</v>
      </c>
      <c r="GM15" s="10" t="str">
        <f t="shared" si="81"/>
        <v>71/100</v>
      </c>
      <c r="GO15" s="10" t="str">
        <f t="shared" si="82"/>
        <v>D</v>
      </c>
      <c r="GP15" s="10" t="str">
        <f t="shared" si="83"/>
        <v>C</v>
      </c>
      <c r="GQ15" s="10" t="str">
        <f t="shared" si="84"/>
        <v>B</v>
      </c>
      <c r="GR15" s="10" t="str">
        <f t="shared" si="85"/>
        <v>C</v>
      </c>
      <c r="GS15" s="10" t="str">
        <f t="shared" si="86"/>
        <v>C</v>
      </c>
      <c r="GT15" s="10" t="str">
        <f t="shared" si="87"/>
        <v>B</v>
      </c>
      <c r="GU15" s="10">
        <f t="shared" si="88"/>
        <v>0</v>
      </c>
      <c r="GV15" s="10">
        <f t="shared" si="89"/>
        <v>0</v>
      </c>
      <c r="GW15" s="10">
        <f t="shared" si="90"/>
        <v>0</v>
      </c>
      <c r="GX15" s="10">
        <f t="shared" si="91"/>
        <v>0</v>
      </c>
    </row>
    <row r="16" spans="1:206" ht="38.25" customHeight="1">
      <c r="A16" s="9">
        <f t="shared" si="11"/>
        <v>908</v>
      </c>
      <c r="B16" s="32">
        <v>8</v>
      </c>
      <c r="C16" s="354">
        <v>8</v>
      </c>
      <c r="D16" s="275">
        <f t="shared" si="12"/>
        <v>6</v>
      </c>
      <c r="E16" s="591">
        <v>1</v>
      </c>
      <c r="F16" s="592"/>
      <c r="G16" s="591">
        <v>908</v>
      </c>
      <c r="H16" s="591"/>
      <c r="I16" s="591"/>
      <c r="J16" s="591"/>
      <c r="K16" s="595"/>
      <c r="L16" s="355"/>
      <c r="M16" s="356"/>
      <c r="N16" s="357">
        <f t="shared" si="92"/>
        <v>0</v>
      </c>
      <c r="O16" s="356"/>
      <c r="P16" s="356"/>
      <c r="Q16" s="357">
        <f t="shared" si="13"/>
        <v>0</v>
      </c>
      <c r="R16" s="356"/>
      <c r="S16" s="356"/>
      <c r="T16" s="357">
        <f t="shared" si="14"/>
        <v>0</v>
      </c>
      <c r="U16" s="358">
        <f t="shared" si="93"/>
        <v>0</v>
      </c>
      <c r="V16" s="359"/>
      <c r="W16" s="360"/>
      <c r="X16" s="357">
        <f t="shared" si="94"/>
        <v>0</v>
      </c>
      <c r="Y16" s="360"/>
      <c r="Z16" s="360"/>
      <c r="AA16" s="357">
        <f t="shared" si="95"/>
        <v>0</v>
      </c>
      <c r="AB16" s="361">
        <f t="shared" si="96"/>
        <v>0</v>
      </c>
      <c r="AC16" s="362">
        <f t="shared" si="97"/>
        <v>0</v>
      </c>
      <c r="AD16" s="363" t="str">
        <f t="shared" si="16"/>
        <v>E</v>
      </c>
      <c r="AE16" s="364" t="str">
        <f t="shared" si="98"/>
        <v>E</v>
      </c>
      <c r="AF16" s="365"/>
      <c r="AG16" s="366"/>
      <c r="AH16" s="367">
        <f t="shared" si="18"/>
        <v>0</v>
      </c>
      <c r="AI16" s="366"/>
      <c r="AJ16" s="366"/>
      <c r="AK16" s="367">
        <f t="shared" si="19"/>
        <v>0</v>
      </c>
      <c r="AL16" s="366"/>
      <c r="AM16" s="366"/>
      <c r="AN16" s="367">
        <f t="shared" si="20"/>
        <v>0</v>
      </c>
      <c r="AO16" s="368">
        <f t="shared" si="99"/>
        <v>0</v>
      </c>
      <c r="AP16" s="369"/>
      <c r="AQ16" s="370"/>
      <c r="AR16" s="367">
        <f t="shared" si="100"/>
        <v>0</v>
      </c>
      <c r="AS16" s="370"/>
      <c r="AT16" s="370"/>
      <c r="AU16" s="367">
        <f t="shared" si="101"/>
        <v>0</v>
      </c>
      <c r="AV16" s="371">
        <f t="shared" si="102"/>
        <v>0</v>
      </c>
      <c r="AW16" s="372">
        <f t="shared" si="21"/>
        <v>0</v>
      </c>
      <c r="AX16" s="373" t="str">
        <f t="shared" si="22"/>
        <v>E</v>
      </c>
      <c r="AY16" s="374" t="str">
        <f t="shared" si="23"/>
        <v>E</v>
      </c>
      <c r="AZ16" s="375"/>
      <c r="BA16" s="376"/>
      <c r="BB16" s="377">
        <f t="shared" si="24"/>
        <v>0</v>
      </c>
      <c r="BC16" s="376"/>
      <c r="BD16" s="376"/>
      <c r="BE16" s="377">
        <f t="shared" si="25"/>
        <v>0</v>
      </c>
      <c r="BF16" s="376"/>
      <c r="BG16" s="376"/>
      <c r="BH16" s="377">
        <f t="shared" si="26"/>
        <v>0</v>
      </c>
      <c r="BI16" s="378">
        <f t="shared" si="103"/>
        <v>0</v>
      </c>
      <c r="BJ16" s="379"/>
      <c r="BK16" s="380"/>
      <c r="BL16" s="377">
        <f t="shared" si="104"/>
        <v>0</v>
      </c>
      <c r="BM16" s="380"/>
      <c r="BN16" s="380"/>
      <c r="BO16" s="377">
        <f t="shared" si="105"/>
        <v>0</v>
      </c>
      <c r="BP16" s="381">
        <f t="shared" si="106"/>
        <v>0</v>
      </c>
      <c r="BQ16" s="382">
        <f t="shared" si="27"/>
        <v>0</v>
      </c>
      <c r="BR16" s="383" t="str">
        <f t="shared" si="28"/>
        <v>E</v>
      </c>
      <c r="BS16" s="384" t="str">
        <f t="shared" si="29"/>
        <v>E</v>
      </c>
      <c r="BT16" s="385"/>
      <c r="BU16" s="386"/>
      <c r="BV16" s="387">
        <f t="shared" si="30"/>
        <v>0</v>
      </c>
      <c r="BW16" s="386"/>
      <c r="BX16" s="386"/>
      <c r="BY16" s="387">
        <f t="shared" si="31"/>
        <v>0</v>
      </c>
      <c r="BZ16" s="386"/>
      <c r="CA16" s="386"/>
      <c r="CB16" s="387">
        <f t="shared" si="32"/>
        <v>0</v>
      </c>
      <c r="CC16" s="388">
        <f t="shared" si="107"/>
        <v>0</v>
      </c>
      <c r="CD16" s="389"/>
      <c r="CE16" s="390"/>
      <c r="CF16" s="387">
        <f t="shared" si="108"/>
        <v>0</v>
      </c>
      <c r="CG16" s="390"/>
      <c r="CH16" s="390"/>
      <c r="CI16" s="387">
        <f t="shared" si="109"/>
        <v>0</v>
      </c>
      <c r="CJ16" s="391">
        <f t="shared" si="110"/>
        <v>0</v>
      </c>
      <c r="CK16" s="392">
        <f t="shared" si="33"/>
        <v>0</v>
      </c>
      <c r="CL16" s="393" t="str">
        <f t="shared" si="34"/>
        <v>E</v>
      </c>
      <c r="CM16" s="394" t="str">
        <f t="shared" si="35"/>
        <v>E</v>
      </c>
      <c r="CN16" s="365"/>
      <c r="CO16" s="366"/>
      <c r="CP16" s="367">
        <f t="shared" si="36"/>
        <v>0</v>
      </c>
      <c r="CQ16" s="366"/>
      <c r="CR16" s="366"/>
      <c r="CS16" s="367">
        <f t="shared" si="37"/>
        <v>0</v>
      </c>
      <c r="CT16" s="366"/>
      <c r="CU16" s="366"/>
      <c r="CV16" s="367">
        <f t="shared" si="38"/>
        <v>0</v>
      </c>
      <c r="CW16" s="368">
        <f t="shared" si="111"/>
        <v>0</v>
      </c>
      <c r="CX16" s="369"/>
      <c r="CY16" s="370"/>
      <c r="CZ16" s="367">
        <f t="shared" si="112"/>
        <v>0</v>
      </c>
      <c r="DA16" s="370"/>
      <c r="DB16" s="370"/>
      <c r="DC16" s="367">
        <f t="shared" si="113"/>
        <v>0</v>
      </c>
      <c r="DD16" s="371">
        <f t="shared" si="114"/>
        <v>0</v>
      </c>
      <c r="DE16" s="372">
        <f t="shared" si="39"/>
        <v>0</v>
      </c>
      <c r="DF16" s="373" t="str">
        <f t="shared" si="40"/>
        <v>E</v>
      </c>
      <c r="DG16" s="374" t="str">
        <f t="shared" si="41"/>
        <v>E</v>
      </c>
      <c r="DH16" s="395"/>
      <c r="DI16" s="396"/>
      <c r="DJ16" s="397">
        <f t="shared" si="42"/>
        <v>0</v>
      </c>
      <c r="DK16" s="396"/>
      <c r="DL16" s="396"/>
      <c r="DM16" s="397">
        <f t="shared" si="43"/>
        <v>0</v>
      </c>
      <c r="DN16" s="396"/>
      <c r="DO16" s="396"/>
      <c r="DP16" s="397">
        <f t="shared" si="44"/>
        <v>0</v>
      </c>
      <c r="DQ16" s="398">
        <f t="shared" si="115"/>
        <v>0</v>
      </c>
      <c r="DR16" s="399"/>
      <c r="DS16" s="400"/>
      <c r="DT16" s="397">
        <f t="shared" si="116"/>
        <v>0</v>
      </c>
      <c r="DU16" s="400"/>
      <c r="DV16" s="400"/>
      <c r="DW16" s="397">
        <f t="shared" si="117"/>
        <v>0</v>
      </c>
      <c r="DX16" s="401">
        <f t="shared" si="118"/>
        <v>0</v>
      </c>
      <c r="DY16" s="402">
        <f t="shared" si="45"/>
        <v>0</v>
      </c>
      <c r="DZ16" s="403" t="str">
        <f t="shared" si="46"/>
        <v>E</v>
      </c>
      <c r="EA16" s="404" t="str">
        <f t="shared" si="47"/>
        <v>E</v>
      </c>
      <c r="EB16" s="405">
        <v>0</v>
      </c>
      <c r="EC16" s="406">
        <v>0</v>
      </c>
      <c r="ED16" s="406">
        <v>0</v>
      </c>
      <c r="EE16" s="327"/>
      <c r="EF16" s="327"/>
      <c r="EG16" s="327">
        <f t="shared" si="48"/>
        <v>0</v>
      </c>
      <c r="EH16" s="407">
        <f t="shared" si="49"/>
        <v>0</v>
      </c>
      <c r="EI16" s="329" t="str">
        <f t="shared" si="50"/>
        <v>E</v>
      </c>
      <c r="EJ16" s="330" t="str">
        <f t="shared" si="51"/>
        <v>E</v>
      </c>
      <c r="EK16" s="408">
        <v>0</v>
      </c>
      <c r="EL16" s="409">
        <v>0</v>
      </c>
      <c r="EM16" s="409">
        <v>0</v>
      </c>
      <c r="EN16" s="332"/>
      <c r="EO16" s="332"/>
      <c r="EP16" s="332">
        <f t="shared" si="52"/>
        <v>0</v>
      </c>
      <c r="EQ16" s="333">
        <f t="shared" si="53"/>
        <v>0</v>
      </c>
      <c r="ER16" s="334" t="str">
        <f t="shared" si="54"/>
        <v>E</v>
      </c>
      <c r="ES16" s="335" t="str">
        <f t="shared" si="55"/>
        <v>E</v>
      </c>
      <c r="ET16" s="410">
        <v>0</v>
      </c>
      <c r="EU16" s="411">
        <v>0</v>
      </c>
      <c r="EV16" s="411">
        <v>0</v>
      </c>
      <c r="EW16" s="337"/>
      <c r="EX16" s="337"/>
      <c r="EY16" s="337">
        <f t="shared" si="56"/>
        <v>0</v>
      </c>
      <c r="EZ16" s="338">
        <f t="shared" si="57"/>
        <v>0</v>
      </c>
      <c r="FA16" s="339" t="str">
        <f t="shared" si="58"/>
        <v>E</v>
      </c>
      <c r="FB16" s="340" t="str">
        <f t="shared" si="59"/>
        <v>E</v>
      </c>
      <c r="FC16" s="412"/>
      <c r="FD16" s="373"/>
      <c r="FE16" s="413" t="str">
        <f t="shared" si="119"/>
        <v/>
      </c>
      <c r="FF16" s="344">
        <f t="shared" si="0"/>
        <v>1200</v>
      </c>
      <c r="FG16" s="345">
        <f t="shared" si="1"/>
        <v>0</v>
      </c>
      <c r="FH16" s="346">
        <f t="shared" si="61"/>
        <v>0</v>
      </c>
      <c r="FI16" s="347" t="str">
        <f t="shared" si="62"/>
        <v/>
      </c>
      <c r="FJ16" s="347" t="str">
        <f t="shared" si="63"/>
        <v/>
      </c>
      <c r="FK16" s="347" t="str">
        <f t="shared" si="64"/>
        <v>PROMOTED</v>
      </c>
      <c r="FL16" s="414" t="str">
        <f t="shared" si="65"/>
        <v/>
      </c>
      <c r="FM16" s="349" t="str">
        <f t="shared" si="66"/>
        <v/>
      </c>
      <c r="FN16" s="350" t="str">
        <f t="shared" si="67"/>
        <v>Need Improvement</v>
      </c>
      <c r="FO16" s="351" t="str">
        <f t="shared" si="2"/>
        <v>E</v>
      </c>
      <c r="FP16" s="352" t="str">
        <f t="shared" si="3"/>
        <v>E</v>
      </c>
      <c r="FQ16" s="352" t="str">
        <f t="shared" si="4"/>
        <v>E</v>
      </c>
      <c r="FR16" s="352" t="str">
        <f t="shared" si="5"/>
        <v>E</v>
      </c>
      <c r="FS16" s="352" t="str">
        <f t="shared" si="6"/>
        <v>E</v>
      </c>
      <c r="FT16" s="353" t="str">
        <f t="shared" si="7"/>
        <v>E</v>
      </c>
      <c r="FU16" s="45">
        <f t="shared" si="68"/>
        <v>0</v>
      </c>
      <c r="FV16" s="46">
        <f t="shared" si="69"/>
        <v>0</v>
      </c>
      <c r="FW16" s="46">
        <f t="shared" si="70"/>
        <v>0</v>
      </c>
      <c r="FX16" s="46">
        <f t="shared" si="71"/>
        <v>0</v>
      </c>
      <c r="FY16" s="46">
        <f t="shared" si="72"/>
        <v>6</v>
      </c>
      <c r="FZ16" s="820"/>
      <c r="GA16" s="820"/>
      <c r="GB16" s="10">
        <f t="shared" si="73"/>
        <v>0</v>
      </c>
      <c r="GC16" s="10" t="s">
        <v>167</v>
      </c>
      <c r="GD16" s="10">
        <f t="shared" si="74"/>
        <v>100</v>
      </c>
      <c r="GE16" s="10" t="str">
        <f t="shared" si="75"/>
        <v>0/100</v>
      </c>
      <c r="GF16" s="10">
        <f t="shared" si="76"/>
        <v>0</v>
      </c>
      <c r="GG16" s="10" t="s">
        <v>167</v>
      </c>
      <c r="GH16" s="10">
        <f t="shared" si="77"/>
        <v>100</v>
      </c>
      <c r="GI16" s="10" t="str">
        <f t="shared" si="78"/>
        <v>0/100</v>
      </c>
      <c r="GJ16" s="10">
        <f t="shared" si="79"/>
        <v>0</v>
      </c>
      <c r="GK16" s="10" t="s">
        <v>167</v>
      </c>
      <c r="GL16" s="10">
        <f t="shared" si="80"/>
        <v>100</v>
      </c>
      <c r="GM16" s="10" t="str">
        <f t="shared" si="81"/>
        <v>0/100</v>
      </c>
      <c r="GO16" s="10" t="str">
        <f t="shared" si="82"/>
        <v>E</v>
      </c>
      <c r="GP16" s="10" t="str">
        <f t="shared" si="83"/>
        <v>E</v>
      </c>
      <c r="GQ16" s="10" t="str">
        <f t="shared" si="84"/>
        <v>E</v>
      </c>
      <c r="GR16" s="10" t="str">
        <f t="shared" si="85"/>
        <v>E</v>
      </c>
      <c r="GS16" s="10" t="str">
        <f t="shared" si="86"/>
        <v>E</v>
      </c>
      <c r="GT16" s="10" t="str">
        <f t="shared" si="87"/>
        <v>E</v>
      </c>
      <c r="GU16" s="10">
        <f t="shared" si="88"/>
        <v>0</v>
      </c>
      <c r="GV16" s="10">
        <f t="shared" si="89"/>
        <v>0</v>
      </c>
      <c r="GW16" s="10">
        <f t="shared" si="90"/>
        <v>0</v>
      </c>
      <c r="GX16" s="10">
        <f t="shared" si="91"/>
        <v>6</v>
      </c>
    </row>
    <row r="17" spans="1:206" ht="38.25" customHeight="1">
      <c r="A17" s="9">
        <f t="shared" si="11"/>
        <v>909</v>
      </c>
      <c r="B17" s="32">
        <v>9</v>
      </c>
      <c r="C17" s="274">
        <v>9</v>
      </c>
      <c r="D17" s="275">
        <f t="shared" si="12"/>
        <v>6</v>
      </c>
      <c r="E17" s="591">
        <v>2</v>
      </c>
      <c r="F17" s="592"/>
      <c r="G17" s="589">
        <v>909</v>
      </c>
      <c r="H17" s="591"/>
      <c r="I17" s="591"/>
      <c r="J17" s="594"/>
      <c r="K17" s="595"/>
      <c r="L17" s="355"/>
      <c r="M17" s="356"/>
      <c r="N17" s="357">
        <f t="shared" si="92"/>
        <v>0</v>
      </c>
      <c r="O17" s="356"/>
      <c r="P17" s="356"/>
      <c r="Q17" s="357">
        <f t="shared" si="13"/>
        <v>0</v>
      </c>
      <c r="R17" s="356"/>
      <c r="S17" s="356"/>
      <c r="T17" s="357">
        <f t="shared" si="14"/>
        <v>0</v>
      </c>
      <c r="U17" s="358">
        <f t="shared" si="93"/>
        <v>0</v>
      </c>
      <c r="V17" s="359"/>
      <c r="W17" s="360"/>
      <c r="X17" s="357">
        <f t="shared" si="94"/>
        <v>0</v>
      </c>
      <c r="Y17" s="360"/>
      <c r="Z17" s="360"/>
      <c r="AA17" s="357">
        <f t="shared" si="95"/>
        <v>0</v>
      </c>
      <c r="AB17" s="361">
        <f t="shared" si="96"/>
        <v>0</v>
      </c>
      <c r="AC17" s="362">
        <f t="shared" si="97"/>
        <v>0</v>
      </c>
      <c r="AD17" s="363" t="str">
        <f t="shared" si="16"/>
        <v>E</v>
      </c>
      <c r="AE17" s="364" t="str">
        <f t="shared" si="98"/>
        <v>E</v>
      </c>
      <c r="AF17" s="365"/>
      <c r="AG17" s="366"/>
      <c r="AH17" s="367">
        <f t="shared" si="18"/>
        <v>0</v>
      </c>
      <c r="AI17" s="366"/>
      <c r="AJ17" s="366"/>
      <c r="AK17" s="367">
        <f t="shared" si="19"/>
        <v>0</v>
      </c>
      <c r="AL17" s="366"/>
      <c r="AM17" s="366"/>
      <c r="AN17" s="367">
        <f t="shared" si="20"/>
        <v>0</v>
      </c>
      <c r="AO17" s="368">
        <f t="shared" si="99"/>
        <v>0</v>
      </c>
      <c r="AP17" s="369"/>
      <c r="AQ17" s="370"/>
      <c r="AR17" s="367">
        <f t="shared" si="100"/>
        <v>0</v>
      </c>
      <c r="AS17" s="370"/>
      <c r="AT17" s="370"/>
      <c r="AU17" s="367">
        <f t="shared" si="101"/>
        <v>0</v>
      </c>
      <c r="AV17" s="371">
        <f t="shared" si="102"/>
        <v>0</v>
      </c>
      <c r="AW17" s="372">
        <f t="shared" si="21"/>
        <v>0</v>
      </c>
      <c r="AX17" s="373" t="str">
        <f t="shared" si="22"/>
        <v>E</v>
      </c>
      <c r="AY17" s="374" t="str">
        <f t="shared" si="23"/>
        <v>E</v>
      </c>
      <c r="AZ17" s="375"/>
      <c r="BA17" s="376"/>
      <c r="BB17" s="377">
        <f t="shared" si="24"/>
        <v>0</v>
      </c>
      <c r="BC17" s="376"/>
      <c r="BD17" s="376"/>
      <c r="BE17" s="377">
        <f t="shared" si="25"/>
        <v>0</v>
      </c>
      <c r="BF17" s="376"/>
      <c r="BG17" s="376"/>
      <c r="BH17" s="377">
        <f t="shared" si="26"/>
        <v>0</v>
      </c>
      <c r="BI17" s="378">
        <f t="shared" si="103"/>
        <v>0</v>
      </c>
      <c r="BJ17" s="379"/>
      <c r="BK17" s="380"/>
      <c r="BL17" s="377">
        <f t="shared" si="104"/>
        <v>0</v>
      </c>
      <c r="BM17" s="380"/>
      <c r="BN17" s="380"/>
      <c r="BO17" s="377">
        <f t="shared" si="105"/>
        <v>0</v>
      </c>
      <c r="BP17" s="381">
        <f t="shared" si="106"/>
        <v>0</v>
      </c>
      <c r="BQ17" s="382">
        <f t="shared" si="27"/>
        <v>0</v>
      </c>
      <c r="BR17" s="383" t="str">
        <f t="shared" si="28"/>
        <v>E</v>
      </c>
      <c r="BS17" s="384" t="str">
        <f t="shared" si="29"/>
        <v>E</v>
      </c>
      <c r="BT17" s="385"/>
      <c r="BU17" s="386"/>
      <c r="BV17" s="387">
        <f t="shared" si="30"/>
        <v>0</v>
      </c>
      <c r="BW17" s="386"/>
      <c r="BX17" s="386"/>
      <c r="BY17" s="387">
        <f t="shared" si="31"/>
        <v>0</v>
      </c>
      <c r="BZ17" s="386"/>
      <c r="CA17" s="386"/>
      <c r="CB17" s="387">
        <f t="shared" si="32"/>
        <v>0</v>
      </c>
      <c r="CC17" s="388">
        <f t="shared" si="107"/>
        <v>0</v>
      </c>
      <c r="CD17" s="389"/>
      <c r="CE17" s="390"/>
      <c r="CF17" s="387">
        <f t="shared" si="108"/>
        <v>0</v>
      </c>
      <c r="CG17" s="390"/>
      <c r="CH17" s="390"/>
      <c r="CI17" s="387">
        <f t="shared" si="109"/>
        <v>0</v>
      </c>
      <c r="CJ17" s="391">
        <f t="shared" si="110"/>
        <v>0</v>
      </c>
      <c r="CK17" s="392">
        <f t="shared" si="33"/>
        <v>0</v>
      </c>
      <c r="CL17" s="393" t="str">
        <f t="shared" si="34"/>
        <v>E</v>
      </c>
      <c r="CM17" s="394" t="str">
        <f t="shared" si="35"/>
        <v>E</v>
      </c>
      <c r="CN17" s="365"/>
      <c r="CO17" s="366"/>
      <c r="CP17" s="367">
        <f t="shared" si="36"/>
        <v>0</v>
      </c>
      <c r="CQ17" s="366"/>
      <c r="CR17" s="366"/>
      <c r="CS17" s="367">
        <f t="shared" si="37"/>
        <v>0</v>
      </c>
      <c r="CT17" s="366"/>
      <c r="CU17" s="366"/>
      <c r="CV17" s="367">
        <f t="shared" si="38"/>
        <v>0</v>
      </c>
      <c r="CW17" s="368">
        <f t="shared" si="111"/>
        <v>0</v>
      </c>
      <c r="CX17" s="369"/>
      <c r="CY17" s="370"/>
      <c r="CZ17" s="367">
        <f t="shared" si="112"/>
        <v>0</v>
      </c>
      <c r="DA17" s="370"/>
      <c r="DB17" s="370"/>
      <c r="DC17" s="367">
        <f t="shared" si="113"/>
        <v>0</v>
      </c>
      <c r="DD17" s="371">
        <f t="shared" si="114"/>
        <v>0</v>
      </c>
      <c r="DE17" s="372">
        <f t="shared" si="39"/>
        <v>0</v>
      </c>
      <c r="DF17" s="373" t="str">
        <f t="shared" si="40"/>
        <v>E</v>
      </c>
      <c r="DG17" s="374" t="str">
        <f t="shared" si="41"/>
        <v>E</v>
      </c>
      <c r="DH17" s="395"/>
      <c r="DI17" s="396"/>
      <c r="DJ17" s="397">
        <f t="shared" si="42"/>
        <v>0</v>
      </c>
      <c r="DK17" s="396"/>
      <c r="DL17" s="396"/>
      <c r="DM17" s="397">
        <f t="shared" si="43"/>
        <v>0</v>
      </c>
      <c r="DN17" s="396"/>
      <c r="DO17" s="396"/>
      <c r="DP17" s="397">
        <f t="shared" si="44"/>
        <v>0</v>
      </c>
      <c r="DQ17" s="398">
        <f t="shared" si="115"/>
        <v>0</v>
      </c>
      <c r="DR17" s="399"/>
      <c r="DS17" s="400"/>
      <c r="DT17" s="397">
        <f t="shared" si="116"/>
        <v>0</v>
      </c>
      <c r="DU17" s="400"/>
      <c r="DV17" s="400"/>
      <c r="DW17" s="397">
        <f t="shared" si="117"/>
        <v>0</v>
      </c>
      <c r="DX17" s="401">
        <f t="shared" si="118"/>
        <v>0</v>
      </c>
      <c r="DY17" s="402">
        <f t="shared" si="45"/>
        <v>0</v>
      </c>
      <c r="DZ17" s="403" t="str">
        <f t="shared" si="46"/>
        <v>E</v>
      </c>
      <c r="EA17" s="404" t="str">
        <f t="shared" si="47"/>
        <v>E</v>
      </c>
      <c r="EB17" s="405">
        <v>0</v>
      </c>
      <c r="EC17" s="406">
        <v>0</v>
      </c>
      <c r="ED17" s="406">
        <v>0</v>
      </c>
      <c r="EE17" s="327"/>
      <c r="EF17" s="327"/>
      <c r="EG17" s="327">
        <f t="shared" si="48"/>
        <v>0</v>
      </c>
      <c r="EH17" s="407">
        <f t="shared" si="49"/>
        <v>0</v>
      </c>
      <c r="EI17" s="329" t="str">
        <f t="shared" si="50"/>
        <v>E</v>
      </c>
      <c r="EJ17" s="330" t="str">
        <f t="shared" si="51"/>
        <v>E</v>
      </c>
      <c r="EK17" s="408">
        <v>0</v>
      </c>
      <c r="EL17" s="409">
        <v>0</v>
      </c>
      <c r="EM17" s="409">
        <v>0</v>
      </c>
      <c r="EN17" s="332"/>
      <c r="EO17" s="332"/>
      <c r="EP17" s="332">
        <f t="shared" si="52"/>
        <v>0</v>
      </c>
      <c r="EQ17" s="333">
        <f t="shared" si="53"/>
        <v>0</v>
      </c>
      <c r="ER17" s="334" t="str">
        <f t="shared" si="54"/>
        <v>E</v>
      </c>
      <c r="ES17" s="335" t="str">
        <f t="shared" si="55"/>
        <v>E</v>
      </c>
      <c r="ET17" s="410">
        <v>0</v>
      </c>
      <c r="EU17" s="411">
        <v>0</v>
      </c>
      <c r="EV17" s="411">
        <v>0</v>
      </c>
      <c r="EW17" s="337"/>
      <c r="EX17" s="337"/>
      <c r="EY17" s="337">
        <f t="shared" si="56"/>
        <v>0</v>
      </c>
      <c r="EZ17" s="338">
        <f t="shared" si="57"/>
        <v>0</v>
      </c>
      <c r="FA17" s="339" t="str">
        <f t="shared" si="58"/>
        <v>E</v>
      </c>
      <c r="FB17" s="340" t="str">
        <f t="shared" si="59"/>
        <v>E</v>
      </c>
      <c r="FC17" s="412"/>
      <c r="FD17" s="373"/>
      <c r="FE17" s="413" t="str">
        <f t="shared" si="119"/>
        <v/>
      </c>
      <c r="FF17" s="344">
        <f t="shared" si="0"/>
        <v>1200</v>
      </c>
      <c r="FG17" s="345">
        <f t="shared" si="1"/>
        <v>0</v>
      </c>
      <c r="FH17" s="346">
        <f t="shared" si="61"/>
        <v>0</v>
      </c>
      <c r="FI17" s="347" t="str">
        <f t="shared" si="62"/>
        <v/>
      </c>
      <c r="FJ17" s="347" t="str">
        <f t="shared" si="63"/>
        <v/>
      </c>
      <c r="FK17" s="347" t="str">
        <f t="shared" si="64"/>
        <v>PROMOTED</v>
      </c>
      <c r="FL17" s="414" t="str">
        <f t="shared" si="65"/>
        <v/>
      </c>
      <c r="FM17" s="349" t="str">
        <f t="shared" si="66"/>
        <v/>
      </c>
      <c r="FN17" s="350" t="str">
        <f t="shared" si="67"/>
        <v>Need Improvement</v>
      </c>
      <c r="FO17" s="351" t="str">
        <f t="shared" si="2"/>
        <v>E</v>
      </c>
      <c r="FP17" s="352" t="str">
        <f t="shared" si="3"/>
        <v>E</v>
      </c>
      <c r="FQ17" s="352" t="str">
        <f t="shared" si="4"/>
        <v>E</v>
      </c>
      <c r="FR17" s="352" t="str">
        <f t="shared" si="5"/>
        <v>E</v>
      </c>
      <c r="FS17" s="352" t="str">
        <f t="shared" si="6"/>
        <v>E</v>
      </c>
      <c r="FT17" s="353" t="str">
        <f t="shared" si="7"/>
        <v>E</v>
      </c>
      <c r="FU17" s="45">
        <f t="shared" si="68"/>
        <v>0</v>
      </c>
      <c r="FV17" s="46">
        <f t="shared" si="69"/>
        <v>0</v>
      </c>
      <c r="FW17" s="46">
        <f t="shared" si="70"/>
        <v>0</v>
      </c>
      <c r="FX17" s="46">
        <f t="shared" si="71"/>
        <v>0</v>
      </c>
      <c r="FY17" s="46">
        <f t="shared" si="72"/>
        <v>6</v>
      </c>
      <c r="FZ17" s="820"/>
      <c r="GA17" s="820"/>
      <c r="GB17" s="10">
        <f t="shared" si="73"/>
        <v>0</v>
      </c>
      <c r="GC17" s="10" t="s">
        <v>167</v>
      </c>
      <c r="GD17" s="10">
        <f t="shared" si="74"/>
        <v>100</v>
      </c>
      <c r="GE17" s="10" t="str">
        <f t="shared" si="75"/>
        <v>0/100</v>
      </c>
      <c r="GF17" s="10">
        <f t="shared" si="76"/>
        <v>0</v>
      </c>
      <c r="GG17" s="10" t="s">
        <v>167</v>
      </c>
      <c r="GH17" s="10">
        <f t="shared" si="77"/>
        <v>100</v>
      </c>
      <c r="GI17" s="10" t="str">
        <f t="shared" si="78"/>
        <v>0/100</v>
      </c>
      <c r="GJ17" s="10">
        <f t="shared" si="79"/>
        <v>0</v>
      </c>
      <c r="GK17" s="10" t="s">
        <v>167</v>
      </c>
      <c r="GL17" s="10">
        <f t="shared" si="80"/>
        <v>100</v>
      </c>
      <c r="GM17" s="10" t="str">
        <f t="shared" si="81"/>
        <v>0/100</v>
      </c>
      <c r="GO17" s="10" t="str">
        <f t="shared" si="82"/>
        <v>E</v>
      </c>
      <c r="GP17" s="10" t="str">
        <f t="shared" si="83"/>
        <v>E</v>
      </c>
      <c r="GQ17" s="10" t="str">
        <f t="shared" si="84"/>
        <v>E</v>
      </c>
      <c r="GR17" s="10" t="str">
        <f t="shared" si="85"/>
        <v>E</v>
      </c>
      <c r="GS17" s="10" t="str">
        <f t="shared" si="86"/>
        <v>E</v>
      </c>
      <c r="GT17" s="10" t="str">
        <f t="shared" si="87"/>
        <v>E</v>
      </c>
      <c r="GU17" s="10">
        <f t="shared" si="88"/>
        <v>0</v>
      </c>
      <c r="GV17" s="10">
        <f t="shared" si="89"/>
        <v>0</v>
      </c>
      <c r="GW17" s="10">
        <f t="shared" si="90"/>
        <v>0</v>
      </c>
      <c r="GX17" s="10">
        <f t="shared" si="91"/>
        <v>6</v>
      </c>
    </row>
    <row r="18" spans="1:206" ht="38.25" customHeight="1">
      <c r="A18" s="9">
        <f t="shared" si="11"/>
        <v>0</v>
      </c>
      <c r="B18" s="32">
        <v>10</v>
      </c>
      <c r="C18" s="354">
        <v>10</v>
      </c>
      <c r="D18" s="275">
        <f t="shared" si="12"/>
        <v>0</v>
      </c>
      <c r="E18" s="591"/>
      <c r="F18" s="592"/>
      <c r="G18" s="591"/>
      <c r="H18" s="591"/>
      <c r="I18" s="591"/>
      <c r="J18" s="591"/>
      <c r="K18" s="595"/>
      <c r="L18" s="355"/>
      <c r="M18" s="356"/>
      <c r="N18" s="357">
        <f t="shared" si="92"/>
        <v>0</v>
      </c>
      <c r="O18" s="356"/>
      <c r="P18" s="356"/>
      <c r="Q18" s="357">
        <f t="shared" si="13"/>
        <v>0</v>
      </c>
      <c r="R18" s="356"/>
      <c r="S18" s="356"/>
      <c r="T18" s="357">
        <f t="shared" si="14"/>
        <v>0</v>
      </c>
      <c r="U18" s="358">
        <f t="shared" si="93"/>
        <v>0</v>
      </c>
      <c r="V18" s="359"/>
      <c r="W18" s="360"/>
      <c r="X18" s="357">
        <f t="shared" si="94"/>
        <v>0</v>
      </c>
      <c r="Y18" s="360"/>
      <c r="Z18" s="360"/>
      <c r="AA18" s="357">
        <f t="shared" si="95"/>
        <v>0</v>
      </c>
      <c r="AB18" s="361">
        <f t="shared" si="96"/>
        <v>0</v>
      </c>
      <c r="AC18" s="362">
        <f t="shared" si="97"/>
        <v>0</v>
      </c>
      <c r="AD18" s="363" t="str">
        <f t="shared" si="16"/>
        <v/>
      </c>
      <c r="AE18" s="364">
        <f t="shared" si="98"/>
        <v>0</v>
      </c>
      <c r="AF18" s="365"/>
      <c r="AG18" s="366"/>
      <c r="AH18" s="367">
        <f t="shared" si="18"/>
        <v>0</v>
      </c>
      <c r="AI18" s="366"/>
      <c r="AJ18" s="366"/>
      <c r="AK18" s="367">
        <f t="shared" si="19"/>
        <v>0</v>
      </c>
      <c r="AL18" s="366"/>
      <c r="AM18" s="366"/>
      <c r="AN18" s="367">
        <f t="shared" si="20"/>
        <v>0</v>
      </c>
      <c r="AO18" s="368">
        <f t="shared" si="99"/>
        <v>0</v>
      </c>
      <c r="AP18" s="369"/>
      <c r="AQ18" s="370"/>
      <c r="AR18" s="367">
        <f t="shared" si="100"/>
        <v>0</v>
      </c>
      <c r="AS18" s="370"/>
      <c r="AT18" s="370"/>
      <c r="AU18" s="367">
        <f t="shared" si="101"/>
        <v>0</v>
      </c>
      <c r="AV18" s="371">
        <f t="shared" si="102"/>
        <v>0</v>
      </c>
      <c r="AW18" s="372">
        <f t="shared" si="21"/>
        <v>0</v>
      </c>
      <c r="AX18" s="373" t="str">
        <f t="shared" si="22"/>
        <v>E</v>
      </c>
      <c r="AY18" s="374">
        <f t="shared" si="23"/>
        <v>0</v>
      </c>
      <c r="AZ18" s="375"/>
      <c r="BA18" s="376"/>
      <c r="BB18" s="377">
        <f t="shared" si="24"/>
        <v>0</v>
      </c>
      <c r="BC18" s="376"/>
      <c r="BD18" s="376"/>
      <c r="BE18" s="377">
        <f t="shared" si="25"/>
        <v>0</v>
      </c>
      <c r="BF18" s="376"/>
      <c r="BG18" s="376"/>
      <c r="BH18" s="377">
        <f t="shared" si="26"/>
        <v>0</v>
      </c>
      <c r="BI18" s="378">
        <f t="shared" si="103"/>
        <v>0</v>
      </c>
      <c r="BJ18" s="379"/>
      <c r="BK18" s="380"/>
      <c r="BL18" s="377">
        <f t="shared" si="104"/>
        <v>0</v>
      </c>
      <c r="BM18" s="380"/>
      <c r="BN18" s="380"/>
      <c r="BO18" s="377">
        <f t="shared" si="105"/>
        <v>0</v>
      </c>
      <c r="BP18" s="381">
        <f t="shared" si="106"/>
        <v>0</v>
      </c>
      <c r="BQ18" s="382">
        <f t="shared" si="27"/>
        <v>0</v>
      </c>
      <c r="BR18" s="383" t="str">
        <f t="shared" si="28"/>
        <v>E</v>
      </c>
      <c r="BS18" s="384">
        <f t="shared" si="29"/>
        <v>0</v>
      </c>
      <c r="BT18" s="385"/>
      <c r="BU18" s="386"/>
      <c r="BV18" s="387">
        <f t="shared" si="30"/>
        <v>0</v>
      </c>
      <c r="BW18" s="386"/>
      <c r="BX18" s="386"/>
      <c r="BY18" s="387">
        <f t="shared" si="31"/>
        <v>0</v>
      </c>
      <c r="BZ18" s="386"/>
      <c r="CA18" s="386"/>
      <c r="CB18" s="387">
        <f t="shared" si="32"/>
        <v>0</v>
      </c>
      <c r="CC18" s="388">
        <f t="shared" si="107"/>
        <v>0</v>
      </c>
      <c r="CD18" s="389"/>
      <c r="CE18" s="390"/>
      <c r="CF18" s="387">
        <f t="shared" si="108"/>
        <v>0</v>
      </c>
      <c r="CG18" s="390"/>
      <c r="CH18" s="390"/>
      <c r="CI18" s="387">
        <f t="shared" si="109"/>
        <v>0</v>
      </c>
      <c r="CJ18" s="391">
        <f t="shared" si="110"/>
        <v>0</v>
      </c>
      <c r="CK18" s="392">
        <f t="shared" si="33"/>
        <v>0</v>
      </c>
      <c r="CL18" s="393" t="str">
        <f t="shared" si="34"/>
        <v>E</v>
      </c>
      <c r="CM18" s="394">
        <f t="shared" si="35"/>
        <v>0</v>
      </c>
      <c r="CN18" s="365"/>
      <c r="CO18" s="366"/>
      <c r="CP18" s="367">
        <f t="shared" si="36"/>
        <v>0</v>
      </c>
      <c r="CQ18" s="366"/>
      <c r="CR18" s="366"/>
      <c r="CS18" s="367">
        <f t="shared" si="37"/>
        <v>0</v>
      </c>
      <c r="CT18" s="366"/>
      <c r="CU18" s="366"/>
      <c r="CV18" s="367">
        <f t="shared" si="38"/>
        <v>0</v>
      </c>
      <c r="CW18" s="368">
        <f t="shared" si="111"/>
        <v>0</v>
      </c>
      <c r="CX18" s="369"/>
      <c r="CY18" s="370"/>
      <c r="CZ18" s="367">
        <f t="shared" si="112"/>
        <v>0</v>
      </c>
      <c r="DA18" s="370"/>
      <c r="DB18" s="370"/>
      <c r="DC18" s="367">
        <f t="shared" si="113"/>
        <v>0</v>
      </c>
      <c r="DD18" s="371">
        <f t="shared" si="114"/>
        <v>0</v>
      </c>
      <c r="DE18" s="372">
        <f t="shared" si="39"/>
        <v>0</v>
      </c>
      <c r="DF18" s="373" t="str">
        <f t="shared" si="40"/>
        <v>E</v>
      </c>
      <c r="DG18" s="374">
        <f t="shared" si="41"/>
        <v>0</v>
      </c>
      <c r="DH18" s="395"/>
      <c r="DI18" s="396"/>
      <c r="DJ18" s="397">
        <f t="shared" si="42"/>
        <v>0</v>
      </c>
      <c r="DK18" s="396"/>
      <c r="DL18" s="396"/>
      <c r="DM18" s="397">
        <f t="shared" si="43"/>
        <v>0</v>
      </c>
      <c r="DN18" s="396"/>
      <c r="DO18" s="396"/>
      <c r="DP18" s="397">
        <f t="shared" si="44"/>
        <v>0</v>
      </c>
      <c r="DQ18" s="398">
        <f t="shared" si="115"/>
        <v>0</v>
      </c>
      <c r="DR18" s="399"/>
      <c r="DS18" s="400"/>
      <c r="DT18" s="397">
        <f t="shared" si="116"/>
        <v>0</v>
      </c>
      <c r="DU18" s="400"/>
      <c r="DV18" s="400"/>
      <c r="DW18" s="397">
        <f t="shared" si="117"/>
        <v>0</v>
      </c>
      <c r="DX18" s="401">
        <f t="shared" si="118"/>
        <v>0</v>
      </c>
      <c r="DY18" s="402">
        <f t="shared" si="45"/>
        <v>0</v>
      </c>
      <c r="DZ18" s="403" t="str">
        <f t="shared" si="46"/>
        <v>E</v>
      </c>
      <c r="EA18" s="404">
        <f t="shared" si="47"/>
        <v>0</v>
      </c>
      <c r="EB18" s="405">
        <v>0</v>
      </c>
      <c r="EC18" s="406">
        <v>0</v>
      </c>
      <c r="ED18" s="406">
        <v>0</v>
      </c>
      <c r="EE18" s="327"/>
      <c r="EF18" s="327"/>
      <c r="EG18" s="327">
        <f t="shared" si="48"/>
        <v>0</v>
      </c>
      <c r="EH18" s="407">
        <f t="shared" si="49"/>
        <v>0</v>
      </c>
      <c r="EI18" s="329" t="str">
        <f t="shared" si="50"/>
        <v>E</v>
      </c>
      <c r="EJ18" s="330">
        <f t="shared" si="51"/>
        <v>0</v>
      </c>
      <c r="EK18" s="408">
        <v>0</v>
      </c>
      <c r="EL18" s="409">
        <v>0</v>
      </c>
      <c r="EM18" s="409">
        <v>0</v>
      </c>
      <c r="EN18" s="332"/>
      <c r="EO18" s="332"/>
      <c r="EP18" s="332">
        <f t="shared" si="52"/>
        <v>0</v>
      </c>
      <c r="EQ18" s="333">
        <f t="shared" si="53"/>
        <v>0</v>
      </c>
      <c r="ER18" s="334" t="str">
        <f t="shared" si="54"/>
        <v>E</v>
      </c>
      <c r="ES18" s="335">
        <f t="shared" si="55"/>
        <v>0</v>
      </c>
      <c r="ET18" s="410">
        <v>0</v>
      </c>
      <c r="EU18" s="411">
        <v>0</v>
      </c>
      <c r="EV18" s="411">
        <v>0</v>
      </c>
      <c r="EW18" s="337"/>
      <c r="EX18" s="337"/>
      <c r="EY18" s="337">
        <f t="shared" si="56"/>
        <v>0</v>
      </c>
      <c r="EZ18" s="338">
        <f t="shared" si="57"/>
        <v>0</v>
      </c>
      <c r="FA18" s="339" t="str">
        <f t="shared" si="58"/>
        <v>E</v>
      </c>
      <c r="FB18" s="340">
        <f t="shared" si="59"/>
        <v>0</v>
      </c>
      <c r="FC18" s="412"/>
      <c r="FD18" s="373"/>
      <c r="FE18" s="413" t="str">
        <f t="shared" si="119"/>
        <v/>
      </c>
      <c r="FF18" s="344">
        <f t="shared" si="0"/>
        <v>0</v>
      </c>
      <c r="FG18" s="345">
        <f t="shared" si="1"/>
        <v>0</v>
      </c>
      <c r="FH18" s="346" t="str">
        <f t="shared" si="61"/>
        <v/>
      </c>
      <c r="FI18" s="347" t="str">
        <f t="shared" si="62"/>
        <v/>
      </c>
      <c r="FJ18" s="347" t="str">
        <f t="shared" si="63"/>
        <v/>
      </c>
      <c r="FK18" s="347" t="str">
        <f t="shared" si="64"/>
        <v/>
      </c>
      <c r="FL18" s="414" t="str">
        <f t="shared" si="65"/>
        <v/>
      </c>
      <c r="FM18" s="349" t="str">
        <f t="shared" si="66"/>
        <v/>
      </c>
      <c r="FN18" s="350" t="str">
        <f t="shared" si="67"/>
        <v/>
      </c>
      <c r="FO18" s="351">
        <f t="shared" si="2"/>
        <v>0</v>
      </c>
      <c r="FP18" s="352">
        <f t="shared" si="3"/>
        <v>0</v>
      </c>
      <c r="FQ18" s="352">
        <f t="shared" si="4"/>
        <v>0</v>
      </c>
      <c r="FR18" s="352">
        <f t="shared" si="5"/>
        <v>0</v>
      </c>
      <c r="FS18" s="352">
        <f t="shared" si="6"/>
        <v>0</v>
      </c>
      <c r="FT18" s="353">
        <f t="shared" si="7"/>
        <v>0</v>
      </c>
      <c r="FU18" s="45">
        <f t="shared" si="68"/>
        <v>0</v>
      </c>
      <c r="FV18" s="46">
        <f t="shared" si="69"/>
        <v>0</v>
      </c>
      <c r="FW18" s="46">
        <f t="shared" si="70"/>
        <v>0</v>
      </c>
      <c r="FX18" s="46">
        <f t="shared" si="71"/>
        <v>0</v>
      </c>
      <c r="FY18" s="46">
        <f t="shared" si="72"/>
        <v>0</v>
      </c>
      <c r="FZ18" s="820"/>
      <c r="GA18" s="820"/>
      <c r="GB18" s="10">
        <f t="shared" si="73"/>
        <v>0</v>
      </c>
      <c r="GC18" s="10" t="s">
        <v>167</v>
      </c>
      <c r="GD18" s="10">
        <f t="shared" si="74"/>
        <v>100</v>
      </c>
      <c r="GE18" s="10" t="str">
        <f t="shared" si="75"/>
        <v>0/100</v>
      </c>
      <c r="GF18" s="10">
        <f t="shared" si="76"/>
        <v>0</v>
      </c>
      <c r="GG18" s="10" t="s">
        <v>167</v>
      </c>
      <c r="GH18" s="10">
        <f t="shared" si="77"/>
        <v>100</v>
      </c>
      <c r="GI18" s="10" t="str">
        <f t="shared" si="78"/>
        <v>0/100</v>
      </c>
      <c r="GJ18" s="10">
        <f t="shared" si="79"/>
        <v>0</v>
      </c>
      <c r="GK18" s="10" t="s">
        <v>167</v>
      </c>
      <c r="GL18" s="10">
        <f t="shared" si="80"/>
        <v>100</v>
      </c>
      <c r="GM18" s="10" t="str">
        <f t="shared" si="81"/>
        <v>0/100</v>
      </c>
      <c r="GO18" s="10">
        <f t="shared" si="82"/>
        <v>0</v>
      </c>
      <c r="GP18" s="10">
        <f t="shared" si="83"/>
        <v>0</v>
      </c>
      <c r="GQ18" s="10">
        <f t="shared" si="84"/>
        <v>0</v>
      </c>
      <c r="GR18" s="10">
        <f t="shared" si="85"/>
        <v>0</v>
      </c>
      <c r="GS18" s="10">
        <f t="shared" si="86"/>
        <v>0</v>
      </c>
      <c r="GT18" s="10">
        <f t="shared" si="87"/>
        <v>0</v>
      </c>
      <c r="GU18" s="10">
        <f t="shared" si="88"/>
        <v>0</v>
      </c>
      <c r="GV18" s="10">
        <f t="shared" si="89"/>
        <v>0</v>
      </c>
      <c r="GW18" s="10">
        <f t="shared" si="90"/>
        <v>0</v>
      </c>
      <c r="GX18" s="10">
        <f t="shared" si="91"/>
        <v>0</v>
      </c>
    </row>
    <row r="19" spans="1:206" ht="38.25" customHeight="1">
      <c r="A19" s="9">
        <f t="shared" si="11"/>
        <v>0</v>
      </c>
      <c r="B19" s="32">
        <v>11</v>
      </c>
      <c r="C19" s="274">
        <v>11</v>
      </c>
      <c r="D19" s="275">
        <f t="shared" si="12"/>
        <v>0</v>
      </c>
      <c r="E19" s="591"/>
      <c r="F19" s="592"/>
      <c r="G19" s="589"/>
      <c r="H19" s="591"/>
      <c r="I19" s="591"/>
      <c r="J19" s="591"/>
      <c r="K19" s="595"/>
      <c r="L19" s="355"/>
      <c r="M19" s="356"/>
      <c r="N19" s="357">
        <f t="shared" si="92"/>
        <v>0</v>
      </c>
      <c r="O19" s="356"/>
      <c r="P19" s="356"/>
      <c r="Q19" s="357">
        <f t="shared" si="13"/>
        <v>0</v>
      </c>
      <c r="R19" s="356"/>
      <c r="S19" s="356"/>
      <c r="T19" s="357">
        <f t="shared" si="14"/>
        <v>0</v>
      </c>
      <c r="U19" s="358">
        <f t="shared" si="93"/>
        <v>0</v>
      </c>
      <c r="V19" s="359"/>
      <c r="W19" s="360"/>
      <c r="X19" s="357">
        <f t="shared" si="94"/>
        <v>0</v>
      </c>
      <c r="Y19" s="360"/>
      <c r="Z19" s="360"/>
      <c r="AA19" s="357">
        <f t="shared" si="95"/>
        <v>0</v>
      </c>
      <c r="AB19" s="361">
        <f t="shared" si="96"/>
        <v>0</v>
      </c>
      <c r="AC19" s="362">
        <f t="shared" si="97"/>
        <v>0</v>
      </c>
      <c r="AD19" s="363" t="str">
        <f t="shared" si="16"/>
        <v/>
      </c>
      <c r="AE19" s="364">
        <f t="shared" si="98"/>
        <v>0</v>
      </c>
      <c r="AF19" s="365"/>
      <c r="AG19" s="366"/>
      <c r="AH19" s="367">
        <f t="shared" si="18"/>
        <v>0</v>
      </c>
      <c r="AI19" s="366"/>
      <c r="AJ19" s="366"/>
      <c r="AK19" s="367">
        <f t="shared" si="19"/>
        <v>0</v>
      </c>
      <c r="AL19" s="366"/>
      <c r="AM19" s="366"/>
      <c r="AN19" s="367">
        <f t="shared" si="20"/>
        <v>0</v>
      </c>
      <c r="AO19" s="368">
        <f t="shared" si="99"/>
        <v>0</v>
      </c>
      <c r="AP19" s="369"/>
      <c r="AQ19" s="370"/>
      <c r="AR19" s="367">
        <f t="shared" si="100"/>
        <v>0</v>
      </c>
      <c r="AS19" s="370"/>
      <c r="AT19" s="370"/>
      <c r="AU19" s="367">
        <f t="shared" si="101"/>
        <v>0</v>
      </c>
      <c r="AV19" s="371">
        <f t="shared" si="102"/>
        <v>0</v>
      </c>
      <c r="AW19" s="372">
        <f t="shared" si="21"/>
        <v>0</v>
      </c>
      <c r="AX19" s="373" t="str">
        <f t="shared" si="22"/>
        <v>E</v>
      </c>
      <c r="AY19" s="374">
        <f t="shared" si="23"/>
        <v>0</v>
      </c>
      <c r="AZ19" s="375"/>
      <c r="BA19" s="376"/>
      <c r="BB19" s="377">
        <f t="shared" si="24"/>
        <v>0</v>
      </c>
      <c r="BC19" s="376"/>
      <c r="BD19" s="376"/>
      <c r="BE19" s="377">
        <f t="shared" si="25"/>
        <v>0</v>
      </c>
      <c r="BF19" s="376"/>
      <c r="BG19" s="376"/>
      <c r="BH19" s="377">
        <f t="shared" si="26"/>
        <v>0</v>
      </c>
      <c r="BI19" s="378">
        <f t="shared" si="103"/>
        <v>0</v>
      </c>
      <c r="BJ19" s="379"/>
      <c r="BK19" s="380"/>
      <c r="BL19" s="377">
        <f t="shared" si="104"/>
        <v>0</v>
      </c>
      <c r="BM19" s="380"/>
      <c r="BN19" s="380"/>
      <c r="BO19" s="377">
        <f t="shared" si="105"/>
        <v>0</v>
      </c>
      <c r="BP19" s="381">
        <f t="shared" si="106"/>
        <v>0</v>
      </c>
      <c r="BQ19" s="382">
        <f t="shared" si="27"/>
        <v>0</v>
      </c>
      <c r="BR19" s="383" t="str">
        <f t="shared" si="28"/>
        <v>E</v>
      </c>
      <c r="BS19" s="384">
        <f t="shared" si="29"/>
        <v>0</v>
      </c>
      <c r="BT19" s="385"/>
      <c r="BU19" s="386"/>
      <c r="BV19" s="387">
        <f t="shared" si="30"/>
        <v>0</v>
      </c>
      <c r="BW19" s="386"/>
      <c r="BX19" s="386"/>
      <c r="BY19" s="387">
        <f t="shared" si="31"/>
        <v>0</v>
      </c>
      <c r="BZ19" s="386"/>
      <c r="CA19" s="386"/>
      <c r="CB19" s="387">
        <f t="shared" si="32"/>
        <v>0</v>
      </c>
      <c r="CC19" s="388">
        <f t="shared" si="107"/>
        <v>0</v>
      </c>
      <c r="CD19" s="389"/>
      <c r="CE19" s="390"/>
      <c r="CF19" s="387">
        <f t="shared" si="108"/>
        <v>0</v>
      </c>
      <c r="CG19" s="390"/>
      <c r="CH19" s="390"/>
      <c r="CI19" s="387">
        <f t="shared" si="109"/>
        <v>0</v>
      </c>
      <c r="CJ19" s="391">
        <f t="shared" si="110"/>
        <v>0</v>
      </c>
      <c r="CK19" s="392">
        <f t="shared" si="33"/>
        <v>0</v>
      </c>
      <c r="CL19" s="393" t="str">
        <f t="shared" si="34"/>
        <v>E</v>
      </c>
      <c r="CM19" s="394">
        <f t="shared" si="35"/>
        <v>0</v>
      </c>
      <c r="CN19" s="365"/>
      <c r="CO19" s="366"/>
      <c r="CP19" s="367">
        <f t="shared" si="36"/>
        <v>0</v>
      </c>
      <c r="CQ19" s="366"/>
      <c r="CR19" s="366"/>
      <c r="CS19" s="367">
        <f t="shared" si="37"/>
        <v>0</v>
      </c>
      <c r="CT19" s="366"/>
      <c r="CU19" s="366"/>
      <c r="CV19" s="367">
        <f t="shared" si="38"/>
        <v>0</v>
      </c>
      <c r="CW19" s="368">
        <f t="shared" si="111"/>
        <v>0</v>
      </c>
      <c r="CX19" s="369"/>
      <c r="CY19" s="370"/>
      <c r="CZ19" s="367">
        <f t="shared" si="112"/>
        <v>0</v>
      </c>
      <c r="DA19" s="370"/>
      <c r="DB19" s="370"/>
      <c r="DC19" s="367">
        <f t="shared" si="113"/>
        <v>0</v>
      </c>
      <c r="DD19" s="371">
        <f t="shared" si="114"/>
        <v>0</v>
      </c>
      <c r="DE19" s="372">
        <f t="shared" si="39"/>
        <v>0</v>
      </c>
      <c r="DF19" s="373" t="str">
        <f t="shared" si="40"/>
        <v>E</v>
      </c>
      <c r="DG19" s="374">
        <f t="shared" si="41"/>
        <v>0</v>
      </c>
      <c r="DH19" s="395"/>
      <c r="DI19" s="396"/>
      <c r="DJ19" s="397">
        <f t="shared" si="42"/>
        <v>0</v>
      </c>
      <c r="DK19" s="396"/>
      <c r="DL19" s="396"/>
      <c r="DM19" s="397">
        <f t="shared" si="43"/>
        <v>0</v>
      </c>
      <c r="DN19" s="396"/>
      <c r="DO19" s="396"/>
      <c r="DP19" s="397">
        <f t="shared" si="44"/>
        <v>0</v>
      </c>
      <c r="DQ19" s="398">
        <f t="shared" si="115"/>
        <v>0</v>
      </c>
      <c r="DR19" s="399"/>
      <c r="DS19" s="400"/>
      <c r="DT19" s="397">
        <f t="shared" si="116"/>
        <v>0</v>
      </c>
      <c r="DU19" s="400"/>
      <c r="DV19" s="400"/>
      <c r="DW19" s="397">
        <f t="shared" si="117"/>
        <v>0</v>
      </c>
      <c r="DX19" s="401">
        <f t="shared" si="118"/>
        <v>0</v>
      </c>
      <c r="DY19" s="402">
        <f t="shared" si="45"/>
        <v>0</v>
      </c>
      <c r="DZ19" s="403" t="str">
        <f t="shared" si="46"/>
        <v>E</v>
      </c>
      <c r="EA19" s="404">
        <f t="shared" si="47"/>
        <v>0</v>
      </c>
      <c r="EB19" s="405">
        <v>0</v>
      </c>
      <c r="EC19" s="406">
        <v>0</v>
      </c>
      <c r="ED19" s="406">
        <v>0</v>
      </c>
      <c r="EE19" s="327"/>
      <c r="EF19" s="327"/>
      <c r="EG19" s="327">
        <f t="shared" si="48"/>
        <v>0</v>
      </c>
      <c r="EH19" s="407">
        <f t="shared" si="49"/>
        <v>0</v>
      </c>
      <c r="EI19" s="329" t="str">
        <f t="shared" si="50"/>
        <v>E</v>
      </c>
      <c r="EJ19" s="330">
        <f t="shared" si="51"/>
        <v>0</v>
      </c>
      <c r="EK19" s="408">
        <v>0</v>
      </c>
      <c r="EL19" s="409">
        <v>0</v>
      </c>
      <c r="EM19" s="409">
        <v>0</v>
      </c>
      <c r="EN19" s="332"/>
      <c r="EO19" s="332"/>
      <c r="EP19" s="332">
        <f t="shared" si="52"/>
        <v>0</v>
      </c>
      <c r="EQ19" s="333">
        <f t="shared" si="53"/>
        <v>0</v>
      </c>
      <c r="ER19" s="334" t="str">
        <f t="shared" si="54"/>
        <v>E</v>
      </c>
      <c r="ES19" s="335">
        <f t="shared" si="55"/>
        <v>0</v>
      </c>
      <c r="ET19" s="410">
        <v>0</v>
      </c>
      <c r="EU19" s="411">
        <v>0</v>
      </c>
      <c r="EV19" s="411">
        <v>0</v>
      </c>
      <c r="EW19" s="337"/>
      <c r="EX19" s="337"/>
      <c r="EY19" s="337">
        <f t="shared" si="56"/>
        <v>0</v>
      </c>
      <c r="EZ19" s="338">
        <f t="shared" si="57"/>
        <v>0</v>
      </c>
      <c r="FA19" s="339" t="str">
        <f t="shared" si="58"/>
        <v>E</v>
      </c>
      <c r="FB19" s="340">
        <f t="shared" si="59"/>
        <v>0</v>
      </c>
      <c r="FC19" s="412"/>
      <c r="FD19" s="373"/>
      <c r="FE19" s="413" t="str">
        <f t="shared" si="119"/>
        <v/>
      </c>
      <c r="FF19" s="344">
        <f t="shared" si="0"/>
        <v>0</v>
      </c>
      <c r="FG19" s="345">
        <f t="shared" si="1"/>
        <v>0</v>
      </c>
      <c r="FH19" s="346" t="str">
        <f t="shared" si="61"/>
        <v/>
      </c>
      <c r="FI19" s="347" t="str">
        <f t="shared" si="62"/>
        <v/>
      </c>
      <c r="FJ19" s="347" t="str">
        <f t="shared" si="63"/>
        <v/>
      </c>
      <c r="FK19" s="347" t="str">
        <f t="shared" si="64"/>
        <v/>
      </c>
      <c r="FL19" s="414" t="str">
        <f t="shared" si="65"/>
        <v/>
      </c>
      <c r="FM19" s="349" t="str">
        <f t="shared" si="66"/>
        <v/>
      </c>
      <c r="FN19" s="350" t="str">
        <f t="shared" si="67"/>
        <v/>
      </c>
      <c r="FO19" s="351">
        <f t="shared" si="2"/>
        <v>0</v>
      </c>
      <c r="FP19" s="352">
        <f t="shared" si="3"/>
        <v>0</v>
      </c>
      <c r="FQ19" s="352">
        <f t="shared" si="4"/>
        <v>0</v>
      </c>
      <c r="FR19" s="352">
        <f t="shared" si="5"/>
        <v>0</v>
      </c>
      <c r="FS19" s="352">
        <f t="shared" si="6"/>
        <v>0</v>
      </c>
      <c r="FT19" s="353">
        <f t="shared" si="7"/>
        <v>0</v>
      </c>
      <c r="FU19" s="45">
        <f t="shared" si="68"/>
        <v>0</v>
      </c>
      <c r="FV19" s="46">
        <f t="shared" si="69"/>
        <v>0</v>
      </c>
      <c r="FW19" s="46">
        <f t="shared" si="70"/>
        <v>0</v>
      </c>
      <c r="FX19" s="46">
        <f t="shared" si="71"/>
        <v>0</v>
      </c>
      <c r="FY19" s="46">
        <f t="shared" si="72"/>
        <v>0</v>
      </c>
      <c r="FZ19" s="820"/>
      <c r="GA19" s="820"/>
      <c r="GB19" s="10">
        <f t="shared" si="73"/>
        <v>0</v>
      </c>
      <c r="GC19" s="10" t="s">
        <v>167</v>
      </c>
      <c r="GD19" s="10">
        <f t="shared" si="74"/>
        <v>100</v>
      </c>
      <c r="GE19" s="10" t="str">
        <f t="shared" si="75"/>
        <v>0/100</v>
      </c>
      <c r="GF19" s="10">
        <f t="shared" si="76"/>
        <v>0</v>
      </c>
      <c r="GG19" s="10" t="s">
        <v>167</v>
      </c>
      <c r="GH19" s="10">
        <f t="shared" si="77"/>
        <v>100</v>
      </c>
      <c r="GI19" s="10" t="str">
        <f t="shared" si="78"/>
        <v>0/100</v>
      </c>
      <c r="GJ19" s="10">
        <f t="shared" si="79"/>
        <v>0</v>
      </c>
      <c r="GK19" s="10" t="s">
        <v>167</v>
      </c>
      <c r="GL19" s="10">
        <f t="shared" si="80"/>
        <v>100</v>
      </c>
      <c r="GM19" s="10" t="str">
        <f t="shared" si="81"/>
        <v>0/100</v>
      </c>
      <c r="GO19" s="10">
        <f t="shared" si="82"/>
        <v>0</v>
      </c>
      <c r="GP19" s="10">
        <f t="shared" si="83"/>
        <v>0</v>
      </c>
      <c r="GQ19" s="10">
        <f t="shared" si="84"/>
        <v>0</v>
      </c>
      <c r="GR19" s="10">
        <f t="shared" si="85"/>
        <v>0</v>
      </c>
      <c r="GS19" s="10">
        <f t="shared" si="86"/>
        <v>0</v>
      </c>
      <c r="GT19" s="10">
        <f t="shared" si="87"/>
        <v>0</v>
      </c>
      <c r="GU19" s="10">
        <f t="shared" si="88"/>
        <v>0</v>
      </c>
      <c r="GV19" s="10">
        <f t="shared" si="89"/>
        <v>0</v>
      </c>
      <c r="GW19" s="10">
        <f t="shared" si="90"/>
        <v>0</v>
      </c>
      <c r="GX19" s="10">
        <f t="shared" si="91"/>
        <v>0</v>
      </c>
    </row>
    <row r="20" spans="1:206" ht="38.25" customHeight="1">
      <c r="A20" s="9">
        <f t="shared" si="11"/>
        <v>0</v>
      </c>
      <c r="B20" s="32">
        <v>12</v>
      </c>
      <c r="C20" s="354">
        <v>12</v>
      </c>
      <c r="D20" s="275">
        <f t="shared" si="12"/>
        <v>0</v>
      </c>
      <c r="E20" s="591"/>
      <c r="F20" s="592"/>
      <c r="G20" s="591"/>
      <c r="H20" s="591"/>
      <c r="I20" s="591"/>
      <c r="J20" s="591"/>
      <c r="K20" s="595"/>
      <c r="L20" s="355"/>
      <c r="M20" s="356"/>
      <c r="N20" s="357">
        <f t="shared" si="92"/>
        <v>0</v>
      </c>
      <c r="O20" s="356"/>
      <c r="P20" s="356"/>
      <c r="Q20" s="357">
        <f t="shared" si="13"/>
        <v>0</v>
      </c>
      <c r="R20" s="356"/>
      <c r="S20" s="356"/>
      <c r="T20" s="357">
        <f t="shared" si="14"/>
        <v>0</v>
      </c>
      <c r="U20" s="358">
        <f t="shared" si="93"/>
        <v>0</v>
      </c>
      <c r="V20" s="359"/>
      <c r="W20" s="360"/>
      <c r="X20" s="357">
        <f t="shared" si="94"/>
        <v>0</v>
      </c>
      <c r="Y20" s="360"/>
      <c r="Z20" s="360"/>
      <c r="AA20" s="357">
        <f t="shared" si="95"/>
        <v>0</v>
      </c>
      <c r="AB20" s="361">
        <f t="shared" si="96"/>
        <v>0</v>
      </c>
      <c r="AC20" s="362">
        <f t="shared" si="97"/>
        <v>0</v>
      </c>
      <c r="AD20" s="363" t="str">
        <f t="shared" si="16"/>
        <v/>
      </c>
      <c r="AE20" s="364">
        <f t="shared" si="98"/>
        <v>0</v>
      </c>
      <c r="AF20" s="365"/>
      <c r="AG20" s="366"/>
      <c r="AH20" s="367">
        <f t="shared" si="18"/>
        <v>0</v>
      </c>
      <c r="AI20" s="366"/>
      <c r="AJ20" s="366"/>
      <c r="AK20" s="367">
        <f t="shared" si="19"/>
        <v>0</v>
      </c>
      <c r="AL20" s="366"/>
      <c r="AM20" s="366"/>
      <c r="AN20" s="367">
        <f t="shared" si="20"/>
        <v>0</v>
      </c>
      <c r="AO20" s="368">
        <f t="shared" si="99"/>
        <v>0</v>
      </c>
      <c r="AP20" s="369"/>
      <c r="AQ20" s="370"/>
      <c r="AR20" s="367">
        <f t="shared" si="100"/>
        <v>0</v>
      </c>
      <c r="AS20" s="370"/>
      <c r="AT20" s="370"/>
      <c r="AU20" s="367">
        <f t="shared" si="101"/>
        <v>0</v>
      </c>
      <c r="AV20" s="371">
        <f t="shared" si="102"/>
        <v>0</v>
      </c>
      <c r="AW20" s="372">
        <f t="shared" si="21"/>
        <v>0</v>
      </c>
      <c r="AX20" s="373" t="str">
        <f t="shared" si="22"/>
        <v>E</v>
      </c>
      <c r="AY20" s="374">
        <f t="shared" si="23"/>
        <v>0</v>
      </c>
      <c r="AZ20" s="375"/>
      <c r="BA20" s="376"/>
      <c r="BB20" s="377">
        <f t="shared" si="24"/>
        <v>0</v>
      </c>
      <c r="BC20" s="376"/>
      <c r="BD20" s="376"/>
      <c r="BE20" s="377">
        <f t="shared" si="25"/>
        <v>0</v>
      </c>
      <c r="BF20" s="376"/>
      <c r="BG20" s="376"/>
      <c r="BH20" s="377">
        <f t="shared" si="26"/>
        <v>0</v>
      </c>
      <c r="BI20" s="378">
        <f t="shared" si="103"/>
        <v>0</v>
      </c>
      <c r="BJ20" s="379"/>
      <c r="BK20" s="380"/>
      <c r="BL20" s="377">
        <f t="shared" si="104"/>
        <v>0</v>
      </c>
      <c r="BM20" s="380"/>
      <c r="BN20" s="380"/>
      <c r="BO20" s="377">
        <f t="shared" si="105"/>
        <v>0</v>
      </c>
      <c r="BP20" s="381">
        <f t="shared" si="106"/>
        <v>0</v>
      </c>
      <c r="BQ20" s="382">
        <f t="shared" si="27"/>
        <v>0</v>
      </c>
      <c r="BR20" s="383" t="str">
        <f t="shared" si="28"/>
        <v>E</v>
      </c>
      <c r="BS20" s="384">
        <f t="shared" si="29"/>
        <v>0</v>
      </c>
      <c r="BT20" s="385"/>
      <c r="BU20" s="386"/>
      <c r="BV20" s="387">
        <f t="shared" si="30"/>
        <v>0</v>
      </c>
      <c r="BW20" s="386"/>
      <c r="BX20" s="386"/>
      <c r="BY20" s="387">
        <f t="shared" si="31"/>
        <v>0</v>
      </c>
      <c r="BZ20" s="386"/>
      <c r="CA20" s="386"/>
      <c r="CB20" s="387">
        <f t="shared" si="32"/>
        <v>0</v>
      </c>
      <c r="CC20" s="388">
        <f t="shared" si="107"/>
        <v>0</v>
      </c>
      <c r="CD20" s="389"/>
      <c r="CE20" s="390"/>
      <c r="CF20" s="387">
        <f t="shared" si="108"/>
        <v>0</v>
      </c>
      <c r="CG20" s="390"/>
      <c r="CH20" s="390"/>
      <c r="CI20" s="387">
        <f t="shared" si="109"/>
        <v>0</v>
      </c>
      <c r="CJ20" s="391">
        <f t="shared" si="110"/>
        <v>0</v>
      </c>
      <c r="CK20" s="392">
        <f t="shared" si="33"/>
        <v>0</v>
      </c>
      <c r="CL20" s="393" t="str">
        <f t="shared" si="34"/>
        <v>E</v>
      </c>
      <c r="CM20" s="394">
        <f t="shared" si="35"/>
        <v>0</v>
      </c>
      <c r="CN20" s="365"/>
      <c r="CO20" s="366"/>
      <c r="CP20" s="367">
        <f t="shared" si="36"/>
        <v>0</v>
      </c>
      <c r="CQ20" s="366"/>
      <c r="CR20" s="366"/>
      <c r="CS20" s="367">
        <f t="shared" si="37"/>
        <v>0</v>
      </c>
      <c r="CT20" s="366"/>
      <c r="CU20" s="366"/>
      <c r="CV20" s="367">
        <f t="shared" si="38"/>
        <v>0</v>
      </c>
      <c r="CW20" s="368">
        <f t="shared" si="111"/>
        <v>0</v>
      </c>
      <c r="CX20" s="369"/>
      <c r="CY20" s="370"/>
      <c r="CZ20" s="367">
        <f t="shared" si="112"/>
        <v>0</v>
      </c>
      <c r="DA20" s="370"/>
      <c r="DB20" s="370"/>
      <c r="DC20" s="367">
        <f t="shared" si="113"/>
        <v>0</v>
      </c>
      <c r="DD20" s="371">
        <f t="shared" si="114"/>
        <v>0</v>
      </c>
      <c r="DE20" s="372">
        <f t="shared" si="39"/>
        <v>0</v>
      </c>
      <c r="DF20" s="373" t="str">
        <f t="shared" si="40"/>
        <v>E</v>
      </c>
      <c r="DG20" s="374">
        <f t="shared" si="41"/>
        <v>0</v>
      </c>
      <c r="DH20" s="395"/>
      <c r="DI20" s="396"/>
      <c r="DJ20" s="397">
        <f t="shared" si="42"/>
        <v>0</v>
      </c>
      <c r="DK20" s="396"/>
      <c r="DL20" s="396"/>
      <c r="DM20" s="397">
        <f t="shared" si="43"/>
        <v>0</v>
      </c>
      <c r="DN20" s="396"/>
      <c r="DO20" s="396"/>
      <c r="DP20" s="397">
        <f t="shared" si="44"/>
        <v>0</v>
      </c>
      <c r="DQ20" s="398">
        <f t="shared" si="115"/>
        <v>0</v>
      </c>
      <c r="DR20" s="399"/>
      <c r="DS20" s="400"/>
      <c r="DT20" s="397">
        <f t="shared" si="116"/>
        <v>0</v>
      </c>
      <c r="DU20" s="400"/>
      <c r="DV20" s="400"/>
      <c r="DW20" s="397">
        <f t="shared" si="117"/>
        <v>0</v>
      </c>
      <c r="DX20" s="401">
        <f t="shared" si="118"/>
        <v>0</v>
      </c>
      <c r="DY20" s="402">
        <f t="shared" si="45"/>
        <v>0</v>
      </c>
      <c r="DZ20" s="403" t="str">
        <f t="shared" si="46"/>
        <v>E</v>
      </c>
      <c r="EA20" s="404">
        <f t="shared" si="47"/>
        <v>0</v>
      </c>
      <c r="EB20" s="405">
        <v>0</v>
      </c>
      <c r="EC20" s="406">
        <v>0</v>
      </c>
      <c r="ED20" s="406">
        <v>0</v>
      </c>
      <c r="EE20" s="327"/>
      <c r="EF20" s="327"/>
      <c r="EG20" s="327">
        <f t="shared" si="48"/>
        <v>0</v>
      </c>
      <c r="EH20" s="407">
        <f t="shared" si="49"/>
        <v>0</v>
      </c>
      <c r="EI20" s="329" t="str">
        <f t="shared" si="50"/>
        <v>E</v>
      </c>
      <c r="EJ20" s="330">
        <f t="shared" si="51"/>
        <v>0</v>
      </c>
      <c r="EK20" s="408">
        <v>0</v>
      </c>
      <c r="EL20" s="409">
        <v>0</v>
      </c>
      <c r="EM20" s="409">
        <v>0</v>
      </c>
      <c r="EN20" s="332"/>
      <c r="EO20" s="332"/>
      <c r="EP20" s="332">
        <f t="shared" si="52"/>
        <v>0</v>
      </c>
      <c r="EQ20" s="333">
        <f t="shared" si="53"/>
        <v>0</v>
      </c>
      <c r="ER20" s="334" t="str">
        <f t="shared" si="54"/>
        <v>E</v>
      </c>
      <c r="ES20" s="335">
        <f t="shared" si="55"/>
        <v>0</v>
      </c>
      <c r="ET20" s="410">
        <v>0</v>
      </c>
      <c r="EU20" s="411">
        <v>0</v>
      </c>
      <c r="EV20" s="411">
        <v>0</v>
      </c>
      <c r="EW20" s="337"/>
      <c r="EX20" s="337"/>
      <c r="EY20" s="337">
        <f t="shared" si="56"/>
        <v>0</v>
      </c>
      <c r="EZ20" s="338">
        <f t="shared" si="57"/>
        <v>0</v>
      </c>
      <c r="FA20" s="339" t="str">
        <f t="shared" si="58"/>
        <v>E</v>
      </c>
      <c r="FB20" s="340">
        <f t="shared" si="59"/>
        <v>0</v>
      </c>
      <c r="FC20" s="412"/>
      <c r="FD20" s="373"/>
      <c r="FE20" s="413" t="str">
        <f t="shared" si="119"/>
        <v/>
      </c>
      <c r="FF20" s="344">
        <f t="shared" si="0"/>
        <v>0</v>
      </c>
      <c r="FG20" s="345">
        <f t="shared" si="1"/>
        <v>0</v>
      </c>
      <c r="FH20" s="346" t="str">
        <f t="shared" si="61"/>
        <v/>
      </c>
      <c r="FI20" s="347" t="str">
        <f t="shared" si="62"/>
        <v/>
      </c>
      <c r="FJ20" s="347" t="str">
        <f t="shared" si="63"/>
        <v/>
      </c>
      <c r="FK20" s="347" t="str">
        <f t="shared" si="64"/>
        <v/>
      </c>
      <c r="FL20" s="414" t="str">
        <f t="shared" si="65"/>
        <v/>
      </c>
      <c r="FM20" s="349" t="str">
        <f t="shared" si="66"/>
        <v/>
      </c>
      <c r="FN20" s="350" t="str">
        <f t="shared" si="67"/>
        <v/>
      </c>
      <c r="FO20" s="351">
        <f t="shared" si="2"/>
        <v>0</v>
      </c>
      <c r="FP20" s="352">
        <f t="shared" si="3"/>
        <v>0</v>
      </c>
      <c r="FQ20" s="352">
        <f t="shared" si="4"/>
        <v>0</v>
      </c>
      <c r="FR20" s="352">
        <f t="shared" si="5"/>
        <v>0</v>
      </c>
      <c r="FS20" s="352">
        <f t="shared" si="6"/>
        <v>0</v>
      </c>
      <c r="FT20" s="353">
        <f t="shared" si="7"/>
        <v>0</v>
      </c>
      <c r="FU20" s="45">
        <f t="shared" si="68"/>
        <v>0</v>
      </c>
      <c r="FV20" s="46">
        <f t="shared" si="69"/>
        <v>0</v>
      </c>
      <c r="FW20" s="46">
        <f t="shared" si="70"/>
        <v>0</v>
      </c>
      <c r="FX20" s="46">
        <f t="shared" si="71"/>
        <v>0</v>
      </c>
      <c r="FY20" s="46">
        <f t="shared" si="72"/>
        <v>0</v>
      </c>
      <c r="FZ20" s="820"/>
      <c r="GA20" s="820"/>
      <c r="GB20" s="10">
        <f t="shared" si="73"/>
        <v>0</v>
      </c>
      <c r="GC20" s="10" t="s">
        <v>167</v>
      </c>
      <c r="GD20" s="10">
        <f t="shared" si="74"/>
        <v>100</v>
      </c>
      <c r="GE20" s="10" t="str">
        <f t="shared" si="75"/>
        <v>0/100</v>
      </c>
      <c r="GF20" s="10">
        <f t="shared" si="76"/>
        <v>0</v>
      </c>
      <c r="GG20" s="10" t="s">
        <v>167</v>
      </c>
      <c r="GH20" s="10">
        <f t="shared" si="77"/>
        <v>100</v>
      </c>
      <c r="GI20" s="10" t="str">
        <f t="shared" si="78"/>
        <v>0/100</v>
      </c>
      <c r="GJ20" s="10">
        <f t="shared" si="79"/>
        <v>0</v>
      </c>
      <c r="GK20" s="10" t="s">
        <v>167</v>
      </c>
      <c r="GL20" s="10">
        <f t="shared" si="80"/>
        <v>100</v>
      </c>
      <c r="GM20" s="10" t="str">
        <f t="shared" si="81"/>
        <v>0/100</v>
      </c>
      <c r="GO20" s="10">
        <f t="shared" si="82"/>
        <v>0</v>
      </c>
      <c r="GP20" s="10">
        <f t="shared" si="83"/>
        <v>0</v>
      </c>
      <c r="GQ20" s="10">
        <f t="shared" si="84"/>
        <v>0</v>
      </c>
      <c r="GR20" s="10">
        <f t="shared" si="85"/>
        <v>0</v>
      </c>
      <c r="GS20" s="10">
        <f t="shared" si="86"/>
        <v>0</v>
      </c>
      <c r="GT20" s="10">
        <f t="shared" si="87"/>
        <v>0</v>
      </c>
      <c r="GU20" s="10">
        <f t="shared" si="88"/>
        <v>0</v>
      </c>
      <c r="GV20" s="10">
        <f t="shared" si="89"/>
        <v>0</v>
      </c>
      <c r="GW20" s="10">
        <f t="shared" si="90"/>
        <v>0</v>
      </c>
      <c r="GX20" s="10">
        <f t="shared" si="91"/>
        <v>0</v>
      </c>
    </row>
    <row r="21" spans="1:206" ht="38.25" customHeight="1">
      <c r="A21" s="9">
        <f t="shared" si="11"/>
        <v>0</v>
      </c>
      <c r="B21" s="32">
        <v>13</v>
      </c>
      <c r="C21" s="274">
        <v>13</v>
      </c>
      <c r="D21" s="275">
        <f t="shared" si="12"/>
        <v>0</v>
      </c>
      <c r="E21" s="591"/>
      <c r="F21" s="592"/>
      <c r="G21" s="589"/>
      <c r="H21" s="591"/>
      <c r="I21" s="591"/>
      <c r="J21" s="591"/>
      <c r="K21" s="595"/>
      <c r="L21" s="355"/>
      <c r="M21" s="356"/>
      <c r="N21" s="357">
        <f t="shared" si="92"/>
        <v>0</v>
      </c>
      <c r="O21" s="356"/>
      <c r="P21" s="356"/>
      <c r="Q21" s="357">
        <f t="shared" si="13"/>
        <v>0</v>
      </c>
      <c r="R21" s="356"/>
      <c r="S21" s="356"/>
      <c r="T21" s="357">
        <f t="shared" si="14"/>
        <v>0</v>
      </c>
      <c r="U21" s="358">
        <f t="shared" si="93"/>
        <v>0</v>
      </c>
      <c r="V21" s="359"/>
      <c r="W21" s="360"/>
      <c r="X21" s="357">
        <f t="shared" si="94"/>
        <v>0</v>
      </c>
      <c r="Y21" s="360"/>
      <c r="Z21" s="360"/>
      <c r="AA21" s="357">
        <f t="shared" si="95"/>
        <v>0</v>
      </c>
      <c r="AB21" s="361">
        <f t="shared" si="96"/>
        <v>0</v>
      </c>
      <c r="AC21" s="362">
        <f t="shared" si="97"/>
        <v>0</v>
      </c>
      <c r="AD21" s="363" t="str">
        <f t="shared" si="16"/>
        <v/>
      </c>
      <c r="AE21" s="364">
        <f t="shared" si="98"/>
        <v>0</v>
      </c>
      <c r="AF21" s="365"/>
      <c r="AG21" s="366"/>
      <c r="AH21" s="367">
        <f t="shared" si="18"/>
        <v>0</v>
      </c>
      <c r="AI21" s="366"/>
      <c r="AJ21" s="366"/>
      <c r="AK21" s="367">
        <f t="shared" si="19"/>
        <v>0</v>
      </c>
      <c r="AL21" s="366"/>
      <c r="AM21" s="366"/>
      <c r="AN21" s="367">
        <f t="shared" si="20"/>
        <v>0</v>
      </c>
      <c r="AO21" s="368">
        <f t="shared" si="99"/>
        <v>0</v>
      </c>
      <c r="AP21" s="369"/>
      <c r="AQ21" s="370"/>
      <c r="AR21" s="367">
        <f t="shared" si="100"/>
        <v>0</v>
      </c>
      <c r="AS21" s="370"/>
      <c r="AT21" s="370"/>
      <c r="AU21" s="367">
        <f t="shared" si="101"/>
        <v>0</v>
      </c>
      <c r="AV21" s="371">
        <f t="shared" si="102"/>
        <v>0</v>
      </c>
      <c r="AW21" s="372">
        <f t="shared" si="21"/>
        <v>0</v>
      </c>
      <c r="AX21" s="373" t="str">
        <f t="shared" si="22"/>
        <v>E</v>
      </c>
      <c r="AY21" s="374">
        <f t="shared" si="23"/>
        <v>0</v>
      </c>
      <c r="AZ21" s="375"/>
      <c r="BA21" s="376"/>
      <c r="BB21" s="377">
        <f t="shared" si="24"/>
        <v>0</v>
      </c>
      <c r="BC21" s="376"/>
      <c r="BD21" s="376"/>
      <c r="BE21" s="377">
        <f t="shared" si="25"/>
        <v>0</v>
      </c>
      <c r="BF21" s="376"/>
      <c r="BG21" s="376"/>
      <c r="BH21" s="377">
        <f t="shared" si="26"/>
        <v>0</v>
      </c>
      <c r="BI21" s="378">
        <f t="shared" si="103"/>
        <v>0</v>
      </c>
      <c r="BJ21" s="379"/>
      <c r="BK21" s="380"/>
      <c r="BL21" s="377">
        <f t="shared" si="104"/>
        <v>0</v>
      </c>
      <c r="BM21" s="380"/>
      <c r="BN21" s="380"/>
      <c r="BO21" s="377">
        <f t="shared" si="105"/>
        <v>0</v>
      </c>
      <c r="BP21" s="381">
        <f t="shared" si="106"/>
        <v>0</v>
      </c>
      <c r="BQ21" s="382">
        <f t="shared" si="27"/>
        <v>0</v>
      </c>
      <c r="BR21" s="383" t="str">
        <f t="shared" si="28"/>
        <v>E</v>
      </c>
      <c r="BS21" s="384">
        <f t="shared" si="29"/>
        <v>0</v>
      </c>
      <c r="BT21" s="385"/>
      <c r="BU21" s="386"/>
      <c r="BV21" s="387">
        <f t="shared" si="30"/>
        <v>0</v>
      </c>
      <c r="BW21" s="386"/>
      <c r="BX21" s="386"/>
      <c r="BY21" s="387">
        <f t="shared" si="31"/>
        <v>0</v>
      </c>
      <c r="BZ21" s="386"/>
      <c r="CA21" s="386"/>
      <c r="CB21" s="387">
        <f t="shared" si="32"/>
        <v>0</v>
      </c>
      <c r="CC21" s="388">
        <f t="shared" si="107"/>
        <v>0</v>
      </c>
      <c r="CD21" s="389"/>
      <c r="CE21" s="390"/>
      <c r="CF21" s="387">
        <f t="shared" si="108"/>
        <v>0</v>
      </c>
      <c r="CG21" s="390"/>
      <c r="CH21" s="390"/>
      <c r="CI21" s="387">
        <f t="shared" si="109"/>
        <v>0</v>
      </c>
      <c r="CJ21" s="391">
        <f t="shared" si="110"/>
        <v>0</v>
      </c>
      <c r="CK21" s="392">
        <f t="shared" si="33"/>
        <v>0</v>
      </c>
      <c r="CL21" s="393" t="str">
        <f t="shared" si="34"/>
        <v>E</v>
      </c>
      <c r="CM21" s="394">
        <f t="shared" si="35"/>
        <v>0</v>
      </c>
      <c r="CN21" s="365"/>
      <c r="CO21" s="366"/>
      <c r="CP21" s="367">
        <f t="shared" si="36"/>
        <v>0</v>
      </c>
      <c r="CQ21" s="366"/>
      <c r="CR21" s="366"/>
      <c r="CS21" s="367">
        <f t="shared" si="37"/>
        <v>0</v>
      </c>
      <c r="CT21" s="366"/>
      <c r="CU21" s="366"/>
      <c r="CV21" s="367">
        <f t="shared" si="38"/>
        <v>0</v>
      </c>
      <c r="CW21" s="368">
        <f t="shared" si="111"/>
        <v>0</v>
      </c>
      <c r="CX21" s="369"/>
      <c r="CY21" s="370"/>
      <c r="CZ21" s="367">
        <f t="shared" si="112"/>
        <v>0</v>
      </c>
      <c r="DA21" s="370"/>
      <c r="DB21" s="370"/>
      <c r="DC21" s="367">
        <f t="shared" si="113"/>
        <v>0</v>
      </c>
      <c r="DD21" s="371">
        <f t="shared" si="114"/>
        <v>0</v>
      </c>
      <c r="DE21" s="372">
        <f t="shared" si="39"/>
        <v>0</v>
      </c>
      <c r="DF21" s="373" t="str">
        <f t="shared" si="40"/>
        <v>E</v>
      </c>
      <c r="DG21" s="374">
        <f t="shared" si="41"/>
        <v>0</v>
      </c>
      <c r="DH21" s="395"/>
      <c r="DI21" s="396"/>
      <c r="DJ21" s="397">
        <f t="shared" si="42"/>
        <v>0</v>
      </c>
      <c r="DK21" s="396"/>
      <c r="DL21" s="396"/>
      <c r="DM21" s="397">
        <f t="shared" si="43"/>
        <v>0</v>
      </c>
      <c r="DN21" s="396"/>
      <c r="DO21" s="396"/>
      <c r="DP21" s="397">
        <f t="shared" si="44"/>
        <v>0</v>
      </c>
      <c r="DQ21" s="398">
        <f t="shared" si="115"/>
        <v>0</v>
      </c>
      <c r="DR21" s="399"/>
      <c r="DS21" s="400"/>
      <c r="DT21" s="397">
        <f t="shared" si="116"/>
        <v>0</v>
      </c>
      <c r="DU21" s="400"/>
      <c r="DV21" s="400"/>
      <c r="DW21" s="397">
        <f t="shared" si="117"/>
        <v>0</v>
      </c>
      <c r="DX21" s="401">
        <f t="shared" si="118"/>
        <v>0</v>
      </c>
      <c r="DY21" s="402">
        <f t="shared" si="45"/>
        <v>0</v>
      </c>
      <c r="DZ21" s="403" t="str">
        <f t="shared" si="46"/>
        <v>E</v>
      </c>
      <c r="EA21" s="404">
        <f t="shared" si="47"/>
        <v>0</v>
      </c>
      <c r="EB21" s="405">
        <v>0</v>
      </c>
      <c r="EC21" s="406">
        <v>0</v>
      </c>
      <c r="ED21" s="406">
        <v>0</v>
      </c>
      <c r="EE21" s="327"/>
      <c r="EF21" s="327"/>
      <c r="EG21" s="327">
        <f t="shared" si="48"/>
        <v>0</v>
      </c>
      <c r="EH21" s="407">
        <f t="shared" si="49"/>
        <v>0</v>
      </c>
      <c r="EI21" s="329" t="str">
        <f t="shared" si="50"/>
        <v>E</v>
      </c>
      <c r="EJ21" s="330">
        <f t="shared" si="51"/>
        <v>0</v>
      </c>
      <c r="EK21" s="408">
        <v>0</v>
      </c>
      <c r="EL21" s="409">
        <v>0</v>
      </c>
      <c r="EM21" s="409">
        <v>0</v>
      </c>
      <c r="EN21" s="332"/>
      <c r="EO21" s="332"/>
      <c r="EP21" s="332">
        <f t="shared" si="52"/>
        <v>0</v>
      </c>
      <c r="EQ21" s="333">
        <f t="shared" si="53"/>
        <v>0</v>
      </c>
      <c r="ER21" s="334" t="str">
        <f t="shared" si="54"/>
        <v>E</v>
      </c>
      <c r="ES21" s="335">
        <f t="shared" si="55"/>
        <v>0</v>
      </c>
      <c r="ET21" s="410">
        <v>0</v>
      </c>
      <c r="EU21" s="411">
        <v>0</v>
      </c>
      <c r="EV21" s="411">
        <v>0</v>
      </c>
      <c r="EW21" s="337"/>
      <c r="EX21" s="337"/>
      <c r="EY21" s="337">
        <f t="shared" si="56"/>
        <v>0</v>
      </c>
      <c r="EZ21" s="338">
        <f t="shared" si="57"/>
        <v>0</v>
      </c>
      <c r="FA21" s="339" t="str">
        <f t="shared" si="58"/>
        <v>E</v>
      </c>
      <c r="FB21" s="340">
        <f t="shared" si="59"/>
        <v>0</v>
      </c>
      <c r="FC21" s="412"/>
      <c r="FD21" s="373"/>
      <c r="FE21" s="413" t="str">
        <f t="shared" si="119"/>
        <v/>
      </c>
      <c r="FF21" s="344">
        <f t="shared" si="0"/>
        <v>0</v>
      </c>
      <c r="FG21" s="345">
        <f t="shared" si="1"/>
        <v>0</v>
      </c>
      <c r="FH21" s="346" t="str">
        <f t="shared" si="61"/>
        <v/>
      </c>
      <c r="FI21" s="347" t="str">
        <f t="shared" si="62"/>
        <v/>
      </c>
      <c r="FJ21" s="347" t="str">
        <f t="shared" si="63"/>
        <v/>
      </c>
      <c r="FK21" s="347" t="str">
        <f t="shared" si="64"/>
        <v/>
      </c>
      <c r="FL21" s="414" t="str">
        <f t="shared" si="65"/>
        <v/>
      </c>
      <c r="FM21" s="349" t="str">
        <f t="shared" si="66"/>
        <v/>
      </c>
      <c r="FN21" s="350" t="str">
        <f t="shared" si="67"/>
        <v/>
      </c>
      <c r="FO21" s="351">
        <f t="shared" si="2"/>
        <v>0</v>
      </c>
      <c r="FP21" s="352">
        <f t="shared" si="3"/>
        <v>0</v>
      </c>
      <c r="FQ21" s="352">
        <f t="shared" si="4"/>
        <v>0</v>
      </c>
      <c r="FR21" s="352">
        <f t="shared" si="5"/>
        <v>0</v>
      </c>
      <c r="FS21" s="352">
        <f t="shared" si="6"/>
        <v>0</v>
      </c>
      <c r="FT21" s="353">
        <f t="shared" si="7"/>
        <v>0</v>
      </c>
      <c r="FU21" s="45">
        <f t="shared" si="68"/>
        <v>0</v>
      </c>
      <c r="FV21" s="46">
        <f t="shared" si="69"/>
        <v>0</v>
      </c>
      <c r="FW21" s="46">
        <f t="shared" si="70"/>
        <v>0</v>
      </c>
      <c r="FX21" s="46">
        <f t="shared" si="71"/>
        <v>0</v>
      </c>
      <c r="FY21" s="46">
        <f t="shared" si="72"/>
        <v>0</v>
      </c>
      <c r="FZ21" s="820"/>
      <c r="GA21" s="820"/>
      <c r="GB21" s="10">
        <f t="shared" si="73"/>
        <v>0</v>
      </c>
      <c r="GC21" s="10" t="s">
        <v>167</v>
      </c>
      <c r="GD21" s="10">
        <f t="shared" si="74"/>
        <v>100</v>
      </c>
      <c r="GE21" s="10" t="str">
        <f t="shared" si="75"/>
        <v>0/100</v>
      </c>
      <c r="GF21" s="10">
        <f t="shared" si="76"/>
        <v>0</v>
      </c>
      <c r="GG21" s="10" t="s">
        <v>167</v>
      </c>
      <c r="GH21" s="10">
        <f t="shared" si="77"/>
        <v>100</v>
      </c>
      <c r="GI21" s="10" t="str">
        <f t="shared" si="78"/>
        <v>0/100</v>
      </c>
      <c r="GJ21" s="10">
        <f t="shared" si="79"/>
        <v>0</v>
      </c>
      <c r="GK21" s="10" t="s">
        <v>167</v>
      </c>
      <c r="GL21" s="10">
        <f t="shared" si="80"/>
        <v>100</v>
      </c>
      <c r="GM21" s="10" t="str">
        <f t="shared" si="81"/>
        <v>0/100</v>
      </c>
      <c r="GO21" s="10">
        <f t="shared" si="82"/>
        <v>0</v>
      </c>
      <c r="GP21" s="10">
        <f t="shared" si="83"/>
        <v>0</v>
      </c>
      <c r="GQ21" s="10">
        <f t="shared" si="84"/>
        <v>0</v>
      </c>
      <c r="GR21" s="10">
        <f t="shared" si="85"/>
        <v>0</v>
      </c>
      <c r="GS21" s="10">
        <f t="shared" si="86"/>
        <v>0</v>
      </c>
      <c r="GT21" s="10">
        <f t="shared" si="87"/>
        <v>0</v>
      </c>
      <c r="GU21" s="10">
        <f t="shared" si="88"/>
        <v>0</v>
      </c>
      <c r="GV21" s="10">
        <f t="shared" si="89"/>
        <v>0</v>
      </c>
      <c r="GW21" s="10">
        <f t="shared" si="90"/>
        <v>0</v>
      </c>
      <c r="GX21" s="10">
        <f t="shared" si="91"/>
        <v>0</v>
      </c>
    </row>
    <row r="22" spans="1:206" ht="38.25" customHeight="1">
      <c r="A22" s="9">
        <f t="shared" si="11"/>
        <v>0</v>
      </c>
      <c r="B22" s="32">
        <v>14</v>
      </c>
      <c r="C22" s="354">
        <v>14</v>
      </c>
      <c r="D22" s="275">
        <f t="shared" si="12"/>
        <v>0</v>
      </c>
      <c r="E22" s="591"/>
      <c r="F22" s="592"/>
      <c r="G22" s="591"/>
      <c r="H22" s="591"/>
      <c r="I22" s="591"/>
      <c r="J22" s="591"/>
      <c r="K22" s="595"/>
      <c r="L22" s="355"/>
      <c r="M22" s="356"/>
      <c r="N22" s="357">
        <f t="shared" si="92"/>
        <v>0</v>
      </c>
      <c r="O22" s="356"/>
      <c r="P22" s="356"/>
      <c r="Q22" s="357">
        <f t="shared" si="13"/>
        <v>0</v>
      </c>
      <c r="R22" s="356"/>
      <c r="S22" s="356"/>
      <c r="T22" s="357">
        <f t="shared" si="14"/>
        <v>0</v>
      </c>
      <c r="U22" s="358">
        <f t="shared" si="93"/>
        <v>0</v>
      </c>
      <c r="V22" s="359"/>
      <c r="W22" s="360"/>
      <c r="X22" s="357">
        <f t="shared" si="94"/>
        <v>0</v>
      </c>
      <c r="Y22" s="360"/>
      <c r="Z22" s="360"/>
      <c r="AA22" s="357">
        <f t="shared" si="95"/>
        <v>0</v>
      </c>
      <c r="AB22" s="361">
        <f t="shared" si="96"/>
        <v>0</v>
      </c>
      <c r="AC22" s="362">
        <f t="shared" si="97"/>
        <v>0</v>
      </c>
      <c r="AD22" s="363" t="str">
        <f t="shared" si="16"/>
        <v/>
      </c>
      <c r="AE22" s="364">
        <f t="shared" si="98"/>
        <v>0</v>
      </c>
      <c r="AF22" s="365"/>
      <c r="AG22" s="366"/>
      <c r="AH22" s="367">
        <f t="shared" si="18"/>
        <v>0</v>
      </c>
      <c r="AI22" s="366"/>
      <c r="AJ22" s="366"/>
      <c r="AK22" s="367">
        <f t="shared" si="19"/>
        <v>0</v>
      </c>
      <c r="AL22" s="366"/>
      <c r="AM22" s="366"/>
      <c r="AN22" s="367">
        <f t="shared" si="20"/>
        <v>0</v>
      </c>
      <c r="AO22" s="368">
        <f t="shared" si="99"/>
        <v>0</v>
      </c>
      <c r="AP22" s="369"/>
      <c r="AQ22" s="370"/>
      <c r="AR22" s="367">
        <f t="shared" si="100"/>
        <v>0</v>
      </c>
      <c r="AS22" s="370"/>
      <c r="AT22" s="370"/>
      <c r="AU22" s="367">
        <f t="shared" si="101"/>
        <v>0</v>
      </c>
      <c r="AV22" s="371">
        <f t="shared" si="102"/>
        <v>0</v>
      </c>
      <c r="AW22" s="372">
        <f t="shared" si="21"/>
        <v>0</v>
      </c>
      <c r="AX22" s="373" t="str">
        <f t="shared" si="22"/>
        <v>E</v>
      </c>
      <c r="AY22" s="374">
        <f t="shared" si="23"/>
        <v>0</v>
      </c>
      <c r="AZ22" s="375"/>
      <c r="BA22" s="376"/>
      <c r="BB22" s="377">
        <f t="shared" si="24"/>
        <v>0</v>
      </c>
      <c r="BC22" s="376"/>
      <c r="BD22" s="376"/>
      <c r="BE22" s="377">
        <f t="shared" si="25"/>
        <v>0</v>
      </c>
      <c r="BF22" s="376"/>
      <c r="BG22" s="376"/>
      <c r="BH22" s="377">
        <f t="shared" si="26"/>
        <v>0</v>
      </c>
      <c r="BI22" s="378">
        <f t="shared" si="103"/>
        <v>0</v>
      </c>
      <c r="BJ22" s="379"/>
      <c r="BK22" s="380"/>
      <c r="BL22" s="377">
        <f t="shared" si="104"/>
        <v>0</v>
      </c>
      <c r="BM22" s="380"/>
      <c r="BN22" s="380"/>
      <c r="BO22" s="377">
        <f t="shared" si="105"/>
        <v>0</v>
      </c>
      <c r="BP22" s="381">
        <f t="shared" si="106"/>
        <v>0</v>
      </c>
      <c r="BQ22" s="382">
        <f t="shared" si="27"/>
        <v>0</v>
      </c>
      <c r="BR22" s="383" t="str">
        <f t="shared" si="28"/>
        <v>E</v>
      </c>
      <c r="BS22" s="384">
        <f t="shared" si="29"/>
        <v>0</v>
      </c>
      <c r="BT22" s="385"/>
      <c r="BU22" s="386"/>
      <c r="BV22" s="387">
        <f t="shared" si="30"/>
        <v>0</v>
      </c>
      <c r="BW22" s="386"/>
      <c r="BX22" s="386"/>
      <c r="BY22" s="387">
        <f t="shared" si="31"/>
        <v>0</v>
      </c>
      <c r="BZ22" s="386"/>
      <c r="CA22" s="386"/>
      <c r="CB22" s="387">
        <f t="shared" si="32"/>
        <v>0</v>
      </c>
      <c r="CC22" s="388">
        <f t="shared" si="107"/>
        <v>0</v>
      </c>
      <c r="CD22" s="389"/>
      <c r="CE22" s="390"/>
      <c r="CF22" s="387">
        <f t="shared" si="108"/>
        <v>0</v>
      </c>
      <c r="CG22" s="390"/>
      <c r="CH22" s="390"/>
      <c r="CI22" s="387">
        <f t="shared" si="109"/>
        <v>0</v>
      </c>
      <c r="CJ22" s="391">
        <f t="shared" si="110"/>
        <v>0</v>
      </c>
      <c r="CK22" s="392">
        <f t="shared" si="33"/>
        <v>0</v>
      </c>
      <c r="CL22" s="393" t="str">
        <f t="shared" si="34"/>
        <v>E</v>
      </c>
      <c r="CM22" s="394">
        <f t="shared" si="35"/>
        <v>0</v>
      </c>
      <c r="CN22" s="365"/>
      <c r="CO22" s="366"/>
      <c r="CP22" s="367">
        <f t="shared" si="36"/>
        <v>0</v>
      </c>
      <c r="CQ22" s="366"/>
      <c r="CR22" s="366"/>
      <c r="CS22" s="367">
        <f t="shared" si="37"/>
        <v>0</v>
      </c>
      <c r="CT22" s="366"/>
      <c r="CU22" s="366"/>
      <c r="CV22" s="367">
        <f t="shared" si="38"/>
        <v>0</v>
      </c>
      <c r="CW22" s="368">
        <f t="shared" si="111"/>
        <v>0</v>
      </c>
      <c r="CX22" s="369"/>
      <c r="CY22" s="370"/>
      <c r="CZ22" s="367">
        <f t="shared" si="112"/>
        <v>0</v>
      </c>
      <c r="DA22" s="370"/>
      <c r="DB22" s="370"/>
      <c r="DC22" s="367">
        <f t="shared" si="113"/>
        <v>0</v>
      </c>
      <c r="DD22" s="371">
        <f t="shared" si="114"/>
        <v>0</v>
      </c>
      <c r="DE22" s="372">
        <f t="shared" si="39"/>
        <v>0</v>
      </c>
      <c r="DF22" s="373" t="str">
        <f t="shared" si="40"/>
        <v>E</v>
      </c>
      <c r="DG22" s="374">
        <f t="shared" si="41"/>
        <v>0</v>
      </c>
      <c r="DH22" s="395"/>
      <c r="DI22" s="396"/>
      <c r="DJ22" s="397">
        <f t="shared" si="42"/>
        <v>0</v>
      </c>
      <c r="DK22" s="396"/>
      <c r="DL22" s="396"/>
      <c r="DM22" s="397">
        <f t="shared" si="43"/>
        <v>0</v>
      </c>
      <c r="DN22" s="396"/>
      <c r="DO22" s="396"/>
      <c r="DP22" s="397">
        <f t="shared" si="44"/>
        <v>0</v>
      </c>
      <c r="DQ22" s="398">
        <f t="shared" si="115"/>
        <v>0</v>
      </c>
      <c r="DR22" s="399"/>
      <c r="DS22" s="400"/>
      <c r="DT22" s="397">
        <f t="shared" si="116"/>
        <v>0</v>
      </c>
      <c r="DU22" s="400"/>
      <c r="DV22" s="400"/>
      <c r="DW22" s="397">
        <f t="shared" si="117"/>
        <v>0</v>
      </c>
      <c r="DX22" s="401">
        <f t="shared" si="118"/>
        <v>0</v>
      </c>
      <c r="DY22" s="402">
        <f t="shared" si="45"/>
        <v>0</v>
      </c>
      <c r="DZ22" s="403" t="str">
        <f t="shared" si="46"/>
        <v>E</v>
      </c>
      <c r="EA22" s="404">
        <f t="shared" si="47"/>
        <v>0</v>
      </c>
      <c r="EB22" s="405">
        <v>0</v>
      </c>
      <c r="EC22" s="406">
        <v>0</v>
      </c>
      <c r="ED22" s="406">
        <v>0</v>
      </c>
      <c r="EE22" s="327"/>
      <c r="EF22" s="327"/>
      <c r="EG22" s="327">
        <f t="shared" si="48"/>
        <v>0</v>
      </c>
      <c r="EH22" s="407">
        <f t="shared" si="49"/>
        <v>0</v>
      </c>
      <c r="EI22" s="329" t="str">
        <f t="shared" si="50"/>
        <v>E</v>
      </c>
      <c r="EJ22" s="330">
        <f t="shared" si="51"/>
        <v>0</v>
      </c>
      <c r="EK22" s="408">
        <v>0</v>
      </c>
      <c r="EL22" s="409">
        <v>0</v>
      </c>
      <c r="EM22" s="409">
        <v>0</v>
      </c>
      <c r="EN22" s="332"/>
      <c r="EO22" s="332"/>
      <c r="EP22" s="332">
        <f t="shared" si="52"/>
        <v>0</v>
      </c>
      <c r="EQ22" s="333">
        <f t="shared" si="53"/>
        <v>0</v>
      </c>
      <c r="ER22" s="334" t="str">
        <f t="shared" si="54"/>
        <v>E</v>
      </c>
      <c r="ES22" s="335">
        <f t="shared" si="55"/>
        <v>0</v>
      </c>
      <c r="ET22" s="410">
        <v>0</v>
      </c>
      <c r="EU22" s="411">
        <v>0</v>
      </c>
      <c r="EV22" s="411">
        <v>0</v>
      </c>
      <c r="EW22" s="337"/>
      <c r="EX22" s="337"/>
      <c r="EY22" s="337">
        <f t="shared" si="56"/>
        <v>0</v>
      </c>
      <c r="EZ22" s="338">
        <f t="shared" si="57"/>
        <v>0</v>
      </c>
      <c r="FA22" s="339" t="str">
        <f t="shared" si="58"/>
        <v>E</v>
      </c>
      <c r="FB22" s="340">
        <f t="shared" si="59"/>
        <v>0</v>
      </c>
      <c r="FC22" s="412"/>
      <c r="FD22" s="373"/>
      <c r="FE22" s="413" t="str">
        <f t="shared" si="119"/>
        <v/>
      </c>
      <c r="FF22" s="344">
        <f t="shared" si="0"/>
        <v>0</v>
      </c>
      <c r="FG22" s="345">
        <f t="shared" si="1"/>
        <v>0</v>
      </c>
      <c r="FH22" s="346" t="str">
        <f t="shared" si="61"/>
        <v/>
      </c>
      <c r="FI22" s="347" t="str">
        <f t="shared" si="62"/>
        <v/>
      </c>
      <c r="FJ22" s="347" t="str">
        <f t="shared" si="63"/>
        <v/>
      </c>
      <c r="FK22" s="347" t="str">
        <f t="shared" si="64"/>
        <v/>
      </c>
      <c r="FL22" s="414" t="str">
        <f t="shared" si="65"/>
        <v/>
      </c>
      <c r="FM22" s="349" t="str">
        <f t="shared" si="66"/>
        <v/>
      </c>
      <c r="FN22" s="350" t="str">
        <f t="shared" si="67"/>
        <v/>
      </c>
      <c r="FO22" s="351">
        <f t="shared" si="2"/>
        <v>0</v>
      </c>
      <c r="FP22" s="352">
        <f t="shared" si="3"/>
        <v>0</v>
      </c>
      <c r="FQ22" s="352">
        <f t="shared" si="4"/>
        <v>0</v>
      </c>
      <c r="FR22" s="352">
        <f t="shared" si="5"/>
        <v>0</v>
      </c>
      <c r="FS22" s="352">
        <f t="shared" si="6"/>
        <v>0</v>
      </c>
      <c r="FT22" s="353">
        <f t="shared" si="7"/>
        <v>0</v>
      </c>
      <c r="FU22" s="45">
        <f t="shared" si="68"/>
        <v>0</v>
      </c>
      <c r="FV22" s="46">
        <f t="shared" si="69"/>
        <v>0</v>
      </c>
      <c r="FW22" s="46">
        <f t="shared" si="70"/>
        <v>0</v>
      </c>
      <c r="FX22" s="46">
        <f t="shared" si="71"/>
        <v>0</v>
      </c>
      <c r="FY22" s="46">
        <f t="shared" si="72"/>
        <v>0</v>
      </c>
      <c r="FZ22" s="820"/>
      <c r="GA22" s="820"/>
      <c r="GB22" s="10">
        <f t="shared" si="73"/>
        <v>0</v>
      </c>
      <c r="GC22" s="10" t="s">
        <v>167</v>
      </c>
      <c r="GD22" s="10">
        <f t="shared" si="74"/>
        <v>100</v>
      </c>
      <c r="GE22" s="10" t="str">
        <f t="shared" si="75"/>
        <v>0/100</v>
      </c>
      <c r="GF22" s="10">
        <f t="shared" si="76"/>
        <v>0</v>
      </c>
      <c r="GG22" s="10" t="s">
        <v>167</v>
      </c>
      <c r="GH22" s="10">
        <f t="shared" si="77"/>
        <v>100</v>
      </c>
      <c r="GI22" s="10" t="str">
        <f t="shared" si="78"/>
        <v>0/100</v>
      </c>
      <c r="GJ22" s="10">
        <f t="shared" si="79"/>
        <v>0</v>
      </c>
      <c r="GK22" s="10" t="s">
        <v>167</v>
      </c>
      <c r="GL22" s="10">
        <f t="shared" si="80"/>
        <v>100</v>
      </c>
      <c r="GM22" s="10" t="str">
        <f t="shared" si="81"/>
        <v>0/100</v>
      </c>
      <c r="GO22" s="10">
        <f t="shared" si="82"/>
        <v>0</v>
      </c>
      <c r="GP22" s="10">
        <f t="shared" si="83"/>
        <v>0</v>
      </c>
      <c r="GQ22" s="10">
        <f t="shared" si="84"/>
        <v>0</v>
      </c>
      <c r="GR22" s="10">
        <f t="shared" si="85"/>
        <v>0</v>
      </c>
      <c r="GS22" s="10">
        <f t="shared" si="86"/>
        <v>0</v>
      </c>
      <c r="GT22" s="10">
        <f t="shared" si="87"/>
        <v>0</v>
      </c>
      <c r="GU22" s="10">
        <f t="shared" si="88"/>
        <v>0</v>
      </c>
      <c r="GV22" s="10">
        <f t="shared" si="89"/>
        <v>0</v>
      </c>
      <c r="GW22" s="10">
        <f t="shared" si="90"/>
        <v>0</v>
      </c>
      <c r="GX22" s="10">
        <f t="shared" si="91"/>
        <v>0</v>
      </c>
    </row>
    <row r="23" spans="1:206" ht="38.25" customHeight="1">
      <c r="A23" s="9">
        <f t="shared" si="11"/>
        <v>0</v>
      </c>
      <c r="B23" s="32">
        <v>15</v>
      </c>
      <c r="C23" s="274">
        <v>15</v>
      </c>
      <c r="D23" s="275">
        <f t="shared" si="12"/>
        <v>0</v>
      </c>
      <c r="E23" s="591"/>
      <c r="F23" s="592"/>
      <c r="G23" s="589"/>
      <c r="H23" s="591"/>
      <c r="I23" s="591"/>
      <c r="J23" s="591"/>
      <c r="K23" s="595"/>
      <c r="L23" s="355"/>
      <c r="M23" s="356"/>
      <c r="N23" s="357">
        <f t="shared" si="92"/>
        <v>0</v>
      </c>
      <c r="O23" s="356"/>
      <c r="P23" s="356"/>
      <c r="Q23" s="357">
        <f t="shared" si="13"/>
        <v>0</v>
      </c>
      <c r="R23" s="356"/>
      <c r="S23" s="356"/>
      <c r="T23" s="357">
        <f t="shared" si="14"/>
        <v>0</v>
      </c>
      <c r="U23" s="358">
        <f t="shared" si="93"/>
        <v>0</v>
      </c>
      <c r="V23" s="359"/>
      <c r="W23" s="360"/>
      <c r="X23" s="357">
        <f t="shared" si="94"/>
        <v>0</v>
      </c>
      <c r="Y23" s="360"/>
      <c r="Z23" s="360"/>
      <c r="AA23" s="357">
        <f t="shared" si="95"/>
        <v>0</v>
      </c>
      <c r="AB23" s="361">
        <f t="shared" si="96"/>
        <v>0</v>
      </c>
      <c r="AC23" s="362">
        <f t="shared" si="97"/>
        <v>0</v>
      </c>
      <c r="AD23" s="363" t="str">
        <f t="shared" si="16"/>
        <v/>
      </c>
      <c r="AE23" s="364">
        <f t="shared" si="98"/>
        <v>0</v>
      </c>
      <c r="AF23" s="365"/>
      <c r="AG23" s="366"/>
      <c r="AH23" s="367">
        <f t="shared" si="18"/>
        <v>0</v>
      </c>
      <c r="AI23" s="366"/>
      <c r="AJ23" s="366"/>
      <c r="AK23" s="367">
        <f t="shared" si="19"/>
        <v>0</v>
      </c>
      <c r="AL23" s="366"/>
      <c r="AM23" s="366"/>
      <c r="AN23" s="367">
        <f t="shared" si="20"/>
        <v>0</v>
      </c>
      <c r="AO23" s="368">
        <f t="shared" si="99"/>
        <v>0</v>
      </c>
      <c r="AP23" s="369"/>
      <c r="AQ23" s="370"/>
      <c r="AR23" s="367">
        <f t="shared" si="100"/>
        <v>0</v>
      </c>
      <c r="AS23" s="370"/>
      <c r="AT23" s="370"/>
      <c r="AU23" s="367">
        <f t="shared" si="101"/>
        <v>0</v>
      </c>
      <c r="AV23" s="371">
        <f t="shared" si="102"/>
        <v>0</v>
      </c>
      <c r="AW23" s="372">
        <f t="shared" si="21"/>
        <v>0</v>
      </c>
      <c r="AX23" s="373" t="str">
        <f t="shared" si="22"/>
        <v>E</v>
      </c>
      <c r="AY23" s="374">
        <f t="shared" si="23"/>
        <v>0</v>
      </c>
      <c r="AZ23" s="375"/>
      <c r="BA23" s="376"/>
      <c r="BB23" s="377">
        <f t="shared" si="24"/>
        <v>0</v>
      </c>
      <c r="BC23" s="376"/>
      <c r="BD23" s="376"/>
      <c r="BE23" s="377">
        <f t="shared" si="25"/>
        <v>0</v>
      </c>
      <c r="BF23" s="376"/>
      <c r="BG23" s="376"/>
      <c r="BH23" s="377">
        <f t="shared" si="26"/>
        <v>0</v>
      </c>
      <c r="BI23" s="378">
        <f t="shared" si="103"/>
        <v>0</v>
      </c>
      <c r="BJ23" s="379"/>
      <c r="BK23" s="380"/>
      <c r="BL23" s="377">
        <f t="shared" si="104"/>
        <v>0</v>
      </c>
      <c r="BM23" s="380"/>
      <c r="BN23" s="380"/>
      <c r="BO23" s="377">
        <f t="shared" si="105"/>
        <v>0</v>
      </c>
      <c r="BP23" s="381">
        <f t="shared" si="106"/>
        <v>0</v>
      </c>
      <c r="BQ23" s="382">
        <f t="shared" si="27"/>
        <v>0</v>
      </c>
      <c r="BR23" s="383" t="str">
        <f t="shared" si="28"/>
        <v>E</v>
      </c>
      <c r="BS23" s="384">
        <f t="shared" si="29"/>
        <v>0</v>
      </c>
      <c r="BT23" s="385"/>
      <c r="BU23" s="386"/>
      <c r="BV23" s="387">
        <f t="shared" si="30"/>
        <v>0</v>
      </c>
      <c r="BW23" s="386"/>
      <c r="BX23" s="386"/>
      <c r="BY23" s="387">
        <f t="shared" si="31"/>
        <v>0</v>
      </c>
      <c r="BZ23" s="386"/>
      <c r="CA23" s="386"/>
      <c r="CB23" s="387">
        <f t="shared" si="32"/>
        <v>0</v>
      </c>
      <c r="CC23" s="388">
        <f t="shared" si="107"/>
        <v>0</v>
      </c>
      <c r="CD23" s="389"/>
      <c r="CE23" s="390"/>
      <c r="CF23" s="387">
        <f t="shared" si="108"/>
        <v>0</v>
      </c>
      <c r="CG23" s="390"/>
      <c r="CH23" s="390"/>
      <c r="CI23" s="387">
        <f t="shared" si="109"/>
        <v>0</v>
      </c>
      <c r="CJ23" s="391">
        <f t="shared" si="110"/>
        <v>0</v>
      </c>
      <c r="CK23" s="392">
        <f t="shared" si="33"/>
        <v>0</v>
      </c>
      <c r="CL23" s="393" t="str">
        <f t="shared" si="34"/>
        <v>E</v>
      </c>
      <c r="CM23" s="394">
        <f t="shared" si="35"/>
        <v>0</v>
      </c>
      <c r="CN23" s="365"/>
      <c r="CO23" s="366"/>
      <c r="CP23" s="367">
        <f t="shared" si="36"/>
        <v>0</v>
      </c>
      <c r="CQ23" s="366"/>
      <c r="CR23" s="366"/>
      <c r="CS23" s="367">
        <f t="shared" si="37"/>
        <v>0</v>
      </c>
      <c r="CT23" s="366"/>
      <c r="CU23" s="366"/>
      <c r="CV23" s="367">
        <f t="shared" si="38"/>
        <v>0</v>
      </c>
      <c r="CW23" s="368">
        <f t="shared" si="111"/>
        <v>0</v>
      </c>
      <c r="CX23" s="369"/>
      <c r="CY23" s="370"/>
      <c r="CZ23" s="367">
        <f t="shared" si="112"/>
        <v>0</v>
      </c>
      <c r="DA23" s="370"/>
      <c r="DB23" s="370"/>
      <c r="DC23" s="367">
        <f t="shared" si="113"/>
        <v>0</v>
      </c>
      <c r="DD23" s="371">
        <f t="shared" si="114"/>
        <v>0</v>
      </c>
      <c r="DE23" s="372">
        <f t="shared" si="39"/>
        <v>0</v>
      </c>
      <c r="DF23" s="373" t="str">
        <f t="shared" si="40"/>
        <v>E</v>
      </c>
      <c r="DG23" s="374">
        <f t="shared" si="41"/>
        <v>0</v>
      </c>
      <c r="DH23" s="395"/>
      <c r="DI23" s="396"/>
      <c r="DJ23" s="397">
        <f t="shared" si="42"/>
        <v>0</v>
      </c>
      <c r="DK23" s="396"/>
      <c r="DL23" s="396"/>
      <c r="DM23" s="397">
        <f t="shared" si="43"/>
        <v>0</v>
      </c>
      <c r="DN23" s="396"/>
      <c r="DO23" s="396"/>
      <c r="DP23" s="397">
        <f t="shared" si="44"/>
        <v>0</v>
      </c>
      <c r="DQ23" s="398">
        <f t="shared" si="115"/>
        <v>0</v>
      </c>
      <c r="DR23" s="399"/>
      <c r="DS23" s="400"/>
      <c r="DT23" s="397">
        <f t="shared" si="116"/>
        <v>0</v>
      </c>
      <c r="DU23" s="400"/>
      <c r="DV23" s="400"/>
      <c r="DW23" s="397">
        <f t="shared" si="117"/>
        <v>0</v>
      </c>
      <c r="DX23" s="401">
        <f t="shared" si="118"/>
        <v>0</v>
      </c>
      <c r="DY23" s="402">
        <f t="shared" si="45"/>
        <v>0</v>
      </c>
      <c r="DZ23" s="403" t="str">
        <f t="shared" si="46"/>
        <v>E</v>
      </c>
      <c r="EA23" s="404">
        <f t="shared" si="47"/>
        <v>0</v>
      </c>
      <c r="EB23" s="405">
        <v>0</v>
      </c>
      <c r="EC23" s="406">
        <v>0</v>
      </c>
      <c r="ED23" s="406">
        <v>0</v>
      </c>
      <c r="EE23" s="327"/>
      <c r="EF23" s="327"/>
      <c r="EG23" s="327">
        <f t="shared" si="48"/>
        <v>0</v>
      </c>
      <c r="EH23" s="407">
        <f t="shared" si="49"/>
        <v>0</v>
      </c>
      <c r="EI23" s="329" t="str">
        <f t="shared" si="50"/>
        <v>E</v>
      </c>
      <c r="EJ23" s="330">
        <f t="shared" si="51"/>
        <v>0</v>
      </c>
      <c r="EK23" s="408">
        <v>0</v>
      </c>
      <c r="EL23" s="409">
        <v>0</v>
      </c>
      <c r="EM23" s="409">
        <v>0</v>
      </c>
      <c r="EN23" s="332"/>
      <c r="EO23" s="332"/>
      <c r="EP23" s="332">
        <f t="shared" si="52"/>
        <v>0</v>
      </c>
      <c r="EQ23" s="333">
        <f t="shared" si="53"/>
        <v>0</v>
      </c>
      <c r="ER23" s="334" t="str">
        <f t="shared" si="54"/>
        <v>E</v>
      </c>
      <c r="ES23" s="335">
        <f t="shared" si="55"/>
        <v>0</v>
      </c>
      <c r="ET23" s="410">
        <v>0</v>
      </c>
      <c r="EU23" s="411">
        <v>0</v>
      </c>
      <c r="EV23" s="411">
        <v>0</v>
      </c>
      <c r="EW23" s="337"/>
      <c r="EX23" s="337"/>
      <c r="EY23" s="337">
        <f t="shared" si="56"/>
        <v>0</v>
      </c>
      <c r="EZ23" s="338">
        <f t="shared" si="57"/>
        <v>0</v>
      </c>
      <c r="FA23" s="339" t="str">
        <f t="shared" si="58"/>
        <v>E</v>
      </c>
      <c r="FB23" s="340">
        <f t="shared" si="59"/>
        <v>0</v>
      </c>
      <c r="FC23" s="412"/>
      <c r="FD23" s="373"/>
      <c r="FE23" s="413" t="str">
        <f t="shared" si="119"/>
        <v/>
      </c>
      <c r="FF23" s="344">
        <f t="shared" si="0"/>
        <v>0</v>
      </c>
      <c r="FG23" s="345">
        <f t="shared" si="1"/>
        <v>0</v>
      </c>
      <c r="FH23" s="346" t="str">
        <f t="shared" si="61"/>
        <v/>
      </c>
      <c r="FI23" s="347" t="str">
        <f t="shared" si="62"/>
        <v/>
      </c>
      <c r="FJ23" s="347" t="str">
        <f t="shared" si="63"/>
        <v/>
      </c>
      <c r="FK23" s="347" t="str">
        <f t="shared" si="64"/>
        <v/>
      </c>
      <c r="FL23" s="414" t="str">
        <f t="shared" si="65"/>
        <v/>
      </c>
      <c r="FM23" s="349" t="str">
        <f t="shared" si="66"/>
        <v/>
      </c>
      <c r="FN23" s="350" t="str">
        <f t="shared" si="67"/>
        <v/>
      </c>
      <c r="FO23" s="351">
        <f t="shared" si="2"/>
        <v>0</v>
      </c>
      <c r="FP23" s="352">
        <f t="shared" si="3"/>
        <v>0</v>
      </c>
      <c r="FQ23" s="352">
        <f t="shared" si="4"/>
        <v>0</v>
      </c>
      <c r="FR23" s="352">
        <f t="shared" si="5"/>
        <v>0</v>
      </c>
      <c r="FS23" s="352">
        <f t="shared" si="6"/>
        <v>0</v>
      </c>
      <c r="FT23" s="353">
        <f t="shared" si="7"/>
        <v>0</v>
      </c>
      <c r="FU23" s="45">
        <f t="shared" si="68"/>
        <v>0</v>
      </c>
      <c r="FV23" s="46">
        <f t="shared" si="69"/>
        <v>0</v>
      </c>
      <c r="FW23" s="46">
        <f t="shared" si="70"/>
        <v>0</v>
      </c>
      <c r="FX23" s="46">
        <f t="shared" si="71"/>
        <v>0</v>
      </c>
      <c r="FY23" s="46">
        <f t="shared" si="72"/>
        <v>0</v>
      </c>
      <c r="FZ23" s="820"/>
      <c r="GA23" s="820"/>
      <c r="GB23" s="10">
        <f t="shared" si="73"/>
        <v>0</v>
      </c>
      <c r="GC23" s="10" t="s">
        <v>167</v>
      </c>
      <c r="GD23" s="10">
        <f t="shared" si="74"/>
        <v>100</v>
      </c>
      <c r="GE23" s="10" t="str">
        <f t="shared" si="75"/>
        <v>0/100</v>
      </c>
      <c r="GF23" s="10">
        <f t="shared" si="76"/>
        <v>0</v>
      </c>
      <c r="GG23" s="10" t="s">
        <v>167</v>
      </c>
      <c r="GH23" s="10">
        <f t="shared" si="77"/>
        <v>100</v>
      </c>
      <c r="GI23" s="10" t="str">
        <f t="shared" si="78"/>
        <v>0/100</v>
      </c>
      <c r="GJ23" s="10">
        <f t="shared" si="79"/>
        <v>0</v>
      </c>
      <c r="GK23" s="10" t="s">
        <v>167</v>
      </c>
      <c r="GL23" s="10">
        <f t="shared" si="80"/>
        <v>100</v>
      </c>
      <c r="GM23" s="10" t="str">
        <f t="shared" si="81"/>
        <v>0/100</v>
      </c>
      <c r="GO23" s="10">
        <f t="shared" si="82"/>
        <v>0</v>
      </c>
      <c r="GP23" s="10">
        <f t="shared" si="83"/>
        <v>0</v>
      </c>
      <c r="GQ23" s="10">
        <f t="shared" si="84"/>
        <v>0</v>
      </c>
      <c r="GR23" s="10">
        <f t="shared" si="85"/>
        <v>0</v>
      </c>
      <c r="GS23" s="10">
        <f t="shared" si="86"/>
        <v>0</v>
      </c>
      <c r="GT23" s="10">
        <f t="shared" si="87"/>
        <v>0</v>
      </c>
      <c r="GU23" s="10">
        <f t="shared" si="88"/>
        <v>0</v>
      </c>
      <c r="GV23" s="10">
        <f t="shared" si="89"/>
        <v>0</v>
      </c>
      <c r="GW23" s="10">
        <f t="shared" si="90"/>
        <v>0</v>
      </c>
      <c r="GX23" s="10">
        <f t="shared" si="91"/>
        <v>0</v>
      </c>
    </row>
    <row r="24" spans="1:206" ht="38.25" customHeight="1">
      <c r="A24" s="9">
        <f t="shared" si="11"/>
        <v>0</v>
      </c>
      <c r="B24" s="32">
        <v>16</v>
      </c>
      <c r="C24" s="354">
        <v>16</v>
      </c>
      <c r="D24" s="275">
        <f t="shared" si="12"/>
        <v>0</v>
      </c>
      <c r="E24" s="591"/>
      <c r="F24" s="592"/>
      <c r="G24" s="591"/>
      <c r="H24" s="591"/>
      <c r="I24" s="591"/>
      <c r="J24" s="591"/>
      <c r="K24" s="595"/>
      <c r="L24" s="355"/>
      <c r="M24" s="356"/>
      <c r="N24" s="357">
        <f t="shared" si="92"/>
        <v>0</v>
      </c>
      <c r="O24" s="356"/>
      <c r="P24" s="356"/>
      <c r="Q24" s="357">
        <f t="shared" si="13"/>
        <v>0</v>
      </c>
      <c r="R24" s="356"/>
      <c r="S24" s="356"/>
      <c r="T24" s="357">
        <f t="shared" si="14"/>
        <v>0</v>
      </c>
      <c r="U24" s="358">
        <f t="shared" si="93"/>
        <v>0</v>
      </c>
      <c r="V24" s="359"/>
      <c r="W24" s="360"/>
      <c r="X24" s="357">
        <f t="shared" si="94"/>
        <v>0</v>
      </c>
      <c r="Y24" s="360"/>
      <c r="Z24" s="360"/>
      <c r="AA24" s="357">
        <f t="shared" si="95"/>
        <v>0</v>
      </c>
      <c r="AB24" s="361">
        <f t="shared" si="96"/>
        <v>0</v>
      </c>
      <c r="AC24" s="362">
        <f t="shared" si="97"/>
        <v>0</v>
      </c>
      <c r="AD24" s="363" t="str">
        <f t="shared" si="16"/>
        <v/>
      </c>
      <c r="AE24" s="364">
        <f t="shared" si="98"/>
        <v>0</v>
      </c>
      <c r="AF24" s="365"/>
      <c r="AG24" s="366"/>
      <c r="AH24" s="367">
        <f t="shared" si="18"/>
        <v>0</v>
      </c>
      <c r="AI24" s="366"/>
      <c r="AJ24" s="366"/>
      <c r="AK24" s="367">
        <f t="shared" si="19"/>
        <v>0</v>
      </c>
      <c r="AL24" s="366"/>
      <c r="AM24" s="366"/>
      <c r="AN24" s="367">
        <f t="shared" si="20"/>
        <v>0</v>
      </c>
      <c r="AO24" s="368">
        <f t="shared" si="99"/>
        <v>0</v>
      </c>
      <c r="AP24" s="369"/>
      <c r="AQ24" s="370"/>
      <c r="AR24" s="367">
        <f t="shared" si="100"/>
        <v>0</v>
      </c>
      <c r="AS24" s="370"/>
      <c r="AT24" s="370"/>
      <c r="AU24" s="367">
        <f t="shared" si="101"/>
        <v>0</v>
      </c>
      <c r="AV24" s="371">
        <f t="shared" si="102"/>
        <v>0</v>
      </c>
      <c r="AW24" s="372">
        <f t="shared" si="21"/>
        <v>0</v>
      </c>
      <c r="AX24" s="373" t="str">
        <f t="shared" si="22"/>
        <v>E</v>
      </c>
      <c r="AY24" s="374">
        <f t="shared" si="23"/>
        <v>0</v>
      </c>
      <c r="AZ24" s="375"/>
      <c r="BA24" s="376"/>
      <c r="BB24" s="377">
        <f t="shared" si="24"/>
        <v>0</v>
      </c>
      <c r="BC24" s="376"/>
      <c r="BD24" s="376"/>
      <c r="BE24" s="377">
        <f t="shared" si="25"/>
        <v>0</v>
      </c>
      <c r="BF24" s="376"/>
      <c r="BG24" s="376"/>
      <c r="BH24" s="377">
        <f t="shared" si="26"/>
        <v>0</v>
      </c>
      <c r="BI24" s="378">
        <f t="shared" si="103"/>
        <v>0</v>
      </c>
      <c r="BJ24" s="379"/>
      <c r="BK24" s="380"/>
      <c r="BL24" s="377">
        <f t="shared" si="104"/>
        <v>0</v>
      </c>
      <c r="BM24" s="380"/>
      <c r="BN24" s="380"/>
      <c r="BO24" s="377">
        <f t="shared" si="105"/>
        <v>0</v>
      </c>
      <c r="BP24" s="381">
        <f t="shared" si="106"/>
        <v>0</v>
      </c>
      <c r="BQ24" s="382">
        <f t="shared" si="27"/>
        <v>0</v>
      </c>
      <c r="BR24" s="383" t="str">
        <f t="shared" si="28"/>
        <v>E</v>
      </c>
      <c r="BS24" s="384">
        <f t="shared" si="29"/>
        <v>0</v>
      </c>
      <c r="BT24" s="385"/>
      <c r="BU24" s="386"/>
      <c r="BV24" s="387">
        <f t="shared" si="30"/>
        <v>0</v>
      </c>
      <c r="BW24" s="386"/>
      <c r="BX24" s="386"/>
      <c r="BY24" s="387">
        <f t="shared" si="31"/>
        <v>0</v>
      </c>
      <c r="BZ24" s="386"/>
      <c r="CA24" s="386"/>
      <c r="CB24" s="387">
        <f t="shared" si="32"/>
        <v>0</v>
      </c>
      <c r="CC24" s="388">
        <f t="shared" si="107"/>
        <v>0</v>
      </c>
      <c r="CD24" s="389"/>
      <c r="CE24" s="390"/>
      <c r="CF24" s="387">
        <f t="shared" si="108"/>
        <v>0</v>
      </c>
      <c r="CG24" s="390"/>
      <c r="CH24" s="390"/>
      <c r="CI24" s="387">
        <f t="shared" si="109"/>
        <v>0</v>
      </c>
      <c r="CJ24" s="391">
        <f t="shared" si="110"/>
        <v>0</v>
      </c>
      <c r="CK24" s="392">
        <f t="shared" si="33"/>
        <v>0</v>
      </c>
      <c r="CL24" s="393" t="str">
        <f t="shared" si="34"/>
        <v>E</v>
      </c>
      <c r="CM24" s="394">
        <f t="shared" si="35"/>
        <v>0</v>
      </c>
      <c r="CN24" s="365"/>
      <c r="CO24" s="366"/>
      <c r="CP24" s="367">
        <f t="shared" si="36"/>
        <v>0</v>
      </c>
      <c r="CQ24" s="366"/>
      <c r="CR24" s="366"/>
      <c r="CS24" s="367">
        <f t="shared" si="37"/>
        <v>0</v>
      </c>
      <c r="CT24" s="366"/>
      <c r="CU24" s="366"/>
      <c r="CV24" s="367">
        <f t="shared" si="38"/>
        <v>0</v>
      </c>
      <c r="CW24" s="368">
        <f t="shared" si="111"/>
        <v>0</v>
      </c>
      <c r="CX24" s="369"/>
      <c r="CY24" s="370"/>
      <c r="CZ24" s="367">
        <f t="shared" si="112"/>
        <v>0</v>
      </c>
      <c r="DA24" s="370"/>
      <c r="DB24" s="370"/>
      <c r="DC24" s="367">
        <f t="shared" si="113"/>
        <v>0</v>
      </c>
      <c r="DD24" s="371">
        <f t="shared" si="114"/>
        <v>0</v>
      </c>
      <c r="DE24" s="372">
        <f t="shared" si="39"/>
        <v>0</v>
      </c>
      <c r="DF24" s="373" t="str">
        <f t="shared" si="40"/>
        <v>E</v>
      </c>
      <c r="DG24" s="374">
        <f t="shared" si="41"/>
        <v>0</v>
      </c>
      <c r="DH24" s="395"/>
      <c r="DI24" s="396"/>
      <c r="DJ24" s="397">
        <f t="shared" si="42"/>
        <v>0</v>
      </c>
      <c r="DK24" s="396"/>
      <c r="DL24" s="396"/>
      <c r="DM24" s="397">
        <f t="shared" si="43"/>
        <v>0</v>
      </c>
      <c r="DN24" s="396"/>
      <c r="DO24" s="396"/>
      <c r="DP24" s="397">
        <f t="shared" si="44"/>
        <v>0</v>
      </c>
      <c r="DQ24" s="398">
        <f t="shared" si="115"/>
        <v>0</v>
      </c>
      <c r="DR24" s="399"/>
      <c r="DS24" s="400"/>
      <c r="DT24" s="397">
        <f t="shared" si="116"/>
        <v>0</v>
      </c>
      <c r="DU24" s="400"/>
      <c r="DV24" s="400"/>
      <c r="DW24" s="397">
        <f t="shared" si="117"/>
        <v>0</v>
      </c>
      <c r="DX24" s="401">
        <f t="shared" si="118"/>
        <v>0</v>
      </c>
      <c r="DY24" s="402">
        <f t="shared" si="45"/>
        <v>0</v>
      </c>
      <c r="DZ24" s="403" t="str">
        <f t="shared" si="46"/>
        <v>E</v>
      </c>
      <c r="EA24" s="404">
        <f t="shared" si="47"/>
        <v>0</v>
      </c>
      <c r="EB24" s="405">
        <v>0</v>
      </c>
      <c r="EC24" s="406">
        <v>0</v>
      </c>
      <c r="ED24" s="406">
        <v>0</v>
      </c>
      <c r="EE24" s="327"/>
      <c r="EF24" s="327"/>
      <c r="EG24" s="327">
        <f t="shared" si="48"/>
        <v>0</v>
      </c>
      <c r="EH24" s="407">
        <f t="shared" si="49"/>
        <v>0</v>
      </c>
      <c r="EI24" s="329" t="str">
        <f t="shared" si="50"/>
        <v>E</v>
      </c>
      <c r="EJ24" s="330">
        <f t="shared" si="51"/>
        <v>0</v>
      </c>
      <c r="EK24" s="408">
        <v>0</v>
      </c>
      <c r="EL24" s="409">
        <v>0</v>
      </c>
      <c r="EM24" s="409">
        <v>0</v>
      </c>
      <c r="EN24" s="332"/>
      <c r="EO24" s="332"/>
      <c r="EP24" s="332">
        <f t="shared" si="52"/>
        <v>0</v>
      </c>
      <c r="EQ24" s="333">
        <f t="shared" si="53"/>
        <v>0</v>
      </c>
      <c r="ER24" s="334" t="str">
        <f t="shared" si="54"/>
        <v>E</v>
      </c>
      <c r="ES24" s="335">
        <f t="shared" si="55"/>
        <v>0</v>
      </c>
      <c r="ET24" s="410">
        <v>0</v>
      </c>
      <c r="EU24" s="411">
        <v>0</v>
      </c>
      <c r="EV24" s="411">
        <v>0</v>
      </c>
      <c r="EW24" s="337"/>
      <c r="EX24" s="337"/>
      <c r="EY24" s="337">
        <f t="shared" si="56"/>
        <v>0</v>
      </c>
      <c r="EZ24" s="338">
        <f t="shared" si="57"/>
        <v>0</v>
      </c>
      <c r="FA24" s="339" t="str">
        <f t="shared" si="58"/>
        <v>E</v>
      </c>
      <c r="FB24" s="340">
        <f t="shared" si="59"/>
        <v>0</v>
      </c>
      <c r="FC24" s="412"/>
      <c r="FD24" s="373"/>
      <c r="FE24" s="413" t="str">
        <f t="shared" si="119"/>
        <v/>
      </c>
      <c r="FF24" s="344">
        <f t="shared" si="0"/>
        <v>0</v>
      </c>
      <c r="FG24" s="345">
        <f t="shared" si="1"/>
        <v>0</v>
      </c>
      <c r="FH24" s="346" t="str">
        <f t="shared" si="61"/>
        <v/>
      </c>
      <c r="FI24" s="347" t="str">
        <f t="shared" si="62"/>
        <v/>
      </c>
      <c r="FJ24" s="347" t="str">
        <f t="shared" si="63"/>
        <v/>
      </c>
      <c r="FK24" s="347" t="str">
        <f t="shared" si="64"/>
        <v/>
      </c>
      <c r="FL24" s="414" t="str">
        <f t="shared" si="65"/>
        <v/>
      </c>
      <c r="FM24" s="349" t="str">
        <f t="shared" si="66"/>
        <v/>
      </c>
      <c r="FN24" s="350" t="str">
        <f t="shared" si="67"/>
        <v/>
      </c>
      <c r="FO24" s="351">
        <f t="shared" si="2"/>
        <v>0</v>
      </c>
      <c r="FP24" s="352">
        <f t="shared" si="3"/>
        <v>0</v>
      </c>
      <c r="FQ24" s="352">
        <f t="shared" si="4"/>
        <v>0</v>
      </c>
      <c r="FR24" s="352">
        <f t="shared" si="5"/>
        <v>0</v>
      </c>
      <c r="FS24" s="352">
        <f t="shared" si="6"/>
        <v>0</v>
      </c>
      <c r="FT24" s="353">
        <f t="shared" si="7"/>
        <v>0</v>
      </c>
      <c r="FU24" s="45">
        <f t="shared" si="68"/>
        <v>0</v>
      </c>
      <c r="FV24" s="46">
        <f t="shared" si="69"/>
        <v>0</v>
      </c>
      <c r="FW24" s="46">
        <f t="shared" si="70"/>
        <v>0</v>
      </c>
      <c r="FX24" s="46">
        <f t="shared" si="71"/>
        <v>0</v>
      </c>
      <c r="FY24" s="46">
        <f t="shared" si="72"/>
        <v>0</v>
      </c>
      <c r="FZ24" s="820"/>
      <c r="GA24" s="820"/>
      <c r="GB24" s="10">
        <f t="shared" si="73"/>
        <v>0</v>
      </c>
      <c r="GC24" s="10" t="s">
        <v>167</v>
      </c>
      <c r="GD24" s="10">
        <f t="shared" si="74"/>
        <v>100</v>
      </c>
      <c r="GE24" s="10" t="str">
        <f t="shared" si="75"/>
        <v>0/100</v>
      </c>
      <c r="GF24" s="10">
        <f t="shared" si="76"/>
        <v>0</v>
      </c>
      <c r="GG24" s="10" t="s">
        <v>167</v>
      </c>
      <c r="GH24" s="10">
        <f t="shared" si="77"/>
        <v>100</v>
      </c>
      <c r="GI24" s="10" t="str">
        <f t="shared" si="78"/>
        <v>0/100</v>
      </c>
      <c r="GJ24" s="10">
        <f t="shared" si="79"/>
        <v>0</v>
      </c>
      <c r="GK24" s="10" t="s">
        <v>167</v>
      </c>
      <c r="GL24" s="10">
        <f t="shared" si="80"/>
        <v>100</v>
      </c>
      <c r="GM24" s="10" t="str">
        <f t="shared" si="81"/>
        <v>0/100</v>
      </c>
      <c r="GO24" s="10">
        <f t="shared" si="82"/>
        <v>0</v>
      </c>
      <c r="GP24" s="10">
        <f t="shared" si="83"/>
        <v>0</v>
      </c>
      <c r="GQ24" s="10">
        <f t="shared" si="84"/>
        <v>0</v>
      </c>
      <c r="GR24" s="10">
        <f t="shared" si="85"/>
        <v>0</v>
      </c>
      <c r="GS24" s="10">
        <f t="shared" si="86"/>
        <v>0</v>
      </c>
      <c r="GT24" s="10">
        <f t="shared" si="87"/>
        <v>0</v>
      </c>
      <c r="GU24" s="10">
        <f t="shared" si="88"/>
        <v>0</v>
      </c>
      <c r="GV24" s="10">
        <f t="shared" si="89"/>
        <v>0</v>
      </c>
      <c r="GW24" s="10">
        <f t="shared" si="90"/>
        <v>0</v>
      </c>
      <c r="GX24" s="10">
        <f t="shared" si="91"/>
        <v>0</v>
      </c>
    </row>
    <row r="25" spans="1:206" ht="38.25" customHeight="1">
      <c r="A25" s="9">
        <f t="shared" si="11"/>
        <v>0</v>
      </c>
      <c r="B25" s="32">
        <v>17</v>
      </c>
      <c r="C25" s="274">
        <v>17</v>
      </c>
      <c r="D25" s="275">
        <f t="shared" si="12"/>
        <v>0</v>
      </c>
      <c r="E25" s="591"/>
      <c r="F25" s="592"/>
      <c r="G25" s="589"/>
      <c r="H25" s="591"/>
      <c r="I25" s="591"/>
      <c r="J25" s="591"/>
      <c r="K25" s="595"/>
      <c r="L25" s="355"/>
      <c r="M25" s="356"/>
      <c r="N25" s="357">
        <f t="shared" si="92"/>
        <v>0</v>
      </c>
      <c r="O25" s="356"/>
      <c r="P25" s="356"/>
      <c r="Q25" s="357">
        <f t="shared" si="13"/>
        <v>0</v>
      </c>
      <c r="R25" s="356"/>
      <c r="S25" s="356"/>
      <c r="T25" s="357">
        <f t="shared" si="14"/>
        <v>0</v>
      </c>
      <c r="U25" s="358">
        <f t="shared" si="93"/>
        <v>0</v>
      </c>
      <c r="V25" s="359"/>
      <c r="W25" s="360"/>
      <c r="X25" s="357">
        <f t="shared" si="94"/>
        <v>0</v>
      </c>
      <c r="Y25" s="360"/>
      <c r="Z25" s="360"/>
      <c r="AA25" s="357">
        <f t="shared" si="95"/>
        <v>0</v>
      </c>
      <c r="AB25" s="361">
        <f t="shared" si="96"/>
        <v>0</v>
      </c>
      <c r="AC25" s="362">
        <f t="shared" si="97"/>
        <v>0</v>
      </c>
      <c r="AD25" s="363" t="str">
        <f t="shared" si="16"/>
        <v/>
      </c>
      <c r="AE25" s="364">
        <f t="shared" si="98"/>
        <v>0</v>
      </c>
      <c r="AF25" s="365"/>
      <c r="AG25" s="366"/>
      <c r="AH25" s="367">
        <f t="shared" si="18"/>
        <v>0</v>
      </c>
      <c r="AI25" s="366"/>
      <c r="AJ25" s="366"/>
      <c r="AK25" s="367">
        <f t="shared" si="19"/>
        <v>0</v>
      </c>
      <c r="AL25" s="366"/>
      <c r="AM25" s="366"/>
      <c r="AN25" s="367">
        <f t="shared" si="20"/>
        <v>0</v>
      </c>
      <c r="AO25" s="368">
        <f t="shared" si="99"/>
        <v>0</v>
      </c>
      <c r="AP25" s="369"/>
      <c r="AQ25" s="370"/>
      <c r="AR25" s="367">
        <f t="shared" si="100"/>
        <v>0</v>
      </c>
      <c r="AS25" s="370"/>
      <c r="AT25" s="370"/>
      <c r="AU25" s="367">
        <f t="shared" si="101"/>
        <v>0</v>
      </c>
      <c r="AV25" s="371">
        <f t="shared" si="102"/>
        <v>0</v>
      </c>
      <c r="AW25" s="372">
        <f t="shared" si="21"/>
        <v>0</v>
      </c>
      <c r="AX25" s="373" t="str">
        <f t="shared" si="22"/>
        <v>E</v>
      </c>
      <c r="AY25" s="374">
        <f t="shared" si="23"/>
        <v>0</v>
      </c>
      <c r="AZ25" s="375"/>
      <c r="BA25" s="376"/>
      <c r="BB25" s="377">
        <f t="shared" si="24"/>
        <v>0</v>
      </c>
      <c r="BC25" s="376"/>
      <c r="BD25" s="376"/>
      <c r="BE25" s="377">
        <f t="shared" si="25"/>
        <v>0</v>
      </c>
      <c r="BF25" s="376"/>
      <c r="BG25" s="376"/>
      <c r="BH25" s="377">
        <f t="shared" si="26"/>
        <v>0</v>
      </c>
      <c r="BI25" s="378">
        <f t="shared" si="103"/>
        <v>0</v>
      </c>
      <c r="BJ25" s="379"/>
      <c r="BK25" s="380"/>
      <c r="BL25" s="377">
        <f t="shared" si="104"/>
        <v>0</v>
      </c>
      <c r="BM25" s="380"/>
      <c r="BN25" s="380"/>
      <c r="BO25" s="377">
        <f t="shared" si="105"/>
        <v>0</v>
      </c>
      <c r="BP25" s="381">
        <f t="shared" si="106"/>
        <v>0</v>
      </c>
      <c r="BQ25" s="382">
        <f t="shared" si="27"/>
        <v>0</v>
      </c>
      <c r="BR25" s="383" t="str">
        <f t="shared" si="28"/>
        <v>E</v>
      </c>
      <c r="BS25" s="384">
        <f t="shared" si="29"/>
        <v>0</v>
      </c>
      <c r="BT25" s="385"/>
      <c r="BU25" s="386"/>
      <c r="BV25" s="387">
        <f t="shared" si="30"/>
        <v>0</v>
      </c>
      <c r="BW25" s="386"/>
      <c r="BX25" s="386"/>
      <c r="BY25" s="387">
        <f t="shared" si="31"/>
        <v>0</v>
      </c>
      <c r="BZ25" s="386"/>
      <c r="CA25" s="386"/>
      <c r="CB25" s="387">
        <f t="shared" si="32"/>
        <v>0</v>
      </c>
      <c r="CC25" s="388">
        <f t="shared" si="107"/>
        <v>0</v>
      </c>
      <c r="CD25" s="389"/>
      <c r="CE25" s="390"/>
      <c r="CF25" s="387">
        <f t="shared" si="108"/>
        <v>0</v>
      </c>
      <c r="CG25" s="390"/>
      <c r="CH25" s="390"/>
      <c r="CI25" s="387">
        <f t="shared" si="109"/>
        <v>0</v>
      </c>
      <c r="CJ25" s="391">
        <f t="shared" si="110"/>
        <v>0</v>
      </c>
      <c r="CK25" s="392">
        <f t="shared" si="33"/>
        <v>0</v>
      </c>
      <c r="CL25" s="393" t="str">
        <f t="shared" si="34"/>
        <v>E</v>
      </c>
      <c r="CM25" s="394">
        <f t="shared" si="35"/>
        <v>0</v>
      </c>
      <c r="CN25" s="365"/>
      <c r="CO25" s="366"/>
      <c r="CP25" s="367">
        <f t="shared" si="36"/>
        <v>0</v>
      </c>
      <c r="CQ25" s="366"/>
      <c r="CR25" s="366"/>
      <c r="CS25" s="367">
        <f t="shared" si="37"/>
        <v>0</v>
      </c>
      <c r="CT25" s="366"/>
      <c r="CU25" s="366"/>
      <c r="CV25" s="367">
        <f t="shared" si="38"/>
        <v>0</v>
      </c>
      <c r="CW25" s="368">
        <f t="shared" si="111"/>
        <v>0</v>
      </c>
      <c r="CX25" s="369"/>
      <c r="CY25" s="370"/>
      <c r="CZ25" s="367">
        <f t="shared" si="112"/>
        <v>0</v>
      </c>
      <c r="DA25" s="370"/>
      <c r="DB25" s="370"/>
      <c r="DC25" s="367">
        <f t="shared" si="113"/>
        <v>0</v>
      </c>
      <c r="DD25" s="371">
        <f t="shared" si="114"/>
        <v>0</v>
      </c>
      <c r="DE25" s="372">
        <f t="shared" si="39"/>
        <v>0</v>
      </c>
      <c r="DF25" s="373" t="str">
        <f t="shared" si="40"/>
        <v>E</v>
      </c>
      <c r="DG25" s="374">
        <f t="shared" si="41"/>
        <v>0</v>
      </c>
      <c r="DH25" s="395"/>
      <c r="DI25" s="396"/>
      <c r="DJ25" s="397">
        <f t="shared" si="42"/>
        <v>0</v>
      </c>
      <c r="DK25" s="396"/>
      <c r="DL25" s="396"/>
      <c r="DM25" s="397">
        <f t="shared" si="43"/>
        <v>0</v>
      </c>
      <c r="DN25" s="396"/>
      <c r="DO25" s="396"/>
      <c r="DP25" s="397">
        <f t="shared" si="44"/>
        <v>0</v>
      </c>
      <c r="DQ25" s="398">
        <f t="shared" si="115"/>
        <v>0</v>
      </c>
      <c r="DR25" s="399"/>
      <c r="DS25" s="400"/>
      <c r="DT25" s="397">
        <f t="shared" si="116"/>
        <v>0</v>
      </c>
      <c r="DU25" s="400"/>
      <c r="DV25" s="400"/>
      <c r="DW25" s="397">
        <f t="shared" si="117"/>
        <v>0</v>
      </c>
      <c r="DX25" s="401">
        <f t="shared" si="118"/>
        <v>0</v>
      </c>
      <c r="DY25" s="402">
        <f t="shared" si="45"/>
        <v>0</v>
      </c>
      <c r="DZ25" s="403" t="str">
        <f t="shared" si="46"/>
        <v>E</v>
      </c>
      <c r="EA25" s="404">
        <f t="shared" si="47"/>
        <v>0</v>
      </c>
      <c r="EB25" s="405">
        <v>0</v>
      </c>
      <c r="EC25" s="406">
        <v>0</v>
      </c>
      <c r="ED25" s="406">
        <v>0</v>
      </c>
      <c r="EE25" s="327"/>
      <c r="EF25" s="327"/>
      <c r="EG25" s="327">
        <f t="shared" si="48"/>
        <v>0</v>
      </c>
      <c r="EH25" s="407">
        <f t="shared" si="49"/>
        <v>0</v>
      </c>
      <c r="EI25" s="329" t="str">
        <f t="shared" si="50"/>
        <v>E</v>
      </c>
      <c r="EJ25" s="330">
        <f t="shared" si="51"/>
        <v>0</v>
      </c>
      <c r="EK25" s="408">
        <v>0</v>
      </c>
      <c r="EL25" s="409">
        <v>0</v>
      </c>
      <c r="EM25" s="409">
        <v>0</v>
      </c>
      <c r="EN25" s="332"/>
      <c r="EO25" s="332"/>
      <c r="EP25" s="332">
        <f t="shared" si="52"/>
        <v>0</v>
      </c>
      <c r="EQ25" s="333">
        <f t="shared" si="53"/>
        <v>0</v>
      </c>
      <c r="ER25" s="334" t="str">
        <f t="shared" si="54"/>
        <v>E</v>
      </c>
      <c r="ES25" s="335">
        <f t="shared" si="55"/>
        <v>0</v>
      </c>
      <c r="ET25" s="410">
        <v>0</v>
      </c>
      <c r="EU25" s="411">
        <v>0</v>
      </c>
      <c r="EV25" s="411">
        <v>0</v>
      </c>
      <c r="EW25" s="337"/>
      <c r="EX25" s="337"/>
      <c r="EY25" s="337">
        <f t="shared" si="56"/>
        <v>0</v>
      </c>
      <c r="EZ25" s="338">
        <f t="shared" si="57"/>
        <v>0</v>
      </c>
      <c r="FA25" s="339" t="str">
        <f t="shared" si="58"/>
        <v>E</v>
      </c>
      <c r="FB25" s="340">
        <f t="shared" si="59"/>
        <v>0</v>
      </c>
      <c r="FC25" s="412"/>
      <c r="FD25" s="373"/>
      <c r="FE25" s="413" t="str">
        <f t="shared" si="119"/>
        <v/>
      </c>
      <c r="FF25" s="344">
        <f t="shared" si="0"/>
        <v>0</v>
      </c>
      <c r="FG25" s="345">
        <f t="shared" si="1"/>
        <v>0</v>
      </c>
      <c r="FH25" s="346" t="str">
        <f t="shared" si="61"/>
        <v/>
      </c>
      <c r="FI25" s="347" t="str">
        <f t="shared" si="62"/>
        <v/>
      </c>
      <c r="FJ25" s="347" t="str">
        <f t="shared" si="63"/>
        <v/>
      </c>
      <c r="FK25" s="347" t="str">
        <f t="shared" si="64"/>
        <v/>
      </c>
      <c r="FL25" s="414" t="str">
        <f t="shared" si="65"/>
        <v/>
      </c>
      <c r="FM25" s="349" t="str">
        <f t="shared" si="66"/>
        <v/>
      </c>
      <c r="FN25" s="350" t="str">
        <f t="shared" si="67"/>
        <v/>
      </c>
      <c r="FO25" s="351">
        <f t="shared" si="2"/>
        <v>0</v>
      </c>
      <c r="FP25" s="352">
        <f t="shared" si="3"/>
        <v>0</v>
      </c>
      <c r="FQ25" s="352">
        <f t="shared" si="4"/>
        <v>0</v>
      </c>
      <c r="FR25" s="352">
        <f t="shared" si="5"/>
        <v>0</v>
      </c>
      <c r="FS25" s="352">
        <f t="shared" si="6"/>
        <v>0</v>
      </c>
      <c r="FT25" s="353">
        <f t="shared" si="7"/>
        <v>0</v>
      </c>
      <c r="FU25" s="45">
        <f t="shared" si="68"/>
        <v>0</v>
      </c>
      <c r="FV25" s="46">
        <f t="shared" si="69"/>
        <v>0</v>
      </c>
      <c r="FW25" s="46">
        <f t="shared" si="70"/>
        <v>0</v>
      </c>
      <c r="FX25" s="46">
        <f t="shared" si="71"/>
        <v>0</v>
      </c>
      <c r="FY25" s="46">
        <f t="shared" si="72"/>
        <v>0</v>
      </c>
      <c r="FZ25" s="820"/>
      <c r="GA25" s="820"/>
      <c r="GB25" s="10">
        <f t="shared" si="73"/>
        <v>0</v>
      </c>
      <c r="GC25" s="10" t="s">
        <v>167</v>
      </c>
      <c r="GD25" s="10">
        <f t="shared" si="74"/>
        <v>100</v>
      </c>
      <c r="GE25" s="10" t="str">
        <f t="shared" si="75"/>
        <v>0/100</v>
      </c>
      <c r="GF25" s="10">
        <f t="shared" si="76"/>
        <v>0</v>
      </c>
      <c r="GG25" s="10" t="s">
        <v>167</v>
      </c>
      <c r="GH25" s="10">
        <f t="shared" si="77"/>
        <v>100</v>
      </c>
      <c r="GI25" s="10" t="str">
        <f t="shared" si="78"/>
        <v>0/100</v>
      </c>
      <c r="GJ25" s="10">
        <f t="shared" si="79"/>
        <v>0</v>
      </c>
      <c r="GK25" s="10" t="s">
        <v>167</v>
      </c>
      <c r="GL25" s="10">
        <f t="shared" si="80"/>
        <v>100</v>
      </c>
      <c r="GM25" s="10" t="str">
        <f t="shared" si="81"/>
        <v>0/100</v>
      </c>
      <c r="GO25" s="10">
        <f t="shared" si="82"/>
        <v>0</v>
      </c>
      <c r="GP25" s="10">
        <f t="shared" si="83"/>
        <v>0</v>
      </c>
      <c r="GQ25" s="10">
        <f t="shared" si="84"/>
        <v>0</v>
      </c>
      <c r="GR25" s="10">
        <f t="shared" si="85"/>
        <v>0</v>
      </c>
      <c r="GS25" s="10">
        <f t="shared" si="86"/>
        <v>0</v>
      </c>
      <c r="GT25" s="10">
        <f t="shared" si="87"/>
        <v>0</v>
      </c>
      <c r="GU25" s="10">
        <f t="shared" si="88"/>
        <v>0</v>
      </c>
      <c r="GV25" s="10">
        <f t="shared" si="89"/>
        <v>0</v>
      </c>
      <c r="GW25" s="10">
        <f t="shared" si="90"/>
        <v>0</v>
      </c>
      <c r="GX25" s="10">
        <f t="shared" si="91"/>
        <v>0</v>
      </c>
    </row>
    <row r="26" spans="1:206" ht="38.25" customHeight="1">
      <c r="A26" s="9">
        <f t="shared" si="11"/>
        <v>0</v>
      </c>
      <c r="B26" s="32">
        <v>18</v>
      </c>
      <c r="C26" s="354">
        <v>18</v>
      </c>
      <c r="D26" s="275">
        <f t="shared" si="12"/>
        <v>0</v>
      </c>
      <c r="E26" s="591"/>
      <c r="F26" s="592"/>
      <c r="G26" s="591"/>
      <c r="H26" s="591"/>
      <c r="I26" s="591"/>
      <c r="J26" s="591"/>
      <c r="K26" s="595"/>
      <c r="L26" s="355"/>
      <c r="M26" s="356"/>
      <c r="N26" s="357">
        <f t="shared" si="92"/>
        <v>0</v>
      </c>
      <c r="O26" s="356"/>
      <c r="P26" s="356"/>
      <c r="Q26" s="357">
        <f t="shared" si="13"/>
        <v>0</v>
      </c>
      <c r="R26" s="356"/>
      <c r="S26" s="356"/>
      <c r="T26" s="357">
        <f t="shared" si="14"/>
        <v>0</v>
      </c>
      <c r="U26" s="358">
        <f t="shared" si="93"/>
        <v>0</v>
      </c>
      <c r="V26" s="359"/>
      <c r="W26" s="360"/>
      <c r="X26" s="357">
        <f t="shared" si="94"/>
        <v>0</v>
      </c>
      <c r="Y26" s="360"/>
      <c r="Z26" s="360"/>
      <c r="AA26" s="357">
        <f t="shared" si="95"/>
        <v>0</v>
      </c>
      <c r="AB26" s="361">
        <f t="shared" si="96"/>
        <v>0</v>
      </c>
      <c r="AC26" s="362">
        <f t="shared" si="97"/>
        <v>0</v>
      </c>
      <c r="AD26" s="363" t="str">
        <f t="shared" si="16"/>
        <v/>
      </c>
      <c r="AE26" s="364">
        <f t="shared" si="98"/>
        <v>0</v>
      </c>
      <c r="AF26" s="365"/>
      <c r="AG26" s="366"/>
      <c r="AH26" s="367">
        <f t="shared" si="18"/>
        <v>0</v>
      </c>
      <c r="AI26" s="366"/>
      <c r="AJ26" s="366"/>
      <c r="AK26" s="367">
        <f t="shared" si="19"/>
        <v>0</v>
      </c>
      <c r="AL26" s="366"/>
      <c r="AM26" s="366"/>
      <c r="AN26" s="367">
        <f t="shared" si="20"/>
        <v>0</v>
      </c>
      <c r="AO26" s="368">
        <f t="shared" si="99"/>
        <v>0</v>
      </c>
      <c r="AP26" s="369"/>
      <c r="AQ26" s="370"/>
      <c r="AR26" s="367">
        <f t="shared" si="100"/>
        <v>0</v>
      </c>
      <c r="AS26" s="370"/>
      <c r="AT26" s="370"/>
      <c r="AU26" s="367">
        <f t="shared" si="101"/>
        <v>0</v>
      </c>
      <c r="AV26" s="371">
        <f t="shared" si="102"/>
        <v>0</v>
      </c>
      <c r="AW26" s="372">
        <f t="shared" si="21"/>
        <v>0</v>
      </c>
      <c r="AX26" s="373" t="str">
        <f t="shared" si="22"/>
        <v>E</v>
      </c>
      <c r="AY26" s="374">
        <f t="shared" si="23"/>
        <v>0</v>
      </c>
      <c r="AZ26" s="375"/>
      <c r="BA26" s="376"/>
      <c r="BB26" s="377">
        <f t="shared" si="24"/>
        <v>0</v>
      </c>
      <c r="BC26" s="376"/>
      <c r="BD26" s="376"/>
      <c r="BE26" s="377">
        <f t="shared" si="25"/>
        <v>0</v>
      </c>
      <c r="BF26" s="376"/>
      <c r="BG26" s="376"/>
      <c r="BH26" s="377">
        <f t="shared" si="26"/>
        <v>0</v>
      </c>
      <c r="BI26" s="378">
        <f t="shared" si="103"/>
        <v>0</v>
      </c>
      <c r="BJ26" s="379"/>
      <c r="BK26" s="380"/>
      <c r="BL26" s="377">
        <f t="shared" si="104"/>
        <v>0</v>
      </c>
      <c r="BM26" s="380"/>
      <c r="BN26" s="380"/>
      <c r="BO26" s="377">
        <f t="shared" si="105"/>
        <v>0</v>
      </c>
      <c r="BP26" s="381">
        <f t="shared" si="106"/>
        <v>0</v>
      </c>
      <c r="BQ26" s="382">
        <f t="shared" si="27"/>
        <v>0</v>
      </c>
      <c r="BR26" s="383" t="str">
        <f t="shared" si="28"/>
        <v>E</v>
      </c>
      <c r="BS26" s="384">
        <f t="shared" si="29"/>
        <v>0</v>
      </c>
      <c r="BT26" s="385"/>
      <c r="BU26" s="386"/>
      <c r="BV26" s="387">
        <f t="shared" si="30"/>
        <v>0</v>
      </c>
      <c r="BW26" s="386"/>
      <c r="BX26" s="386"/>
      <c r="BY26" s="387">
        <f t="shared" si="31"/>
        <v>0</v>
      </c>
      <c r="BZ26" s="386"/>
      <c r="CA26" s="386"/>
      <c r="CB26" s="387">
        <f t="shared" si="32"/>
        <v>0</v>
      </c>
      <c r="CC26" s="388">
        <f t="shared" si="107"/>
        <v>0</v>
      </c>
      <c r="CD26" s="389"/>
      <c r="CE26" s="390"/>
      <c r="CF26" s="387">
        <f t="shared" si="108"/>
        <v>0</v>
      </c>
      <c r="CG26" s="390"/>
      <c r="CH26" s="390"/>
      <c r="CI26" s="387">
        <f t="shared" si="109"/>
        <v>0</v>
      </c>
      <c r="CJ26" s="391">
        <f t="shared" si="110"/>
        <v>0</v>
      </c>
      <c r="CK26" s="392">
        <f t="shared" si="33"/>
        <v>0</v>
      </c>
      <c r="CL26" s="393" t="str">
        <f t="shared" si="34"/>
        <v>E</v>
      </c>
      <c r="CM26" s="394">
        <f t="shared" si="35"/>
        <v>0</v>
      </c>
      <c r="CN26" s="365"/>
      <c r="CO26" s="366"/>
      <c r="CP26" s="367">
        <f t="shared" si="36"/>
        <v>0</v>
      </c>
      <c r="CQ26" s="366"/>
      <c r="CR26" s="366"/>
      <c r="CS26" s="367">
        <f t="shared" si="37"/>
        <v>0</v>
      </c>
      <c r="CT26" s="366"/>
      <c r="CU26" s="366"/>
      <c r="CV26" s="367">
        <f t="shared" si="38"/>
        <v>0</v>
      </c>
      <c r="CW26" s="368">
        <f t="shared" si="111"/>
        <v>0</v>
      </c>
      <c r="CX26" s="369"/>
      <c r="CY26" s="370"/>
      <c r="CZ26" s="367">
        <f t="shared" si="112"/>
        <v>0</v>
      </c>
      <c r="DA26" s="370"/>
      <c r="DB26" s="370"/>
      <c r="DC26" s="367">
        <f t="shared" si="113"/>
        <v>0</v>
      </c>
      <c r="DD26" s="371">
        <f t="shared" si="114"/>
        <v>0</v>
      </c>
      <c r="DE26" s="372">
        <f t="shared" si="39"/>
        <v>0</v>
      </c>
      <c r="DF26" s="373" t="str">
        <f t="shared" si="40"/>
        <v>E</v>
      </c>
      <c r="DG26" s="374">
        <f t="shared" si="41"/>
        <v>0</v>
      </c>
      <c r="DH26" s="395"/>
      <c r="DI26" s="396"/>
      <c r="DJ26" s="397">
        <f t="shared" si="42"/>
        <v>0</v>
      </c>
      <c r="DK26" s="396"/>
      <c r="DL26" s="396"/>
      <c r="DM26" s="397">
        <f t="shared" si="43"/>
        <v>0</v>
      </c>
      <c r="DN26" s="396"/>
      <c r="DO26" s="396"/>
      <c r="DP26" s="397">
        <f t="shared" si="44"/>
        <v>0</v>
      </c>
      <c r="DQ26" s="398">
        <f t="shared" si="115"/>
        <v>0</v>
      </c>
      <c r="DR26" s="399"/>
      <c r="DS26" s="400"/>
      <c r="DT26" s="397">
        <f t="shared" si="116"/>
        <v>0</v>
      </c>
      <c r="DU26" s="400"/>
      <c r="DV26" s="400"/>
      <c r="DW26" s="397">
        <f t="shared" si="117"/>
        <v>0</v>
      </c>
      <c r="DX26" s="401">
        <f t="shared" si="118"/>
        <v>0</v>
      </c>
      <c r="DY26" s="402">
        <f t="shared" si="45"/>
        <v>0</v>
      </c>
      <c r="DZ26" s="403" t="str">
        <f t="shared" si="46"/>
        <v>E</v>
      </c>
      <c r="EA26" s="404">
        <f t="shared" si="47"/>
        <v>0</v>
      </c>
      <c r="EB26" s="405">
        <v>0</v>
      </c>
      <c r="EC26" s="406">
        <v>0</v>
      </c>
      <c r="ED26" s="406">
        <v>0</v>
      </c>
      <c r="EE26" s="327"/>
      <c r="EF26" s="327"/>
      <c r="EG26" s="327">
        <f t="shared" si="48"/>
        <v>0</v>
      </c>
      <c r="EH26" s="407">
        <f t="shared" si="49"/>
        <v>0</v>
      </c>
      <c r="EI26" s="329" t="str">
        <f t="shared" si="50"/>
        <v>E</v>
      </c>
      <c r="EJ26" s="330">
        <f t="shared" si="51"/>
        <v>0</v>
      </c>
      <c r="EK26" s="408">
        <v>0</v>
      </c>
      <c r="EL26" s="409">
        <v>0</v>
      </c>
      <c r="EM26" s="409">
        <v>0</v>
      </c>
      <c r="EN26" s="332"/>
      <c r="EO26" s="332"/>
      <c r="EP26" s="332">
        <f t="shared" si="52"/>
        <v>0</v>
      </c>
      <c r="EQ26" s="333">
        <f t="shared" si="53"/>
        <v>0</v>
      </c>
      <c r="ER26" s="334" t="str">
        <f t="shared" si="54"/>
        <v>E</v>
      </c>
      <c r="ES26" s="335">
        <f t="shared" si="55"/>
        <v>0</v>
      </c>
      <c r="ET26" s="410">
        <v>0</v>
      </c>
      <c r="EU26" s="411">
        <v>0</v>
      </c>
      <c r="EV26" s="411">
        <v>0</v>
      </c>
      <c r="EW26" s="337"/>
      <c r="EX26" s="337"/>
      <c r="EY26" s="337">
        <f t="shared" si="56"/>
        <v>0</v>
      </c>
      <c r="EZ26" s="338">
        <f t="shared" si="57"/>
        <v>0</v>
      </c>
      <c r="FA26" s="339" t="str">
        <f t="shared" si="58"/>
        <v>E</v>
      </c>
      <c r="FB26" s="340">
        <f t="shared" si="59"/>
        <v>0</v>
      </c>
      <c r="FC26" s="412"/>
      <c r="FD26" s="373"/>
      <c r="FE26" s="413" t="str">
        <f t="shared" si="119"/>
        <v/>
      </c>
      <c r="FF26" s="344">
        <f t="shared" si="0"/>
        <v>0</v>
      </c>
      <c r="FG26" s="345">
        <f t="shared" si="1"/>
        <v>0</v>
      </c>
      <c r="FH26" s="346" t="str">
        <f t="shared" si="61"/>
        <v/>
      </c>
      <c r="FI26" s="347" t="str">
        <f t="shared" si="62"/>
        <v/>
      </c>
      <c r="FJ26" s="347" t="str">
        <f t="shared" si="63"/>
        <v/>
      </c>
      <c r="FK26" s="347" t="str">
        <f t="shared" si="64"/>
        <v/>
      </c>
      <c r="FL26" s="414" t="str">
        <f t="shared" si="65"/>
        <v/>
      </c>
      <c r="FM26" s="349" t="str">
        <f t="shared" si="66"/>
        <v/>
      </c>
      <c r="FN26" s="350" t="str">
        <f t="shared" si="67"/>
        <v/>
      </c>
      <c r="FO26" s="351">
        <f t="shared" si="2"/>
        <v>0</v>
      </c>
      <c r="FP26" s="352">
        <f t="shared" si="3"/>
        <v>0</v>
      </c>
      <c r="FQ26" s="352">
        <f t="shared" si="4"/>
        <v>0</v>
      </c>
      <c r="FR26" s="352">
        <f t="shared" si="5"/>
        <v>0</v>
      </c>
      <c r="FS26" s="352">
        <f t="shared" si="6"/>
        <v>0</v>
      </c>
      <c r="FT26" s="353">
        <f t="shared" si="7"/>
        <v>0</v>
      </c>
      <c r="FU26" s="45">
        <f t="shared" si="68"/>
        <v>0</v>
      </c>
      <c r="FV26" s="46">
        <f t="shared" si="69"/>
        <v>0</v>
      </c>
      <c r="FW26" s="46">
        <f t="shared" si="70"/>
        <v>0</v>
      </c>
      <c r="FX26" s="46">
        <f t="shared" si="71"/>
        <v>0</v>
      </c>
      <c r="FY26" s="46">
        <f t="shared" si="72"/>
        <v>0</v>
      </c>
      <c r="FZ26" s="820"/>
      <c r="GA26" s="820"/>
      <c r="GB26" s="10">
        <f t="shared" si="73"/>
        <v>0</v>
      </c>
      <c r="GC26" s="10" t="s">
        <v>167</v>
      </c>
      <c r="GD26" s="10">
        <f t="shared" si="74"/>
        <v>100</v>
      </c>
      <c r="GE26" s="10" t="str">
        <f t="shared" si="75"/>
        <v>0/100</v>
      </c>
      <c r="GF26" s="10">
        <f t="shared" si="76"/>
        <v>0</v>
      </c>
      <c r="GG26" s="10" t="s">
        <v>167</v>
      </c>
      <c r="GH26" s="10">
        <f t="shared" si="77"/>
        <v>100</v>
      </c>
      <c r="GI26" s="10" t="str">
        <f t="shared" si="78"/>
        <v>0/100</v>
      </c>
      <c r="GJ26" s="10">
        <f t="shared" si="79"/>
        <v>0</v>
      </c>
      <c r="GK26" s="10" t="s">
        <v>167</v>
      </c>
      <c r="GL26" s="10">
        <f t="shared" si="80"/>
        <v>100</v>
      </c>
      <c r="GM26" s="10" t="str">
        <f t="shared" si="81"/>
        <v>0/100</v>
      </c>
      <c r="GO26" s="10">
        <f t="shared" si="82"/>
        <v>0</v>
      </c>
      <c r="GP26" s="10">
        <f t="shared" si="83"/>
        <v>0</v>
      </c>
      <c r="GQ26" s="10">
        <f t="shared" si="84"/>
        <v>0</v>
      </c>
      <c r="GR26" s="10">
        <f t="shared" si="85"/>
        <v>0</v>
      </c>
      <c r="GS26" s="10">
        <f t="shared" si="86"/>
        <v>0</v>
      </c>
      <c r="GT26" s="10">
        <f t="shared" si="87"/>
        <v>0</v>
      </c>
      <c r="GU26" s="10">
        <f t="shared" si="88"/>
        <v>0</v>
      </c>
      <c r="GV26" s="10">
        <f t="shared" si="89"/>
        <v>0</v>
      </c>
      <c r="GW26" s="10">
        <f t="shared" si="90"/>
        <v>0</v>
      </c>
      <c r="GX26" s="10">
        <f t="shared" si="91"/>
        <v>0</v>
      </c>
    </row>
    <row r="27" spans="1:206" ht="38.25" customHeight="1">
      <c r="A27" s="9">
        <f t="shared" si="11"/>
        <v>0</v>
      </c>
      <c r="B27" s="32">
        <v>19</v>
      </c>
      <c r="C27" s="274">
        <v>19</v>
      </c>
      <c r="D27" s="275">
        <f t="shared" si="12"/>
        <v>0</v>
      </c>
      <c r="E27" s="591"/>
      <c r="F27" s="592"/>
      <c r="G27" s="589"/>
      <c r="H27" s="591"/>
      <c r="I27" s="591"/>
      <c r="J27" s="591"/>
      <c r="K27" s="595"/>
      <c r="L27" s="355"/>
      <c r="M27" s="356"/>
      <c r="N27" s="357">
        <f t="shared" si="92"/>
        <v>0</v>
      </c>
      <c r="O27" s="356"/>
      <c r="P27" s="356"/>
      <c r="Q27" s="357">
        <f t="shared" si="13"/>
        <v>0</v>
      </c>
      <c r="R27" s="356"/>
      <c r="S27" s="356"/>
      <c r="T27" s="357">
        <f t="shared" si="14"/>
        <v>0</v>
      </c>
      <c r="U27" s="358">
        <f t="shared" si="93"/>
        <v>0</v>
      </c>
      <c r="V27" s="359"/>
      <c r="W27" s="360"/>
      <c r="X27" s="357">
        <f t="shared" si="94"/>
        <v>0</v>
      </c>
      <c r="Y27" s="360"/>
      <c r="Z27" s="360"/>
      <c r="AA27" s="357">
        <f t="shared" si="95"/>
        <v>0</v>
      </c>
      <c r="AB27" s="361">
        <f t="shared" si="96"/>
        <v>0</v>
      </c>
      <c r="AC27" s="362">
        <f t="shared" si="97"/>
        <v>0</v>
      </c>
      <c r="AD27" s="363" t="str">
        <f t="shared" si="16"/>
        <v/>
      </c>
      <c r="AE27" s="364">
        <f t="shared" si="98"/>
        <v>0</v>
      </c>
      <c r="AF27" s="365"/>
      <c r="AG27" s="366"/>
      <c r="AH27" s="367">
        <f t="shared" si="18"/>
        <v>0</v>
      </c>
      <c r="AI27" s="366"/>
      <c r="AJ27" s="366"/>
      <c r="AK27" s="367">
        <f t="shared" si="19"/>
        <v>0</v>
      </c>
      <c r="AL27" s="366"/>
      <c r="AM27" s="366"/>
      <c r="AN27" s="367">
        <f t="shared" si="20"/>
        <v>0</v>
      </c>
      <c r="AO27" s="368">
        <f t="shared" si="99"/>
        <v>0</v>
      </c>
      <c r="AP27" s="369"/>
      <c r="AQ27" s="370"/>
      <c r="AR27" s="367">
        <f t="shared" si="100"/>
        <v>0</v>
      </c>
      <c r="AS27" s="370"/>
      <c r="AT27" s="370"/>
      <c r="AU27" s="367">
        <f t="shared" si="101"/>
        <v>0</v>
      </c>
      <c r="AV27" s="371">
        <f t="shared" si="102"/>
        <v>0</v>
      </c>
      <c r="AW27" s="372">
        <f t="shared" si="21"/>
        <v>0</v>
      </c>
      <c r="AX27" s="373" t="str">
        <f t="shared" si="22"/>
        <v>E</v>
      </c>
      <c r="AY27" s="374">
        <f t="shared" si="23"/>
        <v>0</v>
      </c>
      <c r="AZ27" s="375"/>
      <c r="BA27" s="376"/>
      <c r="BB27" s="377">
        <f t="shared" si="24"/>
        <v>0</v>
      </c>
      <c r="BC27" s="376"/>
      <c r="BD27" s="376"/>
      <c r="BE27" s="377">
        <f t="shared" si="25"/>
        <v>0</v>
      </c>
      <c r="BF27" s="376"/>
      <c r="BG27" s="376"/>
      <c r="BH27" s="377">
        <f t="shared" si="26"/>
        <v>0</v>
      </c>
      <c r="BI27" s="378">
        <f t="shared" si="103"/>
        <v>0</v>
      </c>
      <c r="BJ27" s="379"/>
      <c r="BK27" s="380"/>
      <c r="BL27" s="377">
        <f t="shared" si="104"/>
        <v>0</v>
      </c>
      <c r="BM27" s="380"/>
      <c r="BN27" s="380"/>
      <c r="BO27" s="377">
        <f t="shared" si="105"/>
        <v>0</v>
      </c>
      <c r="BP27" s="381">
        <f t="shared" si="106"/>
        <v>0</v>
      </c>
      <c r="BQ27" s="382">
        <f t="shared" si="27"/>
        <v>0</v>
      </c>
      <c r="BR27" s="383" t="str">
        <f t="shared" si="28"/>
        <v>E</v>
      </c>
      <c r="BS27" s="384">
        <f t="shared" si="29"/>
        <v>0</v>
      </c>
      <c r="BT27" s="385"/>
      <c r="BU27" s="386"/>
      <c r="BV27" s="387">
        <f t="shared" si="30"/>
        <v>0</v>
      </c>
      <c r="BW27" s="386"/>
      <c r="BX27" s="386"/>
      <c r="BY27" s="387">
        <f t="shared" si="31"/>
        <v>0</v>
      </c>
      <c r="BZ27" s="386"/>
      <c r="CA27" s="386"/>
      <c r="CB27" s="387">
        <f t="shared" si="32"/>
        <v>0</v>
      </c>
      <c r="CC27" s="388">
        <f t="shared" si="107"/>
        <v>0</v>
      </c>
      <c r="CD27" s="389"/>
      <c r="CE27" s="390"/>
      <c r="CF27" s="387">
        <f t="shared" si="108"/>
        <v>0</v>
      </c>
      <c r="CG27" s="390"/>
      <c r="CH27" s="390"/>
      <c r="CI27" s="387">
        <f t="shared" si="109"/>
        <v>0</v>
      </c>
      <c r="CJ27" s="391">
        <f t="shared" si="110"/>
        <v>0</v>
      </c>
      <c r="CK27" s="392">
        <f t="shared" si="33"/>
        <v>0</v>
      </c>
      <c r="CL27" s="393" t="str">
        <f t="shared" si="34"/>
        <v>E</v>
      </c>
      <c r="CM27" s="394">
        <f t="shared" si="35"/>
        <v>0</v>
      </c>
      <c r="CN27" s="365"/>
      <c r="CO27" s="366"/>
      <c r="CP27" s="367">
        <f t="shared" si="36"/>
        <v>0</v>
      </c>
      <c r="CQ27" s="366"/>
      <c r="CR27" s="366"/>
      <c r="CS27" s="367">
        <f t="shared" si="37"/>
        <v>0</v>
      </c>
      <c r="CT27" s="366"/>
      <c r="CU27" s="366"/>
      <c r="CV27" s="367">
        <f t="shared" si="38"/>
        <v>0</v>
      </c>
      <c r="CW27" s="368">
        <f t="shared" si="111"/>
        <v>0</v>
      </c>
      <c r="CX27" s="369"/>
      <c r="CY27" s="370"/>
      <c r="CZ27" s="367">
        <f t="shared" si="112"/>
        <v>0</v>
      </c>
      <c r="DA27" s="370"/>
      <c r="DB27" s="370"/>
      <c r="DC27" s="367">
        <f t="shared" si="113"/>
        <v>0</v>
      </c>
      <c r="DD27" s="371">
        <f t="shared" si="114"/>
        <v>0</v>
      </c>
      <c r="DE27" s="372">
        <f t="shared" si="39"/>
        <v>0</v>
      </c>
      <c r="DF27" s="373" t="str">
        <f t="shared" si="40"/>
        <v>E</v>
      </c>
      <c r="DG27" s="374">
        <f t="shared" si="41"/>
        <v>0</v>
      </c>
      <c r="DH27" s="395"/>
      <c r="DI27" s="396"/>
      <c r="DJ27" s="397">
        <f t="shared" si="42"/>
        <v>0</v>
      </c>
      <c r="DK27" s="396"/>
      <c r="DL27" s="396"/>
      <c r="DM27" s="397">
        <f t="shared" si="43"/>
        <v>0</v>
      </c>
      <c r="DN27" s="396"/>
      <c r="DO27" s="396"/>
      <c r="DP27" s="397">
        <f t="shared" si="44"/>
        <v>0</v>
      </c>
      <c r="DQ27" s="398">
        <f t="shared" si="115"/>
        <v>0</v>
      </c>
      <c r="DR27" s="399"/>
      <c r="DS27" s="400"/>
      <c r="DT27" s="397">
        <f t="shared" si="116"/>
        <v>0</v>
      </c>
      <c r="DU27" s="400"/>
      <c r="DV27" s="400"/>
      <c r="DW27" s="397">
        <f t="shared" si="117"/>
        <v>0</v>
      </c>
      <c r="DX27" s="401">
        <f t="shared" si="118"/>
        <v>0</v>
      </c>
      <c r="DY27" s="402">
        <f t="shared" si="45"/>
        <v>0</v>
      </c>
      <c r="DZ27" s="403" t="str">
        <f t="shared" si="46"/>
        <v>E</v>
      </c>
      <c r="EA27" s="404">
        <f t="shared" si="47"/>
        <v>0</v>
      </c>
      <c r="EB27" s="405">
        <v>0</v>
      </c>
      <c r="EC27" s="406">
        <v>0</v>
      </c>
      <c r="ED27" s="406">
        <v>0</v>
      </c>
      <c r="EE27" s="327"/>
      <c r="EF27" s="327"/>
      <c r="EG27" s="327">
        <f t="shared" si="48"/>
        <v>0</v>
      </c>
      <c r="EH27" s="407">
        <f t="shared" si="49"/>
        <v>0</v>
      </c>
      <c r="EI27" s="329" t="str">
        <f t="shared" si="50"/>
        <v>E</v>
      </c>
      <c r="EJ27" s="330">
        <f t="shared" si="51"/>
        <v>0</v>
      </c>
      <c r="EK27" s="408">
        <v>0</v>
      </c>
      <c r="EL27" s="409">
        <v>0</v>
      </c>
      <c r="EM27" s="409">
        <v>0</v>
      </c>
      <c r="EN27" s="332"/>
      <c r="EO27" s="332"/>
      <c r="EP27" s="332">
        <f t="shared" si="52"/>
        <v>0</v>
      </c>
      <c r="EQ27" s="333">
        <f t="shared" si="53"/>
        <v>0</v>
      </c>
      <c r="ER27" s="334" t="str">
        <f t="shared" si="54"/>
        <v>E</v>
      </c>
      <c r="ES27" s="335">
        <f t="shared" si="55"/>
        <v>0</v>
      </c>
      <c r="ET27" s="410">
        <v>0</v>
      </c>
      <c r="EU27" s="411">
        <v>0</v>
      </c>
      <c r="EV27" s="411">
        <v>0</v>
      </c>
      <c r="EW27" s="337"/>
      <c r="EX27" s="337"/>
      <c r="EY27" s="337">
        <f t="shared" si="56"/>
        <v>0</v>
      </c>
      <c r="EZ27" s="338">
        <f t="shared" si="57"/>
        <v>0</v>
      </c>
      <c r="FA27" s="339" t="str">
        <f t="shared" si="58"/>
        <v>E</v>
      </c>
      <c r="FB27" s="340">
        <f t="shared" si="59"/>
        <v>0</v>
      </c>
      <c r="FC27" s="412"/>
      <c r="FD27" s="373"/>
      <c r="FE27" s="413" t="str">
        <f t="shared" si="119"/>
        <v/>
      </c>
      <c r="FF27" s="344">
        <f t="shared" si="0"/>
        <v>0</v>
      </c>
      <c r="FG27" s="345">
        <f t="shared" si="1"/>
        <v>0</v>
      </c>
      <c r="FH27" s="346" t="str">
        <f t="shared" si="61"/>
        <v/>
      </c>
      <c r="FI27" s="347" t="str">
        <f t="shared" si="62"/>
        <v/>
      </c>
      <c r="FJ27" s="347" t="str">
        <f t="shared" si="63"/>
        <v/>
      </c>
      <c r="FK27" s="347" t="str">
        <f t="shared" si="64"/>
        <v/>
      </c>
      <c r="FL27" s="414" t="str">
        <f t="shared" si="65"/>
        <v/>
      </c>
      <c r="FM27" s="349" t="str">
        <f t="shared" si="66"/>
        <v/>
      </c>
      <c r="FN27" s="350" t="str">
        <f t="shared" si="67"/>
        <v/>
      </c>
      <c r="FO27" s="351">
        <f t="shared" si="2"/>
        <v>0</v>
      </c>
      <c r="FP27" s="352">
        <f t="shared" si="3"/>
        <v>0</v>
      </c>
      <c r="FQ27" s="352">
        <f t="shared" si="4"/>
        <v>0</v>
      </c>
      <c r="FR27" s="352">
        <f t="shared" si="5"/>
        <v>0</v>
      </c>
      <c r="FS27" s="352">
        <f t="shared" si="6"/>
        <v>0</v>
      </c>
      <c r="FT27" s="353">
        <f t="shared" si="7"/>
        <v>0</v>
      </c>
      <c r="FU27" s="45">
        <f t="shared" si="68"/>
        <v>0</v>
      </c>
      <c r="FV27" s="46">
        <f t="shared" si="69"/>
        <v>0</v>
      </c>
      <c r="FW27" s="46">
        <f t="shared" si="70"/>
        <v>0</v>
      </c>
      <c r="FX27" s="46">
        <f t="shared" si="71"/>
        <v>0</v>
      </c>
      <c r="FY27" s="46">
        <f t="shared" si="72"/>
        <v>0</v>
      </c>
      <c r="FZ27" s="820"/>
      <c r="GA27" s="820"/>
      <c r="GB27" s="10">
        <f t="shared" si="73"/>
        <v>0</v>
      </c>
      <c r="GC27" s="10" t="s">
        <v>167</v>
      </c>
      <c r="GD27" s="10">
        <f t="shared" si="74"/>
        <v>100</v>
      </c>
      <c r="GE27" s="10" t="str">
        <f t="shared" si="75"/>
        <v>0/100</v>
      </c>
      <c r="GF27" s="10">
        <f t="shared" si="76"/>
        <v>0</v>
      </c>
      <c r="GG27" s="10" t="s">
        <v>167</v>
      </c>
      <c r="GH27" s="10">
        <f t="shared" si="77"/>
        <v>100</v>
      </c>
      <c r="GI27" s="10" t="str">
        <f t="shared" si="78"/>
        <v>0/100</v>
      </c>
      <c r="GJ27" s="10">
        <f t="shared" si="79"/>
        <v>0</v>
      </c>
      <c r="GK27" s="10" t="s">
        <v>167</v>
      </c>
      <c r="GL27" s="10">
        <f t="shared" si="80"/>
        <v>100</v>
      </c>
      <c r="GM27" s="10" t="str">
        <f t="shared" si="81"/>
        <v>0/100</v>
      </c>
      <c r="GO27" s="10">
        <f t="shared" si="82"/>
        <v>0</v>
      </c>
      <c r="GP27" s="10">
        <f t="shared" si="83"/>
        <v>0</v>
      </c>
      <c r="GQ27" s="10">
        <f t="shared" si="84"/>
        <v>0</v>
      </c>
      <c r="GR27" s="10">
        <f t="shared" si="85"/>
        <v>0</v>
      </c>
      <c r="GS27" s="10">
        <f t="shared" si="86"/>
        <v>0</v>
      </c>
      <c r="GT27" s="10">
        <f t="shared" si="87"/>
        <v>0</v>
      </c>
      <c r="GU27" s="10">
        <f t="shared" si="88"/>
        <v>0</v>
      </c>
      <c r="GV27" s="10">
        <f t="shared" si="89"/>
        <v>0</v>
      </c>
      <c r="GW27" s="10">
        <f t="shared" si="90"/>
        <v>0</v>
      </c>
      <c r="GX27" s="10">
        <f t="shared" si="91"/>
        <v>0</v>
      </c>
    </row>
    <row r="28" spans="1:206" ht="38.25" customHeight="1">
      <c r="A28" s="9">
        <f t="shared" si="11"/>
        <v>0</v>
      </c>
      <c r="B28" s="32">
        <v>20</v>
      </c>
      <c r="C28" s="354">
        <v>20</v>
      </c>
      <c r="D28" s="275">
        <f t="shared" si="12"/>
        <v>0</v>
      </c>
      <c r="E28" s="591"/>
      <c r="F28" s="592"/>
      <c r="G28" s="591"/>
      <c r="H28" s="591"/>
      <c r="I28" s="591"/>
      <c r="J28" s="591"/>
      <c r="K28" s="595"/>
      <c r="L28" s="355"/>
      <c r="M28" s="356"/>
      <c r="N28" s="357">
        <f t="shared" si="92"/>
        <v>0</v>
      </c>
      <c r="O28" s="356"/>
      <c r="P28" s="356"/>
      <c r="Q28" s="357">
        <f t="shared" si="13"/>
        <v>0</v>
      </c>
      <c r="R28" s="356"/>
      <c r="S28" s="356"/>
      <c r="T28" s="357">
        <f t="shared" si="14"/>
        <v>0</v>
      </c>
      <c r="U28" s="358">
        <f t="shared" si="93"/>
        <v>0</v>
      </c>
      <c r="V28" s="359"/>
      <c r="W28" s="360"/>
      <c r="X28" s="357">
        <f t="shared" si="94"/>
        <v>0</v>
      </c>
      <c r="Y28" s="360"/>
      <c r="Z28" s="360"/>
      <c r="AA28" s="357">
        <f t="shared" si="95"/>
        <v>0</v>
      </c>
      <c r="AB28" s="361">
        <f t="shared" si="96"/>
        <v>0</v>
      </c>
      <c r="AC28" s="362">
        <f t="shared" si="97"/>
        <v>0</v>
      </c>
      <c r="AD28" s="363" t="str">
        <f t="shared" si="16"/>
        <v/>
      </c>
      <c r="AE28" s="364">
        <f t="shared" si="98"/>
        <v>0</v>
      </c>
      <c r="AF28" s="365"/>
      <c r="AG28" s="366"/>
      <c r="AH28" s="367">
        <f t="shared" si="18"/>
        <v>0</v>
      </c>
      <c r="AI28" s="366"/>
      <c r="AJ28" s="366"/>
      <c r="AK28" s="367">
        <f t="shared" si="19"/>
        <v>0</v>
      </c>
      <c r="AL28" s="366"/>
      <c r="AM28" s="366"/>
      <c r="AN28" s="367">
        <f t="shared" si="20"/>
        <v>0</v>
      </c>
      <c r="AO28" s="368">
        <f t="shared" si="99"/>
        <v>0</v>
      </c>
      <c r="AP28" s="369"/>
      <c r="AQ28" s="370"/>
      <c r="AR28" s="367">
        <f t="shared" si="100"/>
        <v>0</v>
      </c>
      <c r="AS28" s="370"/>
      <c r="AT28" s="370"/>
      <c r="AU28" s="367">
        <f t="shared" si="101"/>
        <v>0</v>
      </c>
      <c r="AV28" s="371">
        <f t="shared" si="102"/>
        <v>0</v>
      </c>
      <c r="AW28" s="372">
        <f t="shared" si="21"/>
        <v>0</v>
      </c>
      <c r="AX28" s="373" t="str">
        <f t="shared" si="22"/>
        <v>E</v>
      </c>
      <c r="AY28" s="374">
        <f t="shared" si="23"/>
        <v>0</v>
      </c>
      <c r="AZ28" s="375"/>
      <c r="BA28" s="376"/>
      <c r="BB28" s="377">
        <f t="shared" si="24"/>
        <v>0</v>
      </c>
      <c r="BC28" s="376"/>
      <c r="BD28" s="376"/>
      <c r="BE28" s="377">
        <f t="shared" si="25"/>
        <v>0</v>
      </c>
      <c r="BF28" s="376"/>
      <c r="BG28" s="376"/>
      <c r="BH28" s="377">
        <f t="shared" si="26"/>
        <v>0</v>
      </c>
      <c r="BI28" s="378">
        <f t="shared" si="103"/>
        <v>0</v>
      </c>
      <c r="BJ28" s="379"/>
      <c r="BK28" s="380"/>
      <c r="BL28" s="377">
        <f t="shared" si="104"/>
        <v>0</v>
      </c>
      <c r="BM28" s="380"/>
      <c r="BN28" s="380"/>
      <c r="BO28" s="377">
        <f t="shared" si="105"/>
        <v>0</v>
      </c>
      <c r="BP28" s="381">
        <f t="shared" si="106"/>
        <v>0</v>
      </c>
      <c r="BQ28" s="382">
        <f t="shared" si="27"/>
        <v>0</v>
      </c>
      <c r="BR28" s="383" t="str">
        <f t="shared" si="28"/>
        <v>E</v>
      </c>
      <c r="BS28" s="384">
        <f t="shared" si="29"/>
        <v>0</v>
      </c>
      <c r="BT28" s="385"/>
      <c r="BU28" s="386"/>
      <c r="BV28" s="387">
        <f t="shared" si="30"/>
        <v>0</v>
      </c>
      <c r="BW28" s="386"/>
      <c r="BX28" s="386"/>
      <c r="BY28" s="387">
        <f t="shared" si="31"/>
        <v>0</v>
      </c>
      <c r="BZ28" s="386"/>
      <c r="CA28" s="386"/>
      <c r="CB28" s="387">
        <f t="shared" si="32"/>
        <v>0</v>
      </c>
      <c r="CC28" s="388">
        <f t="shared" si="107"/>
        <v>0</v>
      </c>
      <c r="CD28" s="389"/>
      <c r="CE28" s="390"/>
      <c r="CF28" s="387">
        <f t="shared" si="108"/>
        <v>0</v>
      </c>
      <c r="CG28" s="390"/>
      <c r="CH28" s="390"/>
      <c r="CI28" s="387">
        <f t="shared" si="109"/>
        <v>0</v>
      </c>
      <c r="CJ28" s="391">
        <f t="shared" si="110"/>
        <v>0</v>
      </c>
      <c r="CK28" s="392">
        <f t="shared" si="33"/>
        <v>0</v>
      </c>
      <c r="CL28" s="393" t="str">
        <f t="shared" si="34"/>
        <v>E</v>
      </c>
      <c r="CM28" s="394">
        <f t="shared" si="35"/>
        <v>0</v>
      </c>
      <c r="CN28" s="365"/>
      <c r="CO28" s="366"/>
      <c r="CP28" s="367">
        <f t="shared" si="36"/>
        <v>0</v>
      </c>
      <c r="CQ28" s="366"/>
      <c r="CR28" s="366"/>
      <c r="CS28" s="367">
        <f t="shared" si="37"/>
        <v>0</v>
      </c>
      <c r="CT28" s="366"/>
      <c r="CU28" s="366"/>
      <c r="CV28" s="367">
        <f t="shared" si="38"/>
        <v>0</v>
      </c>
      <c r="CW28" s="368">
        <f t="shared" si="111"/>
        <v>0</v>
      </c>
      <c r="CX28" s="369"/>
      <c r="CY28" s="370"/>
      <c r="CZ28" s="367">
        <f t="shared" si="112"/>
        <v>0</v>
      </c>
      <c r="DA28" s="370"/>
      <c r="DB28" s="370"/>
      <c r="DC28" s="367">
        <f t="shared" si="113"/>
        <v>0</v>
      </c>
      <c r="DD28" s="371">
        <f t="shared" si="114"/>
        <v>0</v>
      </c>
      <c r="DE28" s="372">
        <f t="shared" si="39"/>
        <v>0</v>
      </c>
      <c r="DF28" s="373" t="str">
        <f t="shared" si="40"/>
        <v>E</v>
      </c>
      <c r="DG28" s="374">
        <f t="shared" si="41"/>
        <v>0</v>
      </c>
      <c r="DH28" s="395"/>
      <c r="DI28" s="396"/>
      <c r="DJ28" s="397">
        <f t="shared" si="42"/>
        <v>0</v>
      </c>
      <c r="DK28" s="396"/>
      <c r="DL28" s="396"/>
      <c r="DM28" s="397">
        <f t="shared" si="43"/>
        <v>0</v>
      </c>
      <c r="DN28" s="396"/>
      <c r="DO28" s="396"/>
      <c r="DP28" s="397">
        <f t="shared" si="44"/>
        <v>0</v>
      </c>
      <c r="DQ28" s="398">
        <f t="shared" si="115"/>
        <v>0</v>
      </c>
      <c r="DR28" s="399"/>
      <c r="DS28" s="400"/>
      <c r="DT28" s="397">
        <f t="shared" si="116"/>
        <v>0</v>
      </c>
      <c r="DU28" s="400"/>
      <c r="DV28" s="400"/>
      <c r="DW28" s="397">
        <f t="shared" si="117"/>
        <v>0</v>
      </c>
      <c r="DX28" s="401">
        <f t="shared" si="118"/>
        <v>0</v>
      </c>
      <c r="DY28" s="402">
        <f t="shared" si="45"/>
        <v>0</v>
      </c>
      <c r="DZ28" s="403" t="str">
        <f t="shared" si="46"/>
        <v>E</v>
      </c>
      <c r="EA28" s="404">
        <f t="shared" si="47"/>
        <v>0</v>
      </c>
      <c r="EB28" s="405">
        <v>0</v>
      </c>
      <c r="EC28" s="406">
        <v>0</v>
      </c>
      <c r="ED28" s="406">
        <v>0</v>
      </c>
      <c r="EE28" s="327"/>
      <c r="EF28" s="327"/>
      <c r="EG28" s="327">
        <f t="shared" si="48"/>
        <v>0</v>
      </c>
      <c r="EH28" s="407">
        <f t="shared" si="49"/>
        <v>0</v>
      </c>
      <c r="EI28" s="329" t="str">
        <f t="shared" si="50"/>
        <v>E</v>
      </c>
      <c r="EJ28" s="330">
        <f t="shared" si="51"/>
        <v>0</v>
      </c>
      <c r="EK28" s="408">
        <v>0</v>
      </c>
      <c r="EL28" s="409">
        <v>0</v>
      </c>
      <c r="EM28" s="409">
        <v>0</v>
      </c>
      <c r="EN28" s="332"/>
      <c r="EO28" s="332"/>
      <c r="EP28" s="332">
        <f t="shared" si="52"/>
        <v>0</v>
      </c>
      <c r="EQ28" s="333">
        <f t="shared" si="53"/>
        <v>0</v>
      </c>
      <c r="ER28" s="334" t="str">
        <f t="shared" si="54"/>
        <v>E</v>
      </c>
      <c r="ES28" s="335">
        <f t="shared" si="55"/>
        <v>0</v>
      </c>
      <c r="ET28" s="410">
        <v>0</v>
      </c>
      <c r="EU28" s="411">
        <v>0</v>
      </c>
      <c r="EV28" s="411">
        <v>0</v>
      </c>
      <c r="EW28" s="337"/>
      <c r="EX28" s="337"/>
      <c r="EY28" s="337">
        <f t="shared" si="56"/>
        <v>0</v>
      </c>
      <c r="EZ28" s="338">
        <f t="shared" si="57"/>
        <v>0</v>
      </c>
      <c r="FA28" s="339" t="str">
        <f t="shared" si="58"/>
        <v>E</v>
      </c>
      <c r="FB28" s="340">
        <f t="shared" si="59"/>
        <v>0</v>
      </c>
      <c r="FC28" s="412"/>
      <c r="FD28" s="373"/>
      <c r="FE28" s="413" t="str">
        <f t="shared" si="119"/>
        <v/>
      </c>
      <c r="FF28" s="344">
        <f t="shared" si="0"/>
        <v>0</v>
      </c>
      <c r="FG28" s="345">
        <f t="shared" si="1"/>
        <v>0</v>
      </c>
      <c r="FH28" s="346" t="str">
        <f t="shared" si="61"/>
        <v/>
      </c>
      <c r="FI28" s="347" t="str">
        <f t="shared" si="62"/>
        <v/>
      </c>
      <c r="FJ28" s="347" t="str">
        <f t="shared" si="63"/>
        <v/>
      </c>
      <c r="FK28" s="347" t="str">
        <f t="shared" si="64"/>
        <v/>
      </c>
      <c r="FL28" s="414" t="str">
        <f t="shared" si="65"/>
        <v/>
      </c>
      <c r="FM28" s="349" t="str">
        <f t="shared" si="66"/>
        <v/>
      </c>
      <c r="FN28" s="350" t="str">
        <f t="shared" si="67"/>
        <v/>
      </c>
      <c r="FO28" s="351">
        <f t="shared" si="2"/>
        <v>0</v>
      </c>
      <c r="FP28" s="352">
        <f t="shared" si="3"/>
        <v>0</v>
      </c>
      <c r="FQ28" s="352">
        <f t="shared" si="4"/>
        <v>0</v>
      </c>
      <c r="FR28" s="352">
        <f t="shared" si="5"/>
        <v>0</v>
      </c>
      <c r="FS28" s="352">
        <f t="shared" si="6"/>
        <v>0</v>
      </c>
      <c r="FT28" s="353">
        <f t="shared" si="7"/>
        <v>0</v>
      </c>
      <c r="FU28" s="45">
        <f t="shared" si="68"/>
        <v>0</v>
      </c>
      <c r="FV28" s="46">
        <f t="shared" si="69"/>
        <v>0</v>
      </c>
      <c r="FW28" s="46">
        <f t="shared" si="70"/>
        <v>0</v>
      </c>
      <c r="FX28" s="46">
        <f t="shared" si="71"/>
        <v>0</v>
      </c>
      <c r="FY28" s="46">
        <f t="shared" si="72"/>
        <v>0</v>
      </c>
      <c r="FZ28" s="820"/>
      <c r="GA28" s="820"/>
      <c r="GB28" s="10">
        <f t="shared" si="73"/>
        <v>0</v>
      </c>
      <c r="GC28" s="10" t="s">
        <v>167</v>
      </c>
      <c r="GD28" s="10">
        <f t="shared" si="74"/>
        <v>100</v>
      </c>
      <c r="GE28" s="10" t="str">
        <f t="shared" si="75"/>
        <v>0/100</v>
      </c>
      <c r="GF28" s="10">
        <f t="shared" si="76"/>
        <v>0</v>
      </c>
      <c r="GG28" s="10" t="s">
        <v>167</v>
      </c>
      <c r="GH28" s="10">
        <f t="shared" si="77"/>
        <v>100</v>
      </c>
      <c r="GI28" s="10" t="str">
        <f t="shared" si="78"/>
        <v>0/100</v>
      </c>
      <c r="GJ28" s="10">
        <f t="shared" si="79"/>
        <v>0</v>
      </c>
      <c r="GK28" s="10" t="s">
        <v>167</v>
      </c>
      <c r="GL28" s="10">
        <f t="shared" si="80"/>
        <v>100</v>
      </c>
      <c r="GM28" s="10" t="str">
        <f t="shared" si="81"/>
        <v>0/100</v>
      </c>
      <c r="GO28" s="10">
        <f t="shared" si="82"/>
        <v>0</v>
      </c>
      <c r="GP28" s="10">
        <f t="shared" si="83"/>
        <v>0</v>
      </c>
      <c r="GQ28" s="10">
        <f t="shared" si="84"/>
        <v>0</v>
      </c>
      <c r="GR28" s="10">
        <f t="shared" si="85"/>
        <v>0</v>
      </c>
      <c r="GS28" s="10">
        <f t="shared" si="86"/>
        <v>0</v>
      </c>
      <c r="GT28" s="10">
        <f t="shared" si="87"/>
        <v>0</v>
      </c>
      <c r="GU28" s="10">
        <f t="shared" si="88"/>
        <v>0</v>
      </c>
      <c r="GV28" s="10">
        <f t="shared" si="89"/>
        <v>0</v>
      </c>
      <c r="GW28" s="10">
        <f t="shared" si="90"/>
        <v>0</v>
      </c>
      <c r="GX28" s="10">
        <f t="shared" si="91"/>
        <v>0</v>
      </c>
    </row>
    <row r="29" spans="1:206" ht="38.25" customHeight="1">
      <c r="A29" s="9">
        <f t="shared" si="11"/>
        <v>0</v>
      </c>
      <c r="B29" s="32">
        <v>21</v>
      </c>
      <c r="C29" s="274">
        <v>21</v>
      </c>
      <c r="D29" s="275">
        <f t="shared" si="12"/>
        <v>0</v>
      </c>
      <c r="E29" s="591"/>
      <c r="F29" s="592"/>
      <c r="G29" s="589"/>
      <c r="H29" s="591"/>
      <c r="I29" s="591"/>
      <c r="J29" s="591"/>
      <c r="K29" s="595"/>
      <c r="L29" s="355"/>
      <c r="M29" s="356"/>
      <c r="N29" s="357">
        <f t="shared" si="92"/>
        <v>0</v>
      </c>
      <c r="O29" s="356"/>
      <c r="P29" s="356"/>
      <c r="Q29" s="357">
        <f t="shared" si="13"/>
        <v>0</v>
      </c>
      <c r="R29" s="356"/>
      <c r="S29" s="356"/>
      <c r="T29" s="357">
        <f t="shared" si="14"/>
        <v>0</v>
      </c>
      <c r="U29" s="358">
        <f t="shared" si="93"/>
        <v>0</v>
      </c>
      <c r="V29" s="359"/>
      <c r="W29" s="360"/>
      <c r="X29" s="357">
        <f t="shared" si="94"/>
        <v>0</v>
      </c>
      <c r="Y29" s="360"/>
      <c r="Z29" s="360"/>
      <c r="AA29" s="357">
        <f t="shared" si="95"/>
        <v>0</v>
      </c>
      <c r="AB29" s="361">
        <f t="shared" si="96"/>
        <v>0</v>
      </c>
      <c r="AC29" s="362">
        <f t="shared" si="97"/>
        <v>0</v>
      </c>
      <c r="AD29" s="363" t="str">
        <f t="shared" si="16"/>
        <v/>
      </c>
      <c r="AE29" s="364">
        <f t="shared" si="98"/>
        <v>0</v>
      </c>
      <c r="AF29" s="365"/>
      <c r="AG29" s="366"/>
      <c r="AH29" s="367">
        <f t="shared" si="18"/>
        <v>0</v>
      </c>
      <c r="AI29" s="366"/>
      <c r="AJ29" s="366"/>
      <c r="AK29" s="367">
        <f t="shared" si="19"/>
        <v>0</v>
      </c>
      <c r="AL29" s="366"/>
      <c r="AM29" s="366"/>
      <c r="AN29" s="367">
        <f t="shared" si="20"/>
        <v>0</v>
      </c>
      <c r="AO29" s="368">
        <f t="shared" si="99"/>
        <v>0</v>
      </c>
      <c r="AP29" s="369"/>
      <c r="AQ29" s="370"/>
      <c r="AR29" s="367">
        <f t="shared" si="100"/>
        <v>0</v>
      </c>
      <c r="AS29" s="370"/>
      <c r="AT29" s="370"/>
      <c r="AU29" s="367">
        <f t="shared" si="101"/>
        <v>0</v>
      </c>
      <c r="AV29" s="371">
        <f t="shared" si="102"/>
        <v>0</v>
      </c>
      <c r="AW29" s="372">
        <f t="shared" si="21"/>
        <v>0</v>
      </c>
      <c r="AX29" s="373" t="str">
        <f t="shared" si="22"/>
        <v>E</v>
      </c>
      <c r="AY29" s="374">
        <f t="shared" si="23"/>
        <v>0</v>
      </c>
      <c r="AZ29" s="375"/>
      <c r="BA29" s="376"/>
      <c r="BB29" s="377">
        <f t="shared" si="24"/>
        <v>0</v>
      </c>
      <c r="BC29" s="376"/>
      <c r="BD29" s="376"/>
      <c r="BE29" s="377">
        <f t="shared" si="25"/>
        <v>0</v>
      </c>
      <c r="BF29" s="376"/>
      <c r="BG29" s="376"/>
      <c r="BH29" s="377">
        <f t="shared" si="26"/>
        <v>0</v>
      </c>
      <c r="BI29" s="378">
        <f t="shared" si="103"/>
        <v>0</v>
      </c>
      <c r="BJ29" s="379"/>
      <c r="BK29" s="380"/>
      <c r="BL29" s="377">
        <f t="shared" si="104"/>
        <v>0</v>
      </c>
      <c r="BM29" s="380"/>
      <c r="BN29" s="380"/>
      <c r="BO29" s="377">
        <f t="shared" si="105"/>
        <v>0</v>
      </c>
      <c r="BP29" s="381">
        <f t="shared" si="106"/>
        <v>0</v>
      </c>
      <c r="BQ29" s="382">
        <f t="shared" si="27"/>
        <v>0</v>
      </c>
      <c r="BR29" s="383" t="str">
        <f t="shared" si="28"/>
        <v>E</v>
      </c>
      <c r="BS29" s="384">
        <f t="shared" si="29"/>
        <v>0</v>
      </c>
      <c r="BT29" s="385"/>
      <c r="BU29" s="386"/>
      <c r="BV29" s="387">
        <f t="shared" si="30"/>
        <v>0</v>
      </c>
      <c r="BW29" s="386"/>
      <c r="BX29" s="386"/>
      <c r="BY29" s="387">
        <f t="shared" si="31"/>
        <v>0</v>
      </c>
      <c r="BZ29" s="386"/>
      <c r="CA29" s="386"/>
      <c r="CB29" s="387">
        <f t="shared" si="32"/>
        <v>0</v>
      </c>
      <c r="CC29" s="388">
        <f t="shared" si="107"/>
        <v>0</v>
      </c>
      <c r="CD29" s="389"/>
      <c r="CE29" s="390"/>
      <c r="CF29" s="387">
        <f t="shared" si="108"/>
        <v>0</v>
      </c>
      <c r="CG29" s="390"/>
      <c r="CH29" s="390"/>
      <c r="CI29" s="387">
        <f t="shared" si="109"/>
        <v>0</v>
      </c>
      <c r="CJ29" s="391">
        <f t="shared" si="110"/>
        <v>0</v>
      </c>
      <c r="CK29" s="392">
        <f t="shared" si="33"/>
        <v>0</v>
      </c>
      <c r="CL29" s="393" t="str">
        <f t="shared" si="34"/>
        <v>E</v>
      </c>
      <c r="CM29" s="394">
        <f t="shared" si="35"/>
        <v>0</v>
      </c>
      <c r="CN29" s="365"/>
      <c r="CO29" s="366"/>
      <c r="CP29" s="367">
        <f t="shared" si="36"/>
        <v>0</v>
      </c>
      <c r="CQ29" s="366"/>
      <c r="CR29" s="366"/>
      <c r="CS29" s="367">
        <f t="shared" si="37"/>
        <v>0</v>
      </c>
      <c r="CT29" s="366"/>
      <c r="CU29" s="366"/>
      <c r="CV29" s="367">
        <f t="shared" si="38"/>
        <v>0</v>
      </c>
      <c r="CW29" s="368">
        <f t="shared" si="111"/>
        <v>0</v>
      </c>
      <c r="CX29" s="369"/>
      <c r="CY29" s="370"/>
      <c r="CZ29" s="367">
        <f t="shared" si="112"/>
        <v>0</v>
      </c>
      <c r="DA29" s="370"/>
      <c r="DB29" s="370"/>
      <c r="DC29" s="367">
        <f t="shared" si="113"/>
        <v>0</v>
      </c>
      <c r="DD29" s="371">
        <f t="shared" si="114"/>
        <v>0</v>
      </c>
      <c r="DE29" s="372">
        <f t="shared" si="39"/>
        <v>0</v>
      </c>
      <c r="DF29" s="373" t="str">
        <f t="shared" si="40"/>
        <v>E</v>
      </c>
      <c r="DG29" s="374">
        <f t="shared" si="41"/>
        <v>0</v>
      </c>
      <c r="DH29" s="395"/>
      <c r="DI29" s="396"/>
      <c r="DJ29" s="397">
        <f t="shared" si="42"/>
        <v>0</v>
      </c>
      <c r="DK29" s="396"/>
      <c r="DL29" s="396"/>
      <c r="DM29" s="397">
        <f t="shared" si="43"/>
        <v>0</v>
      </c>
      <c r="DN29" s="396"/>
      <c r="DO29" s="396"/>
      <c r="DP29" s="397">
        <f t="shared" si="44"/>
        <v>0</v>
      </c>
      <c r="DQ29" s="398">
        <f t="shared" si="115"/>
        <v>0</v>
      </c>
      <c r="DR29" s="399"/>
      <c r="DS29" s="400"/>
      <c r="DT29" s="397">
        <f t="shared" si="116"/>
        <v>0</v>
      </c>
      <c r="DU29" s="400"/>
      <c r="DV29" s="400"/>
      <c r="DW29" s="397">
        <f t="shared" si="117"/>
        <v>0</v>
      </c>
      <c r="DX29" s="401">
        <f t="shared" si="118"/>
        <v>0</v>
      </c>
      <c r="DY29" s="402">
        <f t="shared" si="45"/>
        <v>0</v>
      </c>
      <c r="DZ29" s="403" t="str">
        <f t="shared" si="46"/>
        <v>E</v>
      </c>
      <c r="EA29" s="404">
        <f t="shared" si="47"/>
        <v>0</v>
      </c>
      <c r="EB29" s="405">
        <v>0</v>
      </c>
      <c r="EC29" s="406">
        <v>0</v>
      </c>
      <c r="ED29" s="406">
        <v>0</v>
      </c>
      <c r="EE29" s="327"/>
      <c r="EF29" s="327"/>
      <c r="EG29" s="327">
        <f t="shared" si="48"/>
        <v>0</v>
      </c>
      <c r="EH29" s="407">
        <f t="shared" si="49"/>
        <v>0</v>
      </c>
      <c r="EI29" s="329" t="str">
        <f t="shared" si="50"/>
        <v>E</v>
      </c>
      <c r="EJ29" s="330">
        <f t="shared" si="51"/>
        <v>0</v>
      </c>
      <c r="EK29" s="408">
        <v>0</v>
      </c>
      <c r="EL29" s="409">
        <v>0</v>
      </c>
      <c r="EM29" s="409">
        <v>0</v>
      </c>
      <c r="EN29" s="332"/>
      <c r="EO29" s="332"/>
      <c r="EP29" s="332">
        <f t="shared" si="52"/>
        <v>0</v>
      </c>
      <c r="EQ29" s="333">
        <f t="shared" si="53"/>
        <v>0</v>
      </c>
      <c r="ER29" s="334" t="str">
        <f t="shared" si="54"/>
        <v>E</v>
      </c>
      <c r="ES29" s="335">
        <f t="shared" si="55"/>
        <v>0</v>
      </c>
      <c r="ET29" s="410">
        <v>0</v>
      </c>
      <c r="EU29" s="411">
        <v>0</v>
      </c>
      <c r="EV29" s="411">
        <v>0</v>
      </c>
      <c r="EW29" s="337"/>
      <c r="EX29" s="337"/>
      <c r="EY29" s="337">
        <f t="shared" si="56"/>
        <v>0</v>
      </c>
      <c r="EZ29" s="338">
        <f t="shared" si="57"/>
        <v>0</v>
      </c>
      <c r="FA29" s="339" t="str">
        <f t="shared" si="58"/>
        <v>E</v>
      </c>
      <c r="FB29" s="340">
        <f t="shared" si="59"/>
        <v>0</v>
      </c>
      <c r="FC29" s="412"/>
      <c r="FD29" s="373"/>
      <c r="FE29" s="413" t="str">
        <f t="shared" si="119"/>
        <v/>
      </c>
      <c r="FF29" s="344">
        <f t="shared" si="0"/>
        <v>0</v>
      </c>
      <c r="FG29" s="345">
        <f t="shared" si="1"/>
        <v>0</v>
      </c>
      <c r="FH29" s="346" t="str">
        <f t="shared" si="61"/>
        <v/>
      </c>
      <c r="FI29" s="347" t="str">
        <f t="shared" si="62"/>
        <v/>
      </c>
      <c r="FJ29" s="347" t="str">
        <f t="shared" si="63"/>
        <v/>
      </c>
      <c r="FK29" s="347" t="str">
        <f t="shared" si="64"/>
        <v/>
      </c>
      <c r="FL29" s="414" t="str">
        <f t="shared" si="65"/>
        <v/>
      </c>
      <c r="FM29" s="349" t="str">
        <f t="shared" si="66"/>
        <v/>
      </c>
      <c r="FN29" s="350" t="str">
        <f t="shared" si="67"/>
        <v/>
      </c>
      <c r="FO29" s="351">
        <f t="shared" si="2"/>
        <v>0</v>
      </c>
      <c r="FP29" s="352">
        <f t="shared" si="3"/>
        <v>0</v>
      </c>
      <c r="FQ29" s="352">
        <f t="shared" si="4"/>
        <v>0</v>
      </c>
      <c r="FR29" s="352">
        <f t="shared" si="5"/>
        <v>0</v>
      </c>
      <c r="FS29" s="352">
        <f t="shared" si="6"/>
        <v>0</v>
      </c>
      <c r="FT29" s="353">
        <f t="shared" si="7"/>
        <v>0</v>
      </c>
      <c r="FU29" s="45">
        <f t="shared" si="68"/>
        <v>0</v>
      </c>
      <c r="FV29" s="46">
        <f t="shared" si="69"/>
        <v>0</v>
      </c>
      <c r="FW29" s="46">
        <f t="shared" si="70"/>
        <v>0</v>
      </c>
      <c r="FX29" s="46">
        <f t="shared" si="71"/>
        <v>0</v>
      </c>
      <c r="FY29" s="46">
        <f t="shared" si="72"/>
        <v>0</v>
      </c>
      <c r="FZ29" s="820"/>
      <c r="GA29" s="820"/>
      <c r="GB29" s="10">
        <f t="shared" si="73"/>
        <v>0</v>
      </c>
      <c r="GC29" s="10" t="s">
        <v>167</v>
      </c>
      <c r="GD29" s="10">
        <f t="shared" si="74"/>
        <v>100</v>
      </c>
      <c r="GE29" s="10" t="str">
        <f t="shared" si="75"/>
        <v>0/100</v>
      </c>
      <c r="GF29" s="10">
        <f t="shared" si="76"/>
        <v>0</v>
      </c>
      <c r="GG29" s="10" t="s">
        <v>167</v>
      </c>
      <c r="GH29" s="10">
        <f t="shared" si="77"/>
        <v>100</v>
      </c>
      <c r="GI29" s="10" t="str">
        <f t="shared" si="78"/>
        <v>0/100</v>
      </c>
      <c r="GJ29" s="10">
        <f t="shared" si="79"/>
        <v>0</v>
      </c>
      <c r="GK29" s="10" t="s">
        <v>167</v>
      </c>
      <c r="GL29" s="10">
        <f t="shared" si="80"/>
        <v>100</v>
      </c>
      <c r="GM29" s="10" t="str">
        <f t="shared" si="81"/>
        <v>0/100</v>
      </c>
      <c r="GO29" s="10">
        <f t="shared" si="82"/>
        <v>0</v>
      </c>
      <c r="GP29" s="10">
        <f t="shared" si="83"/>
        <v>0</v>
      </c>
      <c r="GQ29" s="10">
        <f t="shared" si="84"/>
        <v>0</v>
      </c>
      <c r="GR29" s="10">
        <f t="shared" si="85"/>
        <v>0</v>
      </c>
      <c r="GS29" s="10">
        <f t="shared" si="86"/>
        <v>0</v>
      </c>
      <c r="GT29" s="10">
        <f t="shared" si="87"/>
        <v>0</v>
      </c>
      <c r="GU29" s="10">
        <f t="shared" si="88"/>
        <v>0</v>
      </c>
      <c r="GV29" s="10">
        <f t="shared" si="89"/>
        <v>0</v>
      </c>
      <c r="GW29" s="10">
        <f t="shared" si="90"/>
        <v>0</v>
      </c>
      <c r="GX29" s="10">
        <f t="shared" si="91"/>
        <v>0</v>
      </c>
    </row>
    <row r="30" spans="1:206" ht="38.25" customHeight="1">
      <c r="A30" s="9">
        <f t="shared" si="11"/>
        <v>0</v>
      </c>
      <c r="B30" s="32">
        <v>22</v>
      </c>
      <c r="C30" s="354">
        <v>22</v>
      </c>
      <c r="D30" s="275">
        <f t="shared" si="12"/>
        <v>0</v>
      </c>
      <c r="E30" s="591"/>
      <c r="F30" s="592"/>
      <c r="G30" s="591"/>
      <c r="H30" s="591"/>
      <c r="I30" s="591"/>
      <c r="J30" s="591"/>
      <c r="K30" s="595"/>
      <c r="L30" s="355"/>
      <c r="M30" s="356"/>
      <c r="N30" s="357">
        <f t="shared" si="92"/>
        <v>0</v>
      </c>
      <c r="O30" s="356"/>
      <c r="P30" s="356"/>
      <c r="Q30" s="357">
        <f t="shared" si="13"/>
        <v>0</v>
      </c>
      <c r="R30" s="356"/>
      <c r="S30" s="356"/>
      <c r="T30" s="357">
        <f t="shared" si="14"/>
        <v>0</v>
      </c>
      <c r="U30" s="358">
        <f t="shared" si="93"/>
        <v>0</v>
      </c>
      <c r="V30" s="359"/>
      <c r="W30" s="360"/>
      <c r="X30" s="357">
        <f t="shared" si="94"/>
        <v>0</v>
      </c>
      <c r="Y30" s="360"/>
      <c r="Z30" s="360"/>
      <c r="AA30" s="357">
        <f t="shared" si="95"/>
        <v>0</v>
      </c>
      <c r="AB30" s="361">
        <f t="shared" si="96"/>
        <v>0</v>
      </c>
      <c r="AC30" s="362">
        <f t="shared" si="97"/>
        <v>0</v>
      </c>
      <c r="AD30" s="363" t="str">
        <f t="shared" si="16"/>
        <v/>
      </c>
      <c r="AE30" s="364">
        <f t="shared" si="98"/>
        <v>0</v>
      </c>
      <c r="AF30" s="365"/>
      <c r="AG30" s="366"/>
      <c r="AH30" s="367">
        <f t="shared" si="18"/>
        <v>0</v>
      </c>
      <c r="AI30" s="366"/>
      <c r="AJ30" s="366"/>
      <c r="AK30" s="367">
        <f t="shared" si="19"/>
        <v>0</v>
      </c>
      <c r="AL30" s="366"/>
      <c r="AM30" s="366"/>
      <c r="AN30" s="367">
        <f t="shared" si="20"/>
        <v>0</v>
      </c>
      <c r="AO30" s="368">
        <f t="shared" si="99"/>
        <v>0</v>
      </c>
      <c r="AP30" s="369"/>
      <c r="AQ30" s="370"/>
      <c r="AR30" s="367">
        <f t="shared" si="100"/>
        <v>0</v>
      </c>
      <c r="AS30" s="370"/>
      <c r="AT30" s="370"/>
      <c r="AU30" s="367">
        <f t="shared" si="101"/>
        <v>0</v>
      </c>
      <c r="AV30" s="371">
        <f t="shared" si="102"/>
        <v>0</v>
      </c>
      <c r="AW30" s="372">
        <f t="shared" si="21"/>
        <v>0</v>
      </c>
      <c r="AX30" s="373" t="str">
        <f t="shared" si="22"/>
        <v>E</v>
      </c>
      <c r="AY30" s="374">
        <f t="shared" si="23"/>
        <v>0</v>
      </c>
      <c r="AZ30" s="375"/>
      <c r="BA30" s="376"/>
      <c r="BB30" s="377">
        <f t="shared" si="24"/>
        <v>0</v>
      </c>
      <c r="BC30" s="376"/>
      <c r="BD30" s="376"/>
      <c r="BE30" s="377">
        <f t="shared" si="25"/>
        <v>0</v>
      </c>
      <c r="BF30" s="376"/>
      <c r="BG30" s="376"/>
      <c r="BH30" s="377">
        <f t="shared" si="26"/>
        <v>0</v>
      </c>
      <c r="BI30" s="378">
        <f t="shared" si="103"/>
        <v>0</v>
      </c>
      <c r="BJ30" s="379"/>
      <c r="BK30" s="380"/>
      <c r="BL30" s="377">
        <f t="shared" si="104"/>
        <v>0</v>
      </c>
      <c r="BM30" s="380"/>
      <c r="BN30" s="380"/>
      <c r="BO30" s="377">
        <f t="shared" si="105"/>
        <v>0</v>
      </c>
      <c r="BP30" s="381">
        <f t="shared" si="106"/>
        <v>0</v>
      </c>
      <c r="BQ30" s="382">
        <f t="shared" si="27"/>
        <v>0</v>
      </c>
      <c r="BR30" s="383" t="str">
        <f t="shared" si="28"/>
        <v>E</v>
      </c>
      <c r="BS30" s="384">
        <f t="shared" si="29"/>
        <v>0</v>
      </c>
      <c r="BT30" s="385"/>
      <c r="BU30" s="386"/>
      <c r="BV30" s="387">
        <f t="shared" si="30"/>
        <v>0</v>
      </c>
      <c r="BW30" s="386"/>
      <c r="BX30" s="386"/>
      <c r="BY30" s="387">
        <f t="shared" si="31"/>
        <v>0</v>
      </c>
      <c r="BZ30" s="386"/>
      <c r="CA30" s="386"/>
      <c r="CB30" s="387">
        <f t="shared" si="32"/>
        <v>0</v>
      </c>
      <c r="CC30" s="388">
        <f t="shared" si="107"/>
        <v>0</v>
      </c>
      <c r="CD30" s="389"/>
      <c r="CE30" s="390"/>
      <c r="CF30" s="387">
        <f t="shared" si="108"/>
        <v>0</v>
      </c>
      <c r="CG30" s="390"/>
      <c r="CH30" s="390"/>
      <c r="CI30" s="387">
        <f t="shared" si="109"/>
        <v>0</v>
      </c>
      <c r="CJ30" s="391">
        <f t="shared" si="110"/>
        <v>0</v>
      </c>
      <c r="CK30" s="392">
        <f t="shared" si="33"/>
        <v>0</v>
      </c>
      <c r="CL30" s="393" t="str">
        <f t="shared" si="34"/>
        <v>E</v>
      </c>
      <c r="CM30" s="394">
        <f t="shared" si="35"/>
        <v>0</v>
      </c>
      <c r="CN30" s="365"/>
      <c r="CO30" s="366"/>
      <c r="CP30" s="367">
        <f t="shared" si="36"/>
        <v>0</v>
      </c>
      <c r="CQ30" s="366"/>
      <c r="CR30" s="366"/>
      <c r="CS30" s="367">
        <f t="shared" si="37"/>
        <v>0</v>
      </c>
      <c r="CT30" s="366"/>
      <c r="CU30" s="366"/>
      <c r="CV30" s="367">
        <f t="shared" si="38"/>
        <v>0</v>
      </c>
      <c r="CW30" s="368">
        <f t="shared" si="111"/>
        <v>0</v>
      </c>
      <c r="CX30" s="369"/>
      <c r="CY30" s="370"/>
      <c r="CZ30" s="367">
        <f t="shared" si="112"/>
        <v>0</v>
      </c>
      <c r="DA30" s="370"/>
      <c r="DB30" s="370"/>
      <c r="DC30" s="367">
        <f t="shared" si="113"/>
        <v>0</v>
      </c>
      <c r="DD30" s="371">
        <f t="shared" si="114"/>
        <v>0</v>
      </c>
      <c r="DE30" s="372">
        <f t="shared" si="39"/>
        <v>0</v>
      </c>
      <c r="DF30" s="373" t="str">
        <f t="shared" si="40"/>
        <v>E</v>
      </c>
      <c r="DG30" s="374">
        <f t="shared" si="41"/>
        <v>0</v>
      </c>
      <c r="DH30" s="395"/>
      <c r="DI30" s="396"/>
      <c r="DJ30" s="397">
        <f t="shared" si="42"/>
        <v>0</v>
      </c>
      <c r="DK30" s="396"/>
      <c r="DL30" s="396"/>
      <c r="DM30" s="397">
        <f t="shared" si="43"/>
        <v>0</v>
      </c>
      <c r="DN30" s="396"/>
      <c r="DO30" s="396"/>
      <c r="DP30" s="397">
        <f t="shared" si="44"/>
        <v>0</v>
      </c>
      <c r="DQ30" s="398">
        <f t="shared" si="115"/>
        <v>0</v>
      </c>
      <c r="DR30" s="399"/>
      <c r="DS30" s="400"/>
      <c r="DT30" s="397">
        <f t="shared" si="116"/>
        <v>0</v>
      </c>
      <c r="DU30" s="400"/>
      <c r="DV30" s="400"/>
      <c r="DW30" s="397">
        <f t="shared" si="117"/>
        <v>0</v>
      </c>
      <c r="DX30" s="401">
        <f t="shared" si="118"/>
        <v>0</v>
      </c>
      <c r="DY30" s="402">
        <f t="shared" si="45"/>
        <v>0</v>
      </c>
      <c r="DZ30" s="403" t="str">
        <f t="shared" si="46"/>
        <v>E</v>
      </c>
      <c r="EA30" s="404">
        <f t="shared" si="47"/>
        <v>0</v>
      </c>
      <c r="EB30" s="405">
        <v>0</v>
      </c>
      <c r="EC30" s="406">
        <v>0</v>
      </c>
      <c r="ED30" s="406">
        <v>0</v>
      </c>
      <c r="EE30" s="327"/>
      <c r="EF30" s="327"/>
      <c r="EG30" s="327">
        <f t="shared" si="48"/>
        <v>0</v>
      </c>
      <c r="EH30" s="407">
        <f t="shared" si="49"/>
        <v>0</v>
      </c>
      <c r="EI30" s="329" t="str">
        <f t="shared" si="50"/>
        <v>E</v>
      </c>
      <c r="EJ30" s="330">
        <f t="shared" si="51"/>
        <v>0</v>
      </c>
      <c r="EK30" s="408">
        <v>0</v>
      </c>
      <c r="EL30" s="409">
        <v>0</v>
      </c>
      <c r="EM30" s="409">
        <v>0</v>
      </c>
      <c r="EN30" s="332"/>
      <c r="EO30" s="332"/>
      <c r="EP30" s="332">
        <f t="shared" si="52"/>
        <v>0</v>
      </c>
      <c r="EQ30" s="333">
        <f t="shared" si="53"/>
        <v>0</v>
      </c>
      <c r="ER30" s="334" t="str">
        <f t="shared" si="54"/>
        <v>E</v>
      </c>
      <c r="ES30" s="335">
        <f t="shared" si="55"/>
        <v>0</v>
      </c>
      <c r="ET30" s="410">
        <v>0</v>
      </c>
      <c r="EU30" s="411">
        <v>0</v>
      </c>
      <c r="EV30" s="411">
        <v>0</v>
      </c>
      <c r="EW30" s="337"/>
      <c r="EX30" s="337"/>
      <c r="EY30" s="337">
        <f t="shared" si="56"/>
        <v>0</v>
      </c>
      <c r="EZ30" s="338">
        <f t="shared" si="57"/>
        <v>0</v>
      </c>
      <c r="FA30" s="339" t="str">
        <f t="shared" si="58"/>
        <v>E</v>
      </c>
      <c r="FB30" s="340">
        <f t="shared" si="59"/>
        <v>0</v>
      </c>
      <c r="FC30" s="412"/>
      <c r="FD30" s="373"/>
      <c r="FE30" s="413" t="str">
        <f t="shared" si="119"/>
        <v/>
      </c>
      <c r="FF30" s="344">
        <f t="shared" si="0"/>
        <v>0</v>
      </c>
      <c r="FG30" s="345">
        <f t="shared" si="1"/>
        <v>0</v>
      </c>
      <c r="FH30" s="346" t="str">
        <f t="shared" si="61"/>
        <v/>
      </c>
      <c r="FI30" s="347" t="str">
        <f t="shared" si="62"/>
        <v/>
      </c>
      <c r="FJ30" s="347" t="str">
        <f t="shared" si="63"/>
        <v/>
      </c>
      <c r="FK30" s="347" t="str">
        <f t="shared" si="64"/>
        <v/>
      </c>
      <c r="FL30" s="414" t="str">
        <f t="shared" si="65"/>
        <v/>
      </c>
      <c r="FM30" s="349" t="str">
        <f t="shared" si="66"/>
        <v/>
      </c>
      <c r="FN30" s="350" t="str">
        <f t="shared" si="67"/>
        <v/>
      </c>
      <c r="FO30" s="351">
        <f t="shared" si="2"/>
        <v>0</v>
      </c>
      <c r="FP30" s="352">
        <f t="shared" si="3"/>
        <v>0</v>
      </c>
      <c r="FQ30" s="352">
        <f t="shared" si="4"/>
        <v>0</v>
      </c>
      <c r="FR30" s="352">
        <f t="shared" si="5"/>
        <v>0</v>
      </c>
      <c r="FS30" s="352">
        <f t="shared" si="6"/>
        <v>0</v>
      </c>
      <c r="FT30" s="353">
        <f t="shared" si="7"/>
        <v>0</v>
      </c>
      <c r="FU30" s="45">
        <f t="shared" si="68"/>
        <v>0</v>
      </c>
      <c r="FV30" s="46">
        <f t="shared" si="69"/>
        <v>0</v>
      </c>
      <c r="FW30" s="46">
        <f t="shared" si="70"/>
        <v>0</v>
      </c>
      <c r="FX30" s="46">
        <f t="shared" si="71"/>
        <v>0</v>
      </c>
      <c r="FY30" s="46">
        <f t="shared" si="72"/>
        <v>0</v>
      </c>
      <c r="FZ30" s="820"/>
      <c r="GA30" s="820"/>
      <c r="GB30" s="10">
        <f t="shared" si="73"/>
        <v>0</v>
      </c>
      <c r="GC30" s="10" t="s">
        <v>167</v>
      </c>
      <c r="GD30" s="10">
        <f t="shared" si="74"/>
        <v>100</v>
      </c>
      <c r="GE30" s="10" t="str">
        <f t="shared" si="75"/>
        <v>0/100</v>
      </c>
      <c r="GF30" s="10">
        <f t="shared" si="76"/>
        <v>0</v>
      </c>
      <c r="GG30" s="10" t="s">
        <v>167</v>
      </c>
      <c r="GH30" s="10">
        <f t="shared" si="77"/>
        <v>100</v>
      </c>
      <c r="GI30" s="10" t="str">
        <f t="shared" si="78"/>
        <v>0/100</v>
      </c>
      <c r="GJ30" s="10">
        <f t="shared" si="79"/>
        <v>0</v>
      </c>
      <c r="GK30" s="10" t="s">
        <v>167</v>
      </c>
      <c r="GL30" s="10">
        <f t="shared" si="80"/>
        <v>100</v>
      </c>
      <c r="GM30" s="10" t="str">
        <f t="shared" si="81"/>
        <v>0/100</v>
      </c>
      <c r="GO30" s="10">
        <f t="shared" si="82"/>
        <v>0</v>
      </c>
      <c r="GP30" s="10">
        <f t="shared" si="83"/>
        <v>0</v>
      </c>
      <c r="GQ30" s="10">
        <f t="shared" si="84"/>
        <v>0</v>
      </c>
      <c r="GR30" s="10">
        <f t="shared" si="85"/>
        <v>0</v>
      </c>
      <c r="GS30" s="10">
        <f t="shared" si="86"/>
        <v>0</v>
      </c>
      <c r="GT30" s="10">
        <f t="shared" si="87"/>
        <v>0</v>
      </c>
      <c r="GU30" s="10">
        <f t="shared" si="88"/>
        <v>0</v>
      </c>
      <c r="GV30" s="10">
        <f t="shared" si="89"/>
        <v>0</v>
      </c>
      <c r="GW30" s="10">
        <f t="shared" si="90"/>
        <v>0</v>
      </c>
      <c r="GX30" s="10">
        <f t="shared" si="91"/>
        <v>0</v>
      </c>
    </row>
    <row r="31" spans="1:206" ht="38.25" customHeight="1">
      <c r="A31" s="9">
        <f t="shared" si="11"/>
        <v>0</v>
      </c>
      <c r="B31" s="32">
        <v>23</v>
      </c>
      <c r="C31" s="274">
        <v>23</v>
      </c>
      <c r="D31" s="275">
        <f t="shared" si="12"/>
        <v>0</v>
      </c>
      <c r="E31" s="591"/>
      <c r="F31" s="592"/>
      <c r="G31" s="589"/>
      <c r="H31" s="591"/>
      <c r="I31" s="591"/>
      <c r="J31" s="591"/>
      <c r="K31" s="595"/>
      <c r="L31" s="355"/>
      <c r="M31" s="356"/>
      <c r="N31" s="357">
        <f t="shared" si="92"/>
        <v>0</v>
      </c>
      <c r="O31" s="356"/>
      <c r="P31" s="356"/>
      <c r="Q31" s="357">
        <f t="shared" si="13"/>
        <v>0</v>
      </c>
      <c r="R31" s="356"/>
      <c r="S31" s="356"/>
      <c r="T31" s="357">
        <f t="shared" si="14"/>
        <v>0</v>
      </c>
      <c r="U31" s="358">
        <f t="shared" si="93"/>
        <v>0</v>
      </c>
      <c r="V31" s="359"/>
      <c r="W31" s="360"/>
      <c r="X31" s="357">
        <f t="shared" si="94"/>
        <v>0</v>
      </c>
      <c r="Y31" s="360"/>
      <c r="Z31" s="360"/>
      <c r="AA31" s="357">
        <f t="shared" si="95"/>
        <v>0</v>
      </c>
      <c r="AB31" s="361">
        <f t="shared" si="96"/>
        <v>0</v>
      </c>
      <c r="AC31" s="362">
        <f t="shared" si="97"/>
        <v>0</v>
      </c>
      <c r="AD31" s="363" t="str">
        <f t="shared" si="16"/>
        <v/>
      </c>
      <c r="AE31" s="364">
        <f t="shared" si="98"/>
        <v>0</v>
      </c>
      <c r="AF31" s="365"/>
      <c r="AG31" s="366"/>
      <c r="AH31" s="367">
        <f t="shared" si="18"/>
        <v>0</v>
      </c>
      <c r="AI31" s="366"/>
      <c r="AJ31" s="366"/>
      <c r="AK31" s="367">
        <f t="shared" si="19"/>
        <v>0</v>
      </c>
      <c r="AL31" s="366"/>
      <c r="AM31" s="366"/>
      <c r="AN31" s="367">
        <f t="shared" si="20"/>
        <v>0</v>
      </c>
      <c r="AO31" s="368">
        <f t="shared" si="99"/>
        <v>0</v>
      </c>
      <c r="AP31" s="369"/>
      <c r="AQ31" s="370"/>
      <c r="AR31" s="367">
        <f t="shared" si="100"/>
        <v>0</v>
      </c>
      <c r="AS31" s="370"/>
      <c r="AT31" s="370"/>
      <c r="AU31" s="367">
        <f t="shared" si="101"/>
        <v>0</v>
      </c>
      <c r="AV31" s="371">
        <f t="shared" si="102"/>
        <v>0</v>
      </c>
      <c r="AW31" s="372">
        <f t="shared" si="21"/>
        <v>0</v>
      </c>
      <c r="AX31" s="373" t="str">
        <f t="shared" si="22"/>
        <v>E</v>
      </c>
      <c r="AY31" s="374">
        <f t="shared" si="23"/>
        <v>0</v>
      </c>
      <c r="AZ31" s="375"/>
      <c r="BA31" s="376"/>
      <c r="BB31" s="377">
        <f t="shared" si="24"/>
        <v>0</v>
      </c>
      <c r="BC31" s="376"/>
      <c r="BD31" s="376"/>
      <c r="BE31" s="377">
        <f t="shared" si="25"/>
        <v>0</v>
      </c>
      <c r="BF31" s="376"/>
      <c r="BG31" s="376"/>
      <c r="BH31" s="377">
        <f t="shared" si="26"/>
        <v>0</v>
      </c>
      <c r="BI31" s="378">
        <f t="shared" si="103"/>
        <v>0</v>
      </c>
      <c r="BJ31" s="379"/>
      <c r="BK31" s="380"/>
      <c r="BL31" s="377">
        <f t="shared" si="104"/>
        <v>0</v>
      </c>
      <c r="BM31" s="380"/>
      <c r="BN31" s="380"/>
      <c r="BO31" s="377">
        <f t="shared" si="105"/>
        <v>0</v>
      </c>
      <c r="BP31" s="381">
        <f t="shared" si="106"/>
        <v>0</v>
      </c>
      <c r="BQ31" s="382">
        <f t="shared" si="27"/>
        <v>0</v>
      </c>
      <c r="BR31" s="383" t="str">
        <f t="shared" si="28"/>
        <v>E</v>
      </c>
      <c r="BS31" s="384">
        <f t="shared" si="29"/>
        <v>0</v>
      </c>
      <c r="BT31" s="385"/>
      <c r="BU31" s="386"/>
      <c r="BV31" s="387">
        <f t="shared" si="30"/>
        <v>0</v>
      </c>
      <c r="BW31" s="386"/>
      <c r="BX31" s="386"/>
      <c r="BY31" s="387">
        <f t="shared" si="31"/>
        <v>0</v>
      </c>
      <c r="BZ31" s="386"/>
      <c r="CA31" s="386"/>
      <c r="CB31" s="387">
        <f t="shared" si="32"/>
        <v>0</v>
      </c>
      <c r="CC31" s="388">
        <f t="shared" si="107"/>
        <v>0</v>
      </c>
      <c r="CD31" s="389"/>
      <c r="CE31" s="390"/>
      <c r="CF31" s="387">
        <f t="shared" si="108"/>
        <v>0</v>
      </c>
      <c r="CG31" s="390"/>
      <c r="CH31" s="390"/>
      <c r="CI31" s="387">
        <f t="shared" si="109"/>
        <v>0</v>
      </c>
      <c r="CJ31" s="391">
        <f t="shared" si="110"/>
        <v>0</v>
      </c>
      <c r="CK31" s="392">
        <f t="shared" si="33"/>
        <v>0</v>
      </c>
      <c r="CL31" s="393" t="str">
        <f t="shared" si="34"/>
        <v>E</v>
      </c>
      <c r="CM31" s="394">
        <f t="shared" si="35"/>
        <v>0</v>
      </c>
      <c r="CN31" s="365"/>
      <c r="CO31" s="366"/>
      <c r="CP31" s="367">
        <f t="shared" si="36"/>
        <v>0</v>
      </c>
      <c r="CQ31" s="366"/>
      <c r="CR31" s="366"/>
      <c r="CS31" s="367">
        <f t="shared" si="37"/>
        <v>0</v>
      </c>
      <c r="CT31" s="366"/>
      <c r="CU31" s="366"/>
      <c r="CV31" s="367">
        <f t="shared" si="38"/>
        <v>0</v>
      </c>
      <c r="CW31" s="368">
        <f t="shared" si="111"/>
        <v>0</v>
      </c>
      <c r="CX31" s="369"/>
      <c r="CY31" s="370"/>
      <c r="CZ31" s="367">
        <f t="shared" si="112"/>
        <v>0</v>
      </c>
      <c r="DA31" s="370"/>
      <c r="DB31" s="370"/>
      <c r="DC31" s="367">
        <f t="shared" si="113"/>
        <v>0</v>
      </c>
      <c r="DD31" s="371">
        <f t="shared" si="114"/>
        <v>0</v>
      </c>
      <c r="DE31" s="372">
        <f t="shared" si="39"/>
        <v>0</v>
      </c>
      <c r="DF31" s="373" t="str">
        <f t="shared" si="40"/>
        <v>E</v>
      </c>
      <c r="DG31" s="374">
        <f t="shared" si="41"/>
        <v>0</v>
      </c>
      <c r="DH31" s="395"/>
      <c r="DI31" s="396"/>
      <c r="DJ31" s="397">
        <f t="shared" si="42"/>
        <v>0</v>
      </c>
      <c r="DK31" s="396"/>
      <c r="DL31" s="396"/>
      <c r="DM31" s="397">
        <f t="shared" si="43"/>
        <v>0</v>
      </c>
      <c r="DN31" s="396"/>
      <c r="DO31" s="396"/>
      <c r="DP31" s="397">
        <f t="shared" si="44"/>
        <v>0</v>
      </c>
      <c r="DQ31" s="398">
        <f t="shared" si="115"/>
        <v>0</v>
      </c>
      <c r="DR31" s="399"/>
      <c r="DS31" s="400"/>
      <c r="DT31" s="397">
        <f t="shared" si="116"/>
        <v>0</v>
      </c>
      <c r="DU31" s="400"/>
      <c r="DV31" s="400"/>
      <c r="DW31" s="397">
        <f t="shared" si="117"/>
        <v>0</v>
      </c>
      <c r="DX31" s="401">
        <f t="shared" si="118"/>
        <v>0</v>
      </c>
      <c r="DY31" s="402">
        <f t="shared" si="45"/>
        <v>0</v>
      </c>
      <c r="DZ31" s="403" t="str">
        <f t="shared" si="46"/>
        <v>E</v>
      </c>
      <c r="EA31" s="404">
        <f t="shared" si="47"/>
        <v>0</v>
      </c>
      <c r="EB31" s="405">
        <v>0</v>
      </c>
      <c r="EC31" s="406">
        <v>0</v>
      </c>
      <c r="ED31" s="406">
        <v>0</v>
      </c>
      <c r="EE31" s="327"/>
      <c r="EF31" s="327"/>
      <c r="EG31" s="327">
        <f t="shared" si="48"/>
        <v>0</v>
      </c>
      <c r="EH31" s="407">
        <f t="shared" si="49"/>
        <v>0</v>
      </c>
      <c r="EI31" s="329" t="str">
        <f t="shared" si="50"/>
        <v>E</v>
      </c>
      <c r="EJ31" s="330">
        <f t="shared" si="51"/>
        <v>0</v>
      </c>
      <c r="EK31" s="408">
        <v>0</v>
      </c>
      <c r="EL31" s="409">
        <v>0</v>
      </c>
      <c r="EM31" s="409">
        <v>0</v>
      </c>
      <c r="EN31" s="332"/>
      <c r="EO31" s="332"/>
      <c r="EP31" s="332">
        <f t="shared" si="52"/>
        <v>0</v>
      </c>
      <c r="EQ31" s="333">
        <f t="shared" si="53"/>
        <v>0</v>
      </c>
      <c r="ER31" s="334" t="str">
        <f t="shared" si="54"/>
        <v>E</v>
      </c>
      <c r="ES31" s="335">
        <f t="shared" si="55"/>
        <v>0</v>
      </c>
      <c r="ET31" s="410">
        <v>0</v>
      </c>
      <c r="EU31" s="411">
        <v>0</v>
      </c>
      <c r="EV31" s="411">
        <v>0</v>
      </c>
      <c r="EW31" s="337"/>
      <c r="EX31" s="337"/>
      <c r="EY31" s="337">
        <f t="shared" si="56"/>
        <v>0</v>
      </c>
      <c r="EZ31" s="338">
        <f t="shared" si="57"/>
        <v>0</v>
      </c>
      <c r="FA31" s="339" t="str">
        <f t="shared" si="58"/>
        <v>E</v>
      </c>
      <c r="FB31" s="340">
        <f t="shared" si="59"/>
        <v>0</v>
      </c>
      <c r="FC31" s="412"/>
      <c r="FD31" s="373"/>
      <c r="FE31" s="413" t="str">
        <f t="shared" si="119"/>
        <v/>
      </c>
      <c r="FF31" s="344">
        <f t="shared" si="0"/>
        <v>0</v>
      </c>
      <c r="FG31" s="345">
        <f t="shared" si="1"/>
        <v>0</v>
      </c>
      <c r="FH31" s="346" t="str">
        <f t="shared" si="61"/>
        <v/>
      </c>
      <c r="FI31" s="347" t="str">
        <f t="shared" si="62"/>
        <v/>
      </c>
      <c r="FJ31" s="347" t="str">
        <f t="shared" si="63"/>
        <v/>
      </c>
      <c r="FK31" s="347" t="str">
        <f t="shared" si="64"/>
        <v/>
      </c>
      <c r="FL31" s="414" t="str">
        <f t="shared" si="65"/>
        <v/>
      </c>
      <c r="FM31" s="349" t="str">
        <f t="shared" si="66"/>
        <v/>
      </c>
      <c r="FN31" s="350" t="str">
        <f t="shared" si="67"/>
        <v/>
      </c>
      <c r="FO31" s="351">
        <f t="shared" si="2"/>
        <v>0</v>
      </c>
      <c r="FP31" s="352">
        <f t="shared" si="3"/>
        <v>0</v>
      </c>
      <c r="FQ31" s="352">
        <f t="shared" si="4"/>
        <v>0</v>
      </c>
      <c r="FR31" s="352">
        <f t="shared" si="5"/>
        <v>0</v>
      </c>
      <c r="FS31" s="352">
        <f t="shared" si="6"/>
        <v>0</v>
      </c>
      <c r="FT31" s="353">
        <f t="shared" si="7"/>
        <v>0</v>
      </c>
      <c r="FU31" s="45">
        <f t="shared" si="68"/>
        <v>0</v>
      </c>
      <c r="FV31" s="46">
        <f t="shared" si="69"/>
        <v>0</v>
      </c>
      <c r="FW31" s="46">
        <f t="shared" si="70"/>
        <v>0</v>
      </c>
      <c r="FX31" s="46">
        <f t="shared" si="71"/>
        <v>0</v>
      </c>
      <c r="FY31" s="46">
        <f t="shared" si="72"/>
        <v>0</v>
      </c>
      <c r="FZ31" s="820"/>
      <c r="GA31" s="820"/>
      <c r="GB31" s="10">
        <f t="shared" si="73"/>
        <v>0</v>
      </c>
      <c r="GC31" s="10" t="s">
        <v>167</v>
      </c>
      <c r="GD31" s="10">
        <f t="shared" si="74"/>
        <v>100</v>
      </c>
      <c r="GE31" s="10" t="str">
        <f t="shared" si="75"/>
        <v>0/100</v>
      </c>
      <c r="GF31" s="10">
        <f t="shared" si="76"/>
        <v>0</v>
      </c>
      <c r="GG31" s="10" t="s">
        <v>167</v>
      </c>
      <c r="GH31" s="10">
        <f t="shared" si="77"/>
        <v>100</v>
      </c>
      <c r="GI31" s="10" t="str">
        <f t="shared" si="78"/>
        <v>0/100</v>
      </c>
      <c r="GJ31" s="10">
        <f t="shared" si="79"/>
        <v>0</v>
      </c>
      <c r="GK31" s="10" t="s">
        <v>167</v>
      </c>
      <c r="GL31" s="10">
        <f t="shared" si="80"/>
        <v>100</v>
      </c>
      <c r="GM31" s="10" t="str">
        <f t="shared" si="81"/>
        <v>0/100</v>
      </c>
      <c r="GO31" s="10">
        <f t="shared" si="82"/>
        <v>0</v>
      </c>
      <c r="GP31" s="10">
        <f t="shared" si="83"/>
        <v>0</v>
      </c>
      <c r="GQ31" s="10">
        <f t="shared" si="84"/>
        <v>0</v>
      </c>
      <c r="GR31" s="10">
        <f t="shared" si="85"/>
        <v>0</v>
      </c>
      <c r="GS31" s="10">
        <f t="shared" si="86"/>
        <v>0</v>
      </c>
      <c r="GT31" s="10">
        <f t="shared" si="87"/>
        <v>0</v>
      </c>
      <c r="GU31" s="10">
        <f t="shared" si="88"/>
        <v>0</v>
      </c>
      <c r="GV31" s="10">
        <f t="shared" si="89"/>
        <v>0</v>
      </c>
      <c r="GW31" s="10">
        <f t="shared" si="90"/>
        <v>0</v>
      </c>
      <c r="GX31" s="10">
        <f t="shared" si="91"/>
        <v>0</v>
      </c>
    </row>
    <row r="32" spans="1:206" ht="38.25" customHeight="1">
      <c r="A32" s="9">
        <f t="shared" si="11"/>
        <v>0</v>
      </c>
      <c r="B32" s="32">
        <v>24</v>
      </c>
      <c r="C32" s="354">
        <v>24</v>
      </c>
      <c r="D32" s="275">
        <f t="shared" si="12"/>
        <v>0</v>
      </c>
      <c r="E32" s="591"/>
      <c r="F32" s="592"/>
      <c r="G32" s="591"/>
      <c r="H32" s="591"/>
      <c r="I32" s="591"/>
      <c r="J32" s="591"/>
      <c r="K32" s="595"/>
      <c r="L32" s="355"/>
      <c r="M32" s="356"/>
      <c r="N32" s="357">
        <f t="shared" si="92"/>
        <v>0</v>
      </c>
      <c r="O32" s="356"/>
      <c r="P32" s="356"/>
      <c r="Q32" s="357">
        <f t="shared" si="13"/>
        <v>0</v>
      </c>
      <c r="R32" s="356"/>
      <c r="S32" s="356"/>
      <c r="T32" s="357">
        <f t="shared" si="14"/>
        <v>0</v>
      </c>
      <c r="U32" s="358">
        <f t="shared" si="93"/>
        <v>0</v>
      </c>
      <c r="V32" s="359"/>
      <c r="W32" s="360"/>
      <c r="X32" s="357">
        <f t="shared" si="94"/>
        <v>0</v>
      </c>
      <c r="Y32" s="360"/>
      <c r="Z32" s="360"/>
      <c r="AA32" s="357">
        <f t="shared" si="95"/>
        <v>0</v>
      </c>
      <c r="AB32" s="361">
        <f t="shared" si="96"/>
        <v>0</v>
      </c>
      <c r="AC32" s="362">
        <f t="shared" si="97"/>
        <v>0</v>
      </c>
      <c r="AD32" s="363" t="str">
        <f t="shared" si="16"/>
        <v/>
      </c>
      <c r="AE32" s="364">
        <f t="shared" si="98"/>
        <v>0</v>
      </c>
      <c r="AF32" s="365"/>
      <c r="AG32" s="366"/>
      <c r="AH32" s="367">
        <f t="shared" si="18"/>
        <v>0</v>
      </c>
      <c r="AI32" s="366"/>
      <c r="AJ32" s="366"/>
      <c r="AK32" s="367">
        <f t="shared" si="19"/>
        <v>0</v>
      </c>
      <c r="AL32" s="366"/>
      <c r="AM32" s="366"/>
      <c r="AN32" s="367">
        <f t="shared" si="20"/>
        <v>0</v>
      </c>
      <c r="AO32" s="368">
        <f t="shared" si="99"/>
        <v>0</v>
      </c>
      <c r="AP32" s="369"/>
      <c r="AQ32" s="370"/>
      <c r="AR32" s="367">
        <f t="shared" si="100"/>
        <v>0</v>
      </c>
      <c r="AS32" s="370"/>
      <c r="AT32" s="370"/>
      <c r="AU32" s="367">
        <f t="shared" si="101"/>
        <v>0</v>
      </c>
      <c r="AV32" s="371">
        <f t="shared" si="102"/>
        <v>0</v>
      </c>
      <c r="AW32" s="372">
        <f t="shared" si="21"/>
        <v>0</v>
      </c>
      <c r="AX32" s="373" t="str">
        <f t="shared" si="22"/>
        <v>E</v>
      </c>
      <c r="AY32" s="374">
        <f t="shared" si="23"/>
        <v>0</v>
      </c>
      <c r="AZ32" s="375"/>
      <c r="BA32" s="376"/>
      <c r="BB32" s="377">
        <f t="shared" si="24"/>
        <v>0</v>
      </c>
      <c r="BC32" s="376"/>
      <c r="BD32" s="376"/>
      <c r="BE32" s="377">
        <f t="shared" si="25"/>
        <v>0</v>
      </c>
      <c r="BF32" s="376"/>
      <c r="BG32" s="376"/>
      <c r="BH32" s="377">
        <f t="shared" si="26"/>
        <v>0</v>
      </c>
      <c r="BI32" s="378">
        <f t="shared" si="103"/>
        <v>0</v>
      </c>
      <c r="BJ32" s="379"/>
      <c r="BK32" s="380"/>
      <c r="BL32" s="377">
        <f t="shared" si="104"/>
        <v>0</v>
      </c>
      <c r="BM32" s="380"/>
      <c r="BN32" s="380"/>
      <c r="BO32" s="377">
        <f t="shared" si="105"/>
        <v>0</v>
      </c>
      <c r="BP32" s="381">
        <f t="shared" si="106"/>
        <v>0</v>
      </c>
      <c r="BQ32" s="382">
        <f t="shared" si="27"/>
        <v>0</v>
      </c>
      <c r="BR32" s="383" t="str">
        <f t="shared" si="28"/>
        <v>E</v>
      </c>
      <c r="BS32" s="384">
        <f t="shared" si="29"/>
        <v>0</v>
      </c>
      <c r="BT32" s="385"/>
      <c r="BU32" s="386"/>
      <c r="BV32" s="387">
        <f t="shared" si="30"/>
        <v>0</v>
      </c>
      <c r="BW32" s="386"/>
      <c r="BX32" s="386"/>
      <c r="BY32" s="387">
        <f t="shared" si="31"/>
        <v>0</v>
      </c>
      <c r="BZ32" s="386"/>
      <c r="CA32" s="386"/>
      <c r="CB32" s="387">
        <f t="shared" si="32"/>
        <v>0</v>
      </c>
      <c r="CC32" s="388">
        <f t="shared" si="107"/>
        <v>0</v>
      </c>
      <c r="CD32" s="389"/>
      <c r="CE32" s="390"/>
      <c r="CF32" s="387">
        <f t="shared" si="108"/>
        <v>0</v>
      </c>
      <c r="CG32" s="390"/>
      <c r="CH32" s="390"/>
      <c r="CI32" s="387">
        <f t="shared" si="109"/>
        <v>0</v>
      </c>
      <c r="CJ32" s="391">
        <f t="shared" si="110"/>
        <v>0</v>
      </c>
      <c r="CK32" s="392">
        <f t="shared" si="33"/>
        <v>0</v>
      </c>
      <c r="CL32" s="393" t="str">
        <f t="shared" si="34"/>
        <v>E</v>
      </c>
      <c r="CM32" s="394">
        <f t="shared" si="35"/>
        <v>0</v>
      </c>
      <c r="CN32" s="365"/>
      <c r="CO32" s="366"/>
      <c r="CP32" s="367">
        <f t="shared" si="36"/>
        <v>0</v>
      </c>
      <c r="CQ32" s="366"/>
      <c r="CR32" s="366"/>
      <c r="CS32" s="367">
        <f t="shared" si="37"/>
        <v>0</v>
      </c>
      <c r="CT32" s="366"/>
      <c r="CU32" s="366"/>
      <c r="CV32" s="367">
        <f t="shared" si="38"/>
        <v>0</v>
      </c>
      <c r="CW32" s="368">
        <f t="shared" si="111"/>
        <v>0</v>
      </c>
      <c r="CX32" s="369"/>
      <c r="CY32" s="370"/>
      <c r="CZ32" s="367">
        <f t="shared" si="112"/>
        <v>0</v>
      </c>
      <c r="DA32" s="370"/>
      <c r="DB32" s="370"/>
      <c r="DC32" s="367">
        <f t="shared" si="113"/>
        <v>0</v>
      </c>
      <c r="DD32" s="371">
        <f t="shared" si="114"/>
        <v>0</v>
      </c>
      <c r="DE32" s="372">
        <f t="shared" si="39"/>
        <v>0</v>
      </c>
      <c r="DF32" s="373" t="str">
        <f t="shared" si="40"/>
        <v>E</v>
      </c>
      <c r="DG32" s="374">
        <f t="shared" si="41"/>
        <v>0</v>
      </c>
      <c r="DH32" s="395"/>
      <c r="DI32" s="396"/>
      <c r="DJ32" s="397">
        <f t="shared" si="42"/>
        <v>0</v>
      </c>
      <c r="DK32" s="396"/>
      <c r="DL32" s="396"/>
      <c r="DM32" s="397">
        <f t="shared" si="43"/>
        <v>0</v>
      </c>
      <c r="DN32" s="396"/>
      <c r="DO32" s="396"/>
      <c r="DP32" s="397">
        <f t="shared" si="44"/>
        <v>0</v>
      </c>
      <c r="DQ32" s="398">
        <f t="shared" si="115"/>
        <v>0</v>
      </c>
      <c r="DR32" s="399"/>
      <c r="DS32" s="400"/>
      <c r="DT32" s="397">
        <f t="shared" si="116"/>
        <v>0</v>
      </c>
      <c r="DU32" s="400"/>
      <c r="DV32" s="400"/>
      <c r="DW32" s="397">
        <f t="shared" si="117"/>
        <v>0</v>
      </c>
      <c r="DX32" s="401">
        <f t="shared" si="118"/>
        <v>0</v>
      </c>
      <c r="DY32" s="402">
        <f t="shared" si="45"/>
        <v>0</v>
      </c>
      <c r="DZ32" s="403" t="str">
        <f t="shared" si="46"/>
        <v>E</v>
      </c>
      <c r="EA32" s="404">
        <f t="shared" si="47"/>
        <v>0</v>
      </c>
      <c r="EB32" s="405">
        <v>0</v>
      </c>
      <c r="EC32" s="406">
        <v>0</v>
      </c>
      <c r="ED32" s="406">
        <v>0</v>
      </c>
      <c r="EE32" s="327"/>
      <c r="EF32" s="327"/>
      <c r="EG32" s="327">
        <f t="shared" si="48"/>
        <v>0</v>
      </c>
      <c r="EH32" s="407">
        <f t="shared" si="49"/>
        <v>0</v>
      </c>
      <c r="EI32" s="329" t="str">
        <f t="shared" si="50"/>
        <v>E</v>
      </c>
      <c r="EJ32" s="330">
        <f t="shared" si="51"/>
        <v>0</v>
      </c>
      <c r="EK32" s="408">
        <v>0</v>
      </c>
      <c r="EL32" s="409">
        <v>0</v>
      </c>
      <c r="EM32" s="409">
        <v>0</v>
      </c>
      <c r="EN32" s="332"/>
      <c r="EO32" s="332"/>
      <c r="EP32" s="332">
        <f t="shared" si="52"/>
        <v>0</v>
      </c>
      <c r="EQ32" s="333">
        <f t="shared" si="53"/>
        <v>0</v>
      </c>
      <c r="ER32" s="334" t="str">
        <f t="shared" si="54"/>
        <v>E</v>
      </c>
      <c r="ES32" s="335">
        <f t="shared" si="55"/>
        <v>0</v>
      </c>
      <c r="ET32" s="410">
        <v>0</v>
      </c>
      <c r="EU32" s="411">
        <v>0</v>
      </c>
      <c r="EV32" s="411">
        <v>0</v>
      </c>
      <c r="EW32" s="337"/>
      <c r="EX32" s="337"/>
      <c r="EY32" s="337">
        <f t="shared" si="56"/>
        <v>0</v>
      </c>
      <c r="EZ32" s="338">
        <f t="shared" si="57"/>
        <v>0</v>
      </c>
      <c r="FA32" s="339" t="str">
        <f t="shared" si="58"/>
        <v>E</v>
      </c>
      <c r="FB32" s="340">
        <f t="shared" si="59"/>
        <v>0</v>
      </c>
      <c r="FC32" s="412"/>
      <c r="FD32" s="373"/>
      <c r="FE32" s="413" t="str">
        <f t="shared" si="119"/>
        <v/>
      </c>
      <c r="FF32" s="344">
        <f t="shared" si="0"/>
        <v>0</v>
      </c>
      <c r="FG32" s="345">
        <f t="shared" si="1"/>
        <v>0</v>
      </c>
      <c r="FH32" s="346" t="str">
        <f t="shared" si="61"/>
        <v/>
      </c>
      <c r="FI32" s="347" t="str">
        <f t="shared" si="62"/>
        <v/>
      </c>
      <c r="FJ32" s="347" t="str">
        <f t="shared" si="63"/>
        <v/>
      </c>
      <c r="FK32" s="347" t="str">
        <f t="shared" si="64"/>
        <v/>
      </c>
      <c r="FL32" s="414" t="str">
        <f t="shared" si="65"/>
        <v/>
      </c>
      <c r="FM32" s="349" t="str">
        <f t="shared" si="66"/>
        <v/>
      </c>
      <c r="FN32" s="350" t="str">
        <f t="shared" si="67"/>
        <v/>
      </c>
      <c r="FO32" s="351">
        <f t="shared" si="2"/>
        <v>0</v>
      </c>
      <c r="FP32" s="352">
        <f t="shared" si="3"/>
        <v>0</v>
      </c>
      <c r="FQ32" s="352">
        <f t="shared" si="4"/>
        <v>0</v>
      </c>
      <c r="FR32" s="352">
        <f t="shared" si="5"/>
        <v>0</v>
      </c>
      <c r="FS32" s="352">
        <f t="shared" si="6"/>
        <v>0</v>
      </c>
      <c r="FT32" s="353">
        <f t="shared" si="7"/>
        <v>0</v>
      </c>
      <c r="FU32" s="45">
        <f t="shared" si="68"/>
        <v>0</v>
      </c>
      <c r="FV32" s="46">
        <f t="shared" si="69"/>
        <v>0</v>
      </c>
      <c r="FW32" s="46">
        <f t="shared" si="70"/>
        <v>0</v>
      </c>
      <c r="FX32" s="46">
        <f t="shared" si="71"/>
        <v>0</v>
      </c>
      <c r="FY32" s="46">
        <f t="shared" si="72"/>
        <v>0</v>
      </c>
      <c r="FZ32" s="820"/>
      <c r="GA32" s="820"/>
      <c r="GB32" s="10">
        <f t="shared" si="73"/>
        <v>0</v>
      </c>
      <c r="GC32" s="10" t="s">
        <v>167</v>
      </c>
      <c r="GD32" s="10">
        <f t="shared" si="74"/>
        <v>100</v>
      </c>
      <c r="GE32" s="10" t="str">
        <f t="shared" si="75"/>
        <v>0/100</v>
      </c>
      <c r="GF32" s="10">
        <f t="shared" si="76"/>
        <v>0</v>
      </c>
      <c r="GG32" s="10" t="s">
        <v>167</v>
      </c>
      <c r="GH32" s="10">
        <f t="shared" si="77"/>
        <v>100</v>
      </c>
      <c r="GI32" s="10" t="str">
        <f t="shared" si="78"/>
        <v>0/100</v>
      </c>
      <c r="GJ32" s="10">
        <f t="shared" si="79"/>
        <v>0</v>
      </c>
      <c r="GK32" s="10" t="s">
        <v>167</v>
      </c>
      <c r="GL32" s="10">
        <f t="shared" si="80"/>
        <v>100</v>
      </c>
      <c r="GM32" s="10" t="str">
        <f t="shared" si="81"/>
        <v>0/100</v>
      </c>
      <c r="GO32" s="10">
        <f t="shared" si="82"/>
        <v>0</v>
      </c>
      <c r="GP32" s="10">
        <f t="shared" si="83"/>
        <v>0</v>
      </c>
      <c r="GQ32" s="10">
        <f t="shared" si="84"/>
        <v>0</v>
      </c>
      <c r="GR32" s="10">
        <f t="shared" si="85"/>
        <v>0</v>
      </c>
      <c r="GS32" s="10">
        <f t="shared" si="86"/>
        <v>0</v>
      </c>
      <c r="GT32" s="10">
        <f t="shared" si="87"/>
        <v>0</v>
      </c>
      <c r="GU32" s="10">
        <f t="shared" si="88"/>
        <v>0</v>
      </c>
      <c r="GV32" s="10">
        <f t="shared" si="89"/>
        <v>0</v>
      </c>
      <c r="GW32" s="10">
        <f t="shared" si="90"/>
        <v>0</v>
      </c>
      <c r="GX32" s="10">
        <f t="shared" si="91"/>
        <v>0</v>
      </c>
    </row>
    <row r="33" spans="1:206" ht="38.25" customHeight="1">
      <c r="A33" s="9">
        <f t="shared" si="11"/>
        <v>0</v>
      </c>
      <c r="B33" s="32">
        <v>25</v>
      </c>
      <c r="C33" s="274">
        <v>25</v>
      </c>
      <c r="D33" s="275">
        <f t="shared" si="12"/>
        <v>0</v>
      </c>
      <c r="E33" s="591"/>
      <c r="F33" s="592"/>
      <c r="G33" s="589"/>
      <c r="H33" s="591"/>
      <c r="I33" s="591"/>
      <c r="J33" s="591"/>
      <c r="K33" s="595"/>
      <c r="L33" s="355"/>
      <c r="M33" s="356"/>
      <c r="N33" s="357">
        <f t="shared" si="92"/>
        <v>0</v>
      </c>
      <c r="O33" s="356"/>
      <c r="P33" s="356"/>
      <c r="Q33" s="357">
        <f t="shared" si="13"/>
        <v>0</v>
      </c>
      <c r="R33" s="356"/>
      <c r="S33" s="356"/>
      <c r="T33" s="357">
        <f t="shared" si="14"/>
        <v>0</v>
      </c>
      <c r="U33" s="358">
        <f t="shared" si="93"/>
        <v>0</v>
      </c>
      <c r="V33" s="359"/>
      <c r="W33" s="360"/>
      <c r="X33" s="357">
        <f t="shared" si="94"/>
        <v>0</v>
      </c>
      <c r="Y33" s="360"/>
      <c r="Z33" s="360"/>
      <c r="AA33" s="357">
        <f t="shared" si="95"/>
        <v>0</v>
      </c>
      <c r="AB33" s="361">
        <f t="shared" si="96"/>
        <v>0</v>
      </c>
      <c r="AC33" s="362">
        <f t="shared" si="97"/>
        <v>0</v>
      </c>
      <c r="AD33" s="363" t="str">
        <f t="shared" si="16"/>
        <v/>
      </c>
      <c r="AE33" s="364">
        <f t="shared" si="98"/>
        <v>0</v>
      </c>
      <c r="AF33" s="365"/>
      <c r="AG33" s="366"/>
      <c r="AH33" s="367">
        <f t="shared" si="18"/>
        <v>0</v>
      </c>
      <c r="AI33" s="366"/>
      <c r="AJ33" s="366"/>
      <c r="AK33" s="367">
        <f t="shared" si="19"/>
        <v>0</v>
      </c>
      <c r="AL33" s="366"/>
      <c r="AM33" s="366"/>
      <c r="AN33" s="367">
        <f t="shared" si="20"/>
        <v>0</v>
      </c>
      <c r="AO33" s="368">
        <f t="shared" si="99"/>
        <v>0</v>
      </c>
      <c r="AP33" s="369"/>
      <c r="AQ33" s="370"/>
      <c r="AR33" s="367">
        <f t="shared" si="100"/>
        <v>0</v>
      </c>
      <c r="AS33" s="370"/>
      <c r="AT33" s="370"/>
      <c r="AU33" s="367">
        <f t="shared" si="101"/>
        <v>0</v>
      </c>
      <c r="AV33" s="371">
        <f t="shared" si="102"/>
        <v>0</v>
      </c>
      <c r="AW33" s="372">
        <f t="shared" si="21"/>
        <v>0</v>
      </c>
      <c r="AX33" s="373" t="str">
        <f t="shared" si="22"/>
        <v>E</v>
      </c>
      <c r="AY33" s="374">
        <f t="shared" si="23"/>
        <v>0</v>
      </c>
      <c r="AZ33" s="375"/>
      <c r="BA33" s="376"/>
      <c r="BB33" s="377">
        <f t="shared" si="24"/>
        <v>0</v>
      </c>
      <c r="BC33" s="376"/>
      <c r="BD33" s="376"/>
      <c r="BE33" s="377">
        <f t="shared" si="25"/>
        <v>0</v>
      </c>
      <c r="BF33" s="376"/>
      <c r="BG33" s="376"/>
      <c r="BH33" s="377">
        <f t="shared" si="26"/>
        <v>0</v>
      </c>
      <c r="BI33" s="378">
        <f t="shared" si="103"/>
        <v>0</v>
      </c>
      <c r="BJ33" s="379"/>
      <c r="BK33" s="380"/>
      <c r="BL33" s="377">
        <f t="shared" si="104"/>
        <v>0</v>
      </c>
      <c r="BM33" s="380"/>
      <c r="BN33" s="380"/>
      <c r="BO33" s="377">
        <f t="shared" si="105"/>
        <v>0</v>
      </c>
      <c r="BP33" s="381">
        <f t="shared" si="106"/>
        <v>0</v>
      </c>
      <c r="BQ33" s="382">
        <f t="shared" si="27"/>
        <v>0</v>
      </c>
      <c r="BR33" s="383" t="str">
        <f t="shared" si="28"/>
        <v>E</v>
      </c>
      <c r="BS33" s="384">
        <f t="shared" si="29"/>
        <v>0</v>
      </c>
      <c r="BT33" s="385"/>
      <c r="BU33" s="386"/>
      <c r="BV33" s="387">
        <f t="shared" si="30"/>
        <v>0</v>
      </c>
      <c r="BW33" s="386"/>
      <c r="BX33" s="386"/>
      <c r="BY33" s="387">
        <f t="shared" si="31"/>
        <v>0</v>
      </c>
      <c r="BZ33" s="386"/>
      <c r="CA33" s="386"/>
      <c r="CB33" s="387">
        <f t="shared" si="32"/>
        <v>0</v>
      </c>
      <c r="CC33" s="388">
        <f t="shared" si="107"/>
        <v>0</v>
      </c>
      <c r="CD33" s="389"/>
      <c r="CE33" s="390"/>
      <c r="CF33" s="387">
        <f t="shared" si="108"/>
        <v>0</v>
      </c>
      <c r="CG33" s="390"/>
      <c r="CH33" s="390"/>
      <c r="CI33" s="387">
        <f t="shared" si="109"/>
        <v>0</v>
      </c>
      <c r="CJ33" s="391">
        <f t="shared" si="110"/>
        <v>0</v>
      </c>
      <c r="CK33" s="392">
        <f t="shared" si="33"/>
        <v>0</v>
      </c>
      <c r="CL33" s="393" t="str">
        <f t="shared" si="34"/>
        <v>E</v>
      </c>
      <c r="CM33" s="394">
        <f t="shared" si="35"/>
        <v>0</v>
      </c>
      <c r="CN33" s="365"/>
      <c r="CO33" s="366"/>
      <c r="CP33" s="367">
        <f t="shared" si="36"/>
        <v>0</v>
      </c>
      <c r="CQ33" s="366"/>
      <c r="CR33" s="366"/>
      <c r="CS33" s="367">
        <f t="shared" si="37"/>
        <v>0</v>
      </c>
      <c r="CT33" s="366"/>
      <c r="CU33" s="366"/>
      <c r="CV33" s="367">
        <f t="shared" si="38"/>
        <v>0</v>
      </c>
      <c r="CW33" s="368">
        <f t="shared" si="111"/>
        <v>0</v>
      </c>
      <c r="CX33" s="369"/>
      <c r="CY33" s="370"/>
      <c r="CZ33" s="367">
        <f t="shared" si="112"/>
        <v>0</v>
      </c>
      <c r="DA33" s="370"/>
      <c r="DB33" s="370"/>
      <c r="DC33" s="367">
        <f t="shared" si="113"/>
        <v>0</v>
      </c>
      <c r="DD33" s="371">
        <f t="shared" si="114"/>
        <v>0</v>
      </c>
      <c r="DE33" s="372">
        <f t="shared" si="39"/>
        <v>0</v>
      </c>
      <c r="DF33" s="373" t="str">
        <f t="shared" si="40"/>
        <v>E</v>
      </c>
      <c r="DG33" s="374">
        <f t="shared" si="41"/>
        <v>0</v>
      </c>
      <c r="DH33" s="395"/>
      <c r="DI33" s="396"/>
      <c r="DJ33" s="397">
        <f t="shared" si="42"/>
        <v>0</v>
      </c>
      <c r="DK33" s="396"/>
      <c r="DL33" s="396"/>
      <c r="DM33" s="397">
        <f t="shared" si="43"/>
        <v>0</v>
      </c>
      <c r="DN33" s="396"/>
      <c r="DO33" s="396"/>
      <c r="DP33" s="397">
        <f t="shared" si="44"/>
        <v>0</v>
      </c>
      <c r="DQ33" s="398">
        <f t="shared" si="115"/>
        <v>0</v>
      </c>
      <c r="DR33" s="399"/>
      <c r="DS33" s="400"/>
      <c r="DT33" s="397">
        <f t="shared" si="116"/>
        <v>0</v>
      </c>
      <c r="DU33" s="400"/>
      <c r="DV33" s="400"/>
      <c r="DW33" s="397">
        <f t="shared" si="117"/>
        <v>0</v>
      </c>
      <c r="DX33" s="401">
        <f t="shared" si="118"/>
        <v>0</v>
      </c>
      <c r="DY33" s="402">
        <f t="shared" si="45"/>
        <v>0</v>
      </c>
      <c r="DZ33" s="403" t="str">
        <f t="shared" si="46"/>
        <v>E</v>
      </c>
      <c r="EA33" s="404">
        <f t="shared" si="47"/>
        <v>0</v>
      </c>
      <c r="EB33" s="405">
        <v>0</v>
      </c>
      <c r="EC33" s="406">
        <v>0</v>
      </c>
      <c r="ED33" s="406">
        <v>0</v>
      </c>
      <c r="EE33" s="327"/>
      <c r="EF33" s="327"/>
      <c r="EG33" s="327">
        <f t="shared" si="48"/>
        <v>0</v>
      </c>
      <c r="EH33" s="407">
        <f t="shared" si="49"/>
        <v>0</v>
      </c>
      <c r="EI33" s="329" t="str">
        <f t="shared" si="50"/>
        <v>E</v>
      </c>
      <c r="EJ33" s="330">
        <f t="shared" si="51"/>
        <v>0</v>
      </c>
      <c r="EK33" s="408">
        <v>0</v>
      </c>
      <c r="EL33" s="409">
        <v>0</v>
      </c>
      <c r="EM33" s="409">
        <v>0</v>
      </c>
      <c r="EN33" s="332"/>
      <c r="EO33" s="332"/>
      <c r="EP33" s="332">
        <f t="shared" si="52"/>
        <v>0</v>
      </c>
      <c r="EQ33" s="333">
        <f t="shared" si="53"/>
        <v>0</v>
      </c>
      <c r="ER33" s="334" t="str">
        <f t="shared" si="54"/>
        <v>E</v>
      </c>
      <c r="ES33" s="335">
        <f t="shared" si="55"/>
        <v>0</v>
      </c>
      <c r="ET33" s="410">
        <v>0</v>
      </c>
      <c r="EU33" s="411">
        <v>0</v>
      </c>
      <c r="EV33" s="411">
        <v>0</v>
      </c>
      <c r="EW33" s="337"/>
      <c r="EX33" s="337"/>
      <c r="EY33" s="337">
        <f t="shared" si="56"/>
        <v>0</v>
      </c>
      <c r="EZ33" s="338">
        <f t="shared" si="57"/>
        <v>0</v>
      </c>
      <c r="FA33" s="339" t="str">
        <f t="shared" si="58"/>
        <v>E</v>
      </c>
      <c r="FB33" s="340">
        <f t="shared" si="59"/>
        <v>0</v>
      </c>
      <c r="FC33" s="412"/>
      <c r="FD33" s="373"/>
      <c r="FE33" s="413" t="str">
        <f t="shared" si="119"/>
        <v/>
      </c>
      <c r="FF33" s="344">
        <f t="shared" si="0"/>
        <v>0</v>
      </c>
      <c r="FG33" s="345">
        <f t="shared" si="1"/>
        <v>0</v>
      </c>
      <c r="FH33" s="346" t="str">
        <f t="shared" si="61"/>
        <v/>
      </c>
      <c r="FI33" s="347" t="str">
        <f t="shared" si="62"/>
        <v/>
      </c>
      <c r="FJ33" s="347" t="str">
        <f t="shared" si="63"/>
        <v/>
      </c>
      <c r="FK33" s="347" t="str">
        <f t="shared" si="64"/>
        <v/>
      </c>
      <c r="FL33" s="414" t="str">
        <f t="shared" si="65"/>
        <v/>
      </c>
      <c r="FM33" s="349" t="str">
        <f t="shared" si="66"/>
        <v/>
      </c>
      <c r="FN33" s="350" t="str">
        <f t="shared" si="67"/>
        <v/>
      </c>
      <c r="FO33" s="351">
        <f t="shared" si="2"/>
        <v>0</v>
      </c>
      <c r="FP33" s="352">
        <f t="shared" si="3"/>
        <v>0</v>
      </c>
      <c r="FQ33" s="352">
        <f t="shared" si="4"/>
        <v>0</v>
      </c>
      <c r="FR33" s="352">
        <f t="shared" si="5"/>
        <v>0</v>
      </c>
      <c r="FS33" s="352">
        <f t="shared" si="6"/>
        <v>0</v>
      </c>
      <c r="FT33" s="353">
        <f t="shared" si="7"/>
        <v>0</v>
      </c>
      <c r="FU33" s="45">
        <f t="shared" si="68"/>
        <v>0</v>
      </c>
      <c r="FV33" s="46">
        <f t="shared" si="69"/>
        <v>0</v>
      </c>
      <c r="FW33" s="46">
        <f t="shared" si="70"/>
        <v>0</v>
      </c>
      <c r="FX33" s="46">
        <f t="shared" si="71"/>
        <v>0</v>
      </c>
      <c r="FY33" s="46">
        <f t="shared" si="72"/>
        <v>0</v>
      </c>
      <c r="FZ33" s="820"/>
      <c r="GA33" s="820"/>
      <c r="GB33" s="10">
        <f t="shared" si="73"/>
        <v>0</v>
      </c>
      <c r="GC33" s="10" t="s">
        <v>167</v>
      </c>
      <c r="GD33" s="10">
        <f t="shared" si="74"/>
        <v>100</v>
      </c>
      <c r="GE33" s="10" t="str">
        <f t="shared" si="75"/>
        <v>0/100</v>
      </c>
      <c r="GF33" s="10">
        <f t="shared" si="76"/>
        <v>0</v>
      </c>
      <c r="GG33" s="10" t="s">
        <v>167</v>
      </c>
      <c r="GH33" s="10">
        <f t="shared" si="77"/>
        <v>100</v>
      </c>
      <c r="GI33" s="10" t="str">
        <f t="shared" si="78"/>
        <v>0/100</v>
      </c>
      <c r="GJ33" s="10">
        <f t="shared" si="79"/>
        <v>0</v>
      </c>
      <c r="GK33" s="10" t="s">
        <v>167</v>
      </c>
      <c r="GL33" s="10">
        <f t="shared" si="80"/>
        <v>100</v>
      </c>
      <c r="GM33" s="10" t="str">
        <f t="shared" si="81"/>
        <v>0/100</v>
      </c>
      <c r="GO33" s="10">
        <f t="shared" si="82"/>
        <v>0</v>
      </c>
      <c r="GP33" s="10">
        <f t="shared" si="83"/>
        <v>0</v>
      </c>
      <c r="GQ33" s="10">
        <f t="shared" si="84"/>
        <v>0</v>
      </c>
      <c r="GR33" s="10">
        <f t="shared" si="85"/>
        <v>0</v>
      </c>
      <c r="GS33" s="10">
        <f t="shared" si="86"/>
        <v>0</v>
      </c>
      <c r="GT33" s="10">
        <f t="shared" si="87"/>
        <v>0</v>
      </c>
      <c r="GU33" s="10">
        <f t="shared" si="88"/>
        <v>0</v>
      </c>
      <c r="GV33" s="10">
        <f t="shared" si="89"/>
        <v>0</v>
      </c>
      <c r="GW33" s="10">
        <f t="shared" si="90"/>
        <v>0</v>
      </c>
      <c r="GX33" s="10">
        <f t="shared" si="91"/>
        <v>0</v>
      </c>
    </row>
    <row r="34" spans="1:206" ht="38.25" customHeight="1">
      <c r="A34" s="9">
        <f t="shared" si="11"/>
        <v>0</v>
      </c>
      <c r="B34" s="32">
        <v>26</v>
      </c>
      <c r="C34" s="354">
        <v>26</v>
      </c>
      <c r="D34" s="275">
        <f t="shared" si="12"/>
        <v>0</v>
      </c>
      <c r="E34" s="591"/>
      <c r="F34" s="592"/>
      <c r="G34" s="591"/>
      <c r="H34" s="591"/>
      <c r="I34" s="591"/>
      <c r="J34" s="591"/>
      <c r="K34" s="595"/>
      <c r="L34" s="355"/>
      <c r="M34" s="356"/>
      <c r="N34" s="357">
        <f t="shared" si="92"/>
        <v>0</v>
      </c>
      <c r="O34" s="356"/>
      <c r="P34" s="356"/>
      <c r="Q34" s="357">
        <f t="shared" si="13"/>
        <v>0</v>
      </c>
      <c r="R34" s="356"/>
      <c r="S34" s="356"/>
      <c r="T34" s="357">
        <f t="shared" si="14"/>
        <v>0</v>
      </c>
      <c r="U34" s="358">
        <f t="shared" si="93"/>
        <v>0</v>
      </c>
      <c r="V34" s="359"/>
      <c r="W34" s="360"/>
      <c r="X34" s="357">
        <f t="shared" si="94"/>
        <v>0</v>
      </c>
      <c r="Y34" s="360"/>
      <c r="Z34" s="360"/>
      <c r="AA34" s="357">
        <f t="shared" si="95"/>
        <v>0</v>
      </c>
      <c r="AB34" s="361">
        <f t="shared" si="96"/>
        <v>0</v>
      </c>
      <c r="AC34" s="362">
        <f t="shared" si="97"/>
        <v>0</v>
      </c>
      <c r="AD34" s="363" t="str">
        <f t="shared" si="16"/>
        <v/>
      </c>
      <c r="AE34" s="364">
        <f t="shared" si="98"/>
        <v>0</v>
      </c>
      <c r="AF34" s="365"/>
      <c r="AG34" s="366"/>
      <c r="AH34" s="367">
        <f t="shared" si="18"/>
        <v>0</v>
      </c>
      <c r="AI34" s="366"/>
      <c r="AJ34" s="366"/>
      <c r="AK34" s="367">
        <f t="shared" si="19"/>
        <v>0</v>
      </c>
      <c r="AL34" s="366"/>
      <c r="AM34" s="366"/>
      <c r="AN34" s="367">
        <f t="shared" si="20"/>
        <v>0</v>
      </c>
      <c r="AO34" s="368">
        <f t="shared" si="99"/>
        <v>0</v>
      </c>
      <c r="AP34" s="369"/>
      <c r="AQ34" s="370"/>
      <c r="AR34" s="367">
        <f t="shared" si="100"/>
        <v>0</v>
      </c>
      <c r="AS34" s="370"/>
      <c r="AT34" s="370"/>
      <c r="AU34" s="367">
        <f t="shared" si="101"/>
        <v>0</v>
      </c>
      <c r="AV34" s="371">
        <f t="shared" si="102"/>
        <v>0</v>
      </c>
      <c r="AW34" s="372">
        <f t="shared" si="21"/>
        <v>0</v>
      </c>
      <c r="AX34" s="373" t="str">
        <f t="shared" si="22"/>
        <v>E</v>
      </c>
      <c r="AY34" s="374">
        <f t="shared" si="23"/>
        <v>0</v>
      </c>
      <c r="AZ34" s="375"/>
      <c r="BA34" s="376"/>
      <c r="BB34" s="377">
        <f t="shared" si="24"/>
        <v>0</v>
      </c>
      <c r="BC34" s="376"/>
      <c r="BD34" s="376"/>
      <c r="BE34" s="377">
        <f t="shared" si="25"/>
        <v>0</v>
      </c>
      <c r="BF34" s="376"/>
      <c r="BG34" s="376"/>
      <c r="BH34" s="377">
        <f t="shared" si="26"/>
        <v>0</v>
      </c>
      <c r="BI34" s="378">
        <f t="shared" si="103"/>
        <v>0</v>
      </c>
      <c r="BJ34" s="379"/>
      <c r="BK34" s="380"/>
      <c r="BL34" s="377">
        <f t="shared" si="104"/>
        <v>0</v>
      </c>
      <c r="BM34" s="380"/>
      <c r="BN34" s="380"/>
      <c r="BO34" s="377">
        <f t="shared" si="105"/>
        <v>0</v>
      </c>
      <c r="BP34" s="381">
        <f t="shared" si="106"/>
        <v>0</v>
      </c>
      <c r="BQ34" s="382">
        <f t="shared" si="27"/>
        <v>0</v>
      </c>
      <c r="BR34" s="383" t="str">
        <f t="shared" si="28"/>
        <v>E</v>
      </c>
      <c r="BS34" s="384">
        <f t="shared" si="29"/>
        <v>0</v>
      </c>
      <c r="BT34" s="385"/>
      <c r="BU34" s="386"/>
      <c r="BV34" s="387">
        <f t="shared" si="30"/>
        <v>0</v>
      </c>
      <c r="BW34" s="386"/>
      <c r="BX34" s="386"/>
      <c r="BY34" s="387">
        <f t="shared" si="31"/>
        <v>0</v>
      </c>
      <c r="BZ34" s="386"/>
      <c r="CA34" s="386"/>
      <c r="CB34" s="387">
        <f t="shared" si="32"/>
        <v>0</v>
      </c>
      <c r="CC34" s="388">
        <f t="shared" si="107"/>
        <v>0</v>
      </c>
      <c r="CD34" s="389"/>
      <c r="CE34" s="390"/>
      <c r="CF34" s="387">
        <f t="shared" si="108"/>
        <v>0</v>
      </c>
      <c r="CG34" s="390"/>
      <c r="CH34" s="390"/>
      <c r="CI34" s="387">
        <f t="shared" si="109"/>
        <v>0</v>
      </c>
      <c r="CJ34" s="391">
        <f t="shared" si="110"/>
        <v>0</v>
      </c>
      <c r="CK34" s="392">
        <f t="shared" si="33"/>
        <v>0</v>
      </c>
      <c r="CL34" s="393" t="str">
        <f t="shared" si="34"/>
        <v>E</v>
      </c>
      <c r="CM34" s="394">
        <f t="shared" si="35"/>
        <v>0</v>
      </c>
      <c r="CN34" s="365"/>
      <c r="CO34" s="366"/>
      <c r="CP34" s="367">
        <f t="shared" si="36"/>
        <v>0</v>
      </c>
      <c r="CQ34" s="366"/>
      <c r="CR34" s="366"/>
      <c r="CS34" s="367">
        <f t="shared" si="37"/>
        <v>0</v>
      </c>
      <c r="CT34" s="366"/>
      <c r="CU34" s="366"/>
      <c r="CV34" s="367">
        <f t="shared" si="38"/>
        <v>0</v>
      </c>
      <c r="CW34" s="368">
        <f t="shared" si="111"/>
        <v>0</v>
      </c>
      <c r="CX34" s="369"/>
      <c r="CY34" s="370"/>
      <c r="CZ34" s="367">
        <f t="shared" si="112"/>
        <v>0</v>
      </c>
      <c r="DA34" s="370"/>
      <c r="DB34" s="370"/>
      <c r="DC34" s="367">
        <f t="shared" si="113"/>
        <v>0</v>
      </c>
      <c r="DD34" s="371">
        <f t="shared" si="114"/>
        <v>0</v>
      </c>
      <c r="DE34" s="372">
        <f t="shared" si="39"/>
        <v>0</v>
      </c>
      <c r="DF34" s="373" t="str">
        <f t="shared" si="40"/>
        <v>E</v>
      </c>
      <c r="DG34" s="374">
        <f t="shared" si="41"/>
        <v>0</v>
      </c>
      <c r="DH34" s="395"/>
      <c r="DI34" s="396"/>
      <c r="DJ34" s="397">
        <f t="shared" si="42"/>
        <v>0</v>
      </c>
      <c r="DK34" s="396"/>
      <c r="DL34" s="396"/>
      <c r="DM34" s="397">
        <f t="shared" si="43"/>
        <v>0</v>
      </c>
      <c r="DN34" s="396"/>
      <c r="DO34" s="396"/>
      <c r="DP34" s="397">
        <f t="shared" si="44"/>
        <v>0</v>
      </c>
      <c r="DQ34" s="398">
        <f t="shared" si="115"/>
        <v>0</v>
      </c>
      <c r="DR34" s="399"/>
      <c r="DS34" s="400"/>
      <c r="DT34" s="397">
        <f t="shared" si="116"/>
        <v>0</v>
      </c>
      <c r="DU34" s="400"/>
      <c r="DV34" s="400"/>
      <c r="DW34" s="397">
        <f t="shared" si="117"/>
        <v>0</v>
      </c>
      <c r="DX34" s="401">
        <f t="shared" si="118"/>
        <v>0</v>
      </c>
      <c r="DY34" s="402">
        <f t="shared" si="45"/>
        <v>0</v>
      </c>
      <c r="DZ34" s="403" t="str">
        <f t="shared" si="46"/>
        <v>E</v>
      </c>
      <c r="EA34" s="404">
        <f t="shared" si="47"/>
        <v>0</v>
      </c>
      <c r="EB34" s="405">
        <v>0</v>
      </c>
      <c r="EC34" s="406">
        <v>0</v>
      </c>
      <c r="ED34" s="406">
        <v>0</v>
      </c>
      <c r="EE34" s="327"/>
      <c r="EF34" s="327"/>
      <c r="EG34" s="327">
        <f t="shared" si="48"/>
        <v>0</v>
      </c>
      <c r="EH34" s="407">
        <f t="shared" si="49"/>
        <v>0</v>
      </c>
      <c r="EI34" s="329" t="str">
        <f t="shared" si="50"/>
        <v>E</v>
      </c>
      <c r="EJ34" s="330">
        <f t="shared" si="51"/>
        <v>0</v>
      </c>
      <c r="EK34" s="408">
        <v>0</v>
      </c>
      <c r="EL34" s="409">
        <v>0</v>
      </c>
      <c r="EM34" s="409">
        <v>0</v>
      </c>
      <c r="EN34" s="332"/>
      <c r="EO34" s="332"/>
      <c r="EP34" s="332">
        <f t="shared" si="52"/>
        <v>0</v>
      </c>
      <c r="EQ34" s="333">
        <f t="shared" si="53"/>
        <v>0</v>
      </c>
      <c r="ER34" s="334" t="str">
        <f t="shared" si="54"/>
        <v>E</v>
      </c>
      <c r="ES34" s="335">
        <f t="shared" si="55"/>
        <v>0</v>
      </c>
      <c r="ET34" s="410">
        <v>0</v>
      </c>
      <c r="EU34" s="411">
        <v>0</v>
      </c>
      <c r="EV34" s="411">
        <v>0</v>
      </c>
      <c r="EW34" s="337"/>
      <c r="EX34" s="337"/>
      <c r="EY34" s="337">
        <f t="shared" si="56"/>
        <v>0</v>
      </c>
      <c r="EZ34" s="338">
        <f t="shared" si="57"/>
        <v>0</v>
      </c>
      <c r="FA34" s="339" t="str">
        <f t="shared" si="58"/>
        <v>E</v>
      </c>
      <c r="FB34" s="340">
        <f t="shared" si="59"/>
        <v>0</v>
      </c>
      <c r="FC34" s="412"/>
      <c r="FD34" s="373"/>
      <c r="FE34" s="413" t="str">
        <f t="shared" si="119"/>
        <v/>
      </c>
      <c r="FF34" s="344">
        <f t="shared" si="0"/>
        <v>0</v>
      </c>
      <c r="FG34" s="345">
        <f t="shared" si="1"/>
        <v>0</v>
      </c>
      <c r="FH34" s="346" t="str">
        <f t="shared" si="61"/>
        <v/>
      </c>
      <c r="FI34" s="347" t="str">
        <f t="shared" si="62"/>
        <v/>
      </c>
      <c r="FJ34" s="347" t="str">
        <f t="shared" si="63"/>
        <v/>
      </c>
      <c r="FK34" s="347" t="str">
        <f t="shared" si="64"/>
        <v/>
      </c>
      <c r="FL34" s="414" t="str">
        <f t="shared" si="65"/>
        <v/>
      </c>
      <c r="FM34" s="349" t="str">
        <f t="shared" si="66"/>
        <v/>
      </c>
      <c r="FN34" s="350" t="str">
        <f t="shared" si="67"/>
        <v/>
      </c>
      <c r="FO34" s="351">
        <f t="shared" si="2"/>
        <v>0</v>
      </c>
      <c r="FP34" s="352">
        <f t="shared" si="3"/>
        <v>0</v>
      </c>
      <c r="FQ34" s="352">
        <f t="shared" si="4"/>
        <v>0</v>
      </c>
      <c r="FR34" s="352">
        <f t="shared" si="5"/>
        <v>0</v>
      </c>
      <c r="FS34" s="352">
        <f t="shared" si="6"/>
        <v>0</v>
      </c>
      <c r="FT34" s="353">
        <f t="shared" si="7"/>
        <v>0</v>
      </c>
      <c r="FU34" s="45">
        <f t="shared" si="68"/>
        <v>0</v>
      </c>
      <c r="FV34" s="46">
        <f t="shared" si="69"/>
        <v>0</v>
      </c>
      <c r="FW34" s="46">
        <f t="shared" si="70"/>
        <v>0</v>
      </c>
      <c r="FX34" s="46">
        <f t="shared" si="71"/>
        <v>0</v>
      </c>
      <c r="FY34" s="46">
        <f t="shared" si="72"/>
        <v>0</v>
      </c>
      <c r="FZ34" s="820"/>
      <c r="GA34" s="820"/>
      <c r="GB34" s="10">
        <f t="shared" si="73"/>
        <v>0</v>
      </c>
      <c r="GC34" s="10" t="s">
        <v>167</v>
      </c>
      <c r="GD34" s="10">
        <f t="shared" si="74"/>
        <v>100</v>
      </c>
      <c r="GE34" s="10" t="str">
        <f t="shared" si="75"/>
        <v>0/100</v>
      </c>
      <c r="GF34" s="10">
        <f t="shared" si="76"/>
        <v>0</v>
      </c>
      <c r="GG34" s="10" t="s">
        <v>167</v>
      </c>
      <c r="GH34" s="10">
        <f t="shared" si="77"/>
        <v>100</v>
      </c>
      <c r="GI34" s="10" t="str">
        <f t="shared" si="78"/>
        <v>0/100</v>
      </c>
      <c r="GJ34" s="10">
        <f t="shared" si="79"/>
        <v>0</v>
      </c>
      <c r="GK34" s="10" t="s">
        <v>167</v>
      </c>
      <c r="GL34" s="10">
        <f t="shared" si="80"/>
        <v>100</v>
      </c>
      <c r="GM34" s="10" t="str">
        <f t="shared" si="81"/>
        <v>0/100</v>
      </c>
      <c r="GO34" s="10">
        <f t="shared" si="82"/>
        <v>0</v>
      </c>
      <c r="GP34" s="10">
        <f t="shared" si="83"/>
        <v>0</v>
      </c>
      <c r="GQ34" s="10">
        <f t="shared" si="84"/>
        <v>0</v>
      </c>
      <c r="GR34" s="10">
        <f t="shared" si="85"/>
        <v>0</v>
      </c>
      <c r="GS34" s="10">
        <f t="shared" si="86"/>
        <v>0</v>
      </c>
      <c r="GT34" s="10">
        <f t="shared" si="87"/>
        <v>0</v>
      </c>
      <c r="GU34" s="10">
        <f t="shared" si="88"/>
        <v>0</v>
      </c>
      <c r="GV34" s="10">
        <f t="shared" si="89"/>
        <v>0</v>
      </c>
      <c r="GW34" s="10">
        <f t="shared" si="90"/>
        <v>0</v>
      </c>
      <c r="GX34" s="10">
        <f t="shared" si="91"/>
        <v>0</v>
      </c>
    </row>
    <row r="35" spans="1:206" ht="38.25" customHeight="1">
      <c r="A35" s="9">
        <f t="shared" si="11"/>
        <v>0</v>
      </c>
      <c r="B35" s="32">
        <v>27</v>
      </c>
      <c r="C35" s="274">
        <v>27</v>
      </c>
      <c r="D35" s="275">
        <f t="shared" si="12"/>
        <v>0</v>
      </c>
      <c r="E35" s="591"/>
      <c r="F35" s="592"/>
      <c r="G35" s="589"/>
      <c r="H35" s="591"/>
      <c r="I35" s="591"/>
      <c r="J35" s="591"/>
      <c r="K35" s="595"/>
      <c r="L35" s="355"/>
      <c r="M35" s="356"/>
      <c r="N35" s="357">
        <f t="shared" si="92"/>
        <v>0</v>
      </c>
      <c r="O35" s="356"/>
      <c r="P35" s="356"/>
      <c r="Q35" s="357">
        <f t="shared" si="13"/>
        <v>0</v>
      </c>
      <c r="R35" s="356"/>
      <c r="S35" s="356"/>
      <c r="T35" s="357">
        <f t="shared" si="14"/>
        <v>0</v>
      </c>
      <c r="U35" s="358">
        <f t="shared" si="93"/>
        <v>0</v>
      </c>
      <c r="V35" s="359"/>
      <c r="W35" s="360"/>
      <c r="X35" s="357">
        <f t="shared" si="94"/>
        <v>0</v>
      </c>
      <c r="Y35" s="360"/>
      <c r="Z35" s="360"/>
      <c r="AA35" s="357">
        <f t="shared" si="95"/>
        <v>0</v>
      </c>
      <c r="AB35" s="361">
        <f t="shared" si="96"/>
        <v>0</v>
      </c>
      <c r="AC35" s="362">
        <f t="shared" si="97"/>
        <v>0</v>
      </c>
      <c r="AD35" s="363" t="str">
        <f t="shared" si="16"/>
        <v/>
      </c>
      <c r="AE35" s="364">
        <f t="shared" si="98"/>
        <v>0</v>
      </c>
      <c r="AF35" s="365"/>
      <c r="AG35" s="366"/>
      <c r="AH35" s="367">
        <f t="shared" si="18"/>
        <v>0</v>
      </c>
      <c r="AI35" s="366"/>
      <c r="AJ35" s="366"/>
      <c r="AK35" s="367">
        <f t="shared" si="19"/>
        <v>0</v>
      </c>
      <c r="AL35" s="366"/>
      <c r="AM35" s="366"/>
      <c r="AN35" s="367">
        <f t="shared" si="20"/>
        <v>0</v>
      </c>
      <c r="AO35" s="368">
        <f t="shared" si="99"/>
        <v>0</v>
      </c>
      <c r="AP35" s="369"/>
      <c r="AQ35" s="370"/>
      <c r="AR35" s="367">
        <f t="shared" si="100"/>
        <v>0</v>
      </c>
      <c r="AS35" s="370"/>
      <c r="AT35" s="370"/>
      <c r="AU35" s="367">
        <f t="shared" si="101"/>
        <v>0</v>
      </c>
      <c r="AV35" s="371">
        <f t="shared" si="102"/>
        <v>0</v>
      </c>
      <c r="AW35" s="372">
        <f t="shared" si="21"/>
        <v>0</v>
      </c>
      <c r="AX35" s="373" t="str">
        <f t="shared" si="22"/>
        <v>E</v>
      </c>
      <c r="AY35" s="374">
        <f t="shared" si="23"/>
        <v>0</v>
      </c>
      <c r="AZ35" s="375"/>
      <c r="BA35" s="376"/>
      <c r="BB35" s="377">
        <f t="shared" si="24"/>
        <v>0</v>
      </c>
      <c r="BC35" s="376"/>
      <c r="BD35" s="376"/>
      <c r="BE35" s="377">
        <f t="shared" si="25"/>
        <v>0</v>
      </c>
      <c r="BF35" s="376"/>
      <c r="BG35" s="376"/>
      <c r="BH35" s="377">
        <f t="shared" si="26"/>
        <v>0</v>
      </c>
      <c r="BI35" s="378">
        <f t="shared" si="103"/>
        <v>0</v>
      </c>
      <c r="BJ35" s="379"/>
      <c r="BK35" s="380"/>
      <c r="BL35" s="377">
        <f t="shared" si="104"/>
        <v>0</v>
      </c>
      <c r="BM35" s="380"/>
      <c r="BN35" s="380"/>
      <c r="BO35" s="377">
        <f t="shared" si="105"/>
        <v>0</v>
      </c>
      <c r="BP35" s="381">
        <f t="shared" si="106"/>
        <v>0</v>
      </c>
      <c r="BQ35" s="382">
        <f t="shared" si="27"/>
        <v>0</v>
      </c>
      <c r="BR35" s="383" t="str">
        <f t="shared" si="28"/>
        <v>E</v>
      </c>
      <c r="BS35" s="384">
        <f t="shared" si="29"/>
        <v>0</v>
      </c>
      <c r="BT35" s="385"/>
      <c r="BU35" s="386"/>
      <c r="BV35" s="387">
        <f t="shared" si="30"/>
        <v>0</v>
      </c>
      <c r="BW35" s="386"/>
      <c r="BX35" s="386"/>
      <c r="BY35" s="387">
        <f t="shared" si="31"/>
        <v>0</v>
      </c>
      <c r="BZ35" s="386"/>
      <c r="CA35" s="386"/>
      <c r="CB35" s="387">
        <f t="shared" si="32"/>
        <v>0</v>
      </c>
      <c r="CC35" s="388">
        <f t="shared" si="107"/>
        <v>0</v>
      </c>
      <c r="CD35" s="389"/>
      <c r="CE35" s="390"/>
      <c r="CF35" s="387">
        <f t="shared" si="108"/>
        <v>0</v>
      </c>
      <c r="CG35" s="390"/>
      <c r="CH35" s="390"/>
      <c r="CI35" s="387">
        <f t="shared" si="109"/>
        <v>0</v>
      </c>
      <c r="CJ35" s="391">
        <f t="shared" si="110"/>
        <v>0</v>
      </c>
      <c r="CK35" s="392">
        <f t="shared" si="33"/>
        <v>0</v>
      </c>
      <c r="CL35" s="393" t="str">
        <f t="shared" si="34"/>
        <v>E</v>
      </c>
      <c r="CM35" s="394">
        <f t="shared" si="35"/>
        <v>0</v>
      </c>
      <c r="CN35" s="365"/>
      <c r="CO35" s="366"/>
      <c r="CP35" s="367">
        <f t="shared" si="36"/>
        <v>0</v>
      </c>
      <c r="CQ35" s="366"/>
      <c r="CR35" s="366"/>
      <c r="CS35" s="367">
        <f t="shared" si="37"/>
        <v>0</v>
      </c>
      <c r="CT35" s="366"/>
      <c r="CU35" s="366"/>
      <c r="CV35" s="367">
        <f t="shared" si="38"/>
        <v>0</v>
      </c>
      <c r="CW35" s="368">
        <f t="shared" si="111"/>
        <v>0</v>
      </c>
      <c r="CX35" s="369"/>
      <c r="CY35" s="370"/>
      <c r="CZ35" s="367">
        <f t="shared" si="112"/>
        <v>0</v>
      </c>
      <c r="DA35" s="370"/>
      <c r="DB35" s="370"/>
      <c r="DC35" s="367">
        <f t="shared" si="113"/>
        <v>0</v>
      </c>
      <c r="DD35" s="371">
        <f t="shared" si="114"/>
        <v>0</v>
      </c>
      <c r="DE35" s="372">
        <f t="shared" si="39"/>
        <v>0</v>
      </c>
      <c r="DF35" s="373" t="str">
        <f t="shared" si="40"/>
        <v>E</v>
      </c>
      <c r="DG35" s="374">
        <f t="shared" si="41"/>
        <v>0</v>
      </c>
      <c r="DH35" s="395"/>
      <c r="DI35" s="396"/>
      <c r="DJ35" s="397">
        <f t="shared" si="42"/>
        <v>0</v>
      </c>
      <c r="DK35" s="396"/>
      <c r="DL35" s="396"/>
      <c r="DM35" s="397">
        <f t="shared" si="43"/>
        <v>0</v>
      </c>
      <c r="DN35" s="396"/>
      <c r="DO35" s="396"/>
      <c r="DP35" s="397">
        <f t="shared" si="44"/>
        <v>0</v>
      </c>
      <c r="DQ35" s="398">
        <f t="shared" si="115"/>
        <v>0</v>
      </c>
      <c r="DR35" s="399"/>
      <c r="DS35" s="400"/>
      <c r="DT35" s="397">
        <f t="shared" si="116"/>
        <v>0</v>
      </c>
      <c r="DU35" s="400"/>
      <c r="DV35" s="400"/>
      <c r="DW35" s="397">
        <f t="shared" si="117"/>
        <v>0</v>
      </c>
      <c r="DX35" s="401">
        <f t="shared" si="118"/>
        <v>0</v>
      </c>
      <c r="DY35" s="402">
        <f t="shared" si="45"/>
        <v>0</v>
      </c>
      <c r="DZ35" s="403" t="str">
        <f t="shared" si="46"/>
        <v>E</v>
      </c>
      <c r="EA35" s="404">
        <f t="shared" si="47"/>
        <v>0</v>
      </c>
      <c r="EB35" s="405">
        <v>0</v>
      </c>
      <c r="EC35" s="406">
        <v>0</v>
      </c>
      <c r="ED35" s="406">
        <v>0</v>
      </c>
      <c r="EE35" s="327"/>
      <c r="EF35" s="327"/>
      <c r="EG35" s="327">
        <f t="shared" si="48"/>
        <v>0</v>
      </c>
      <c r="EH35" s="407">
        <f t="shared" si="49"/>
        <v>0</v>
      </c>
      <c r="EI35" s="329" t="str">
        <f t="shared" si="50"/>
        <v>E</v>
      </c>
      <c r="EJ35" s="330">
        <f t="shared" si="51"/>
        <v>0</v>
      </c>
      <c r="EK35" s="408">
        <v>0</v>
      </c>
      <c r="EL35" s="409">
        <v>0</v>
      </c>
      <c r="EM35" s="409">
        <v>0</v>
      </c>
      <c r="EN35" s="332"/>
      <c r="EO35" s="332"/>
      <c r="EP35" s="332">
        <f t="shared" si="52"/>
        <v>0</v>
      </c>
      <c r="EQ35" s="333">
        <f t="shared" si="53"/>
        <v>0</v>
      </c>
      <c r="ER35" s="334" t="str">
        <f t="shared" si="54"/>
        <v>E</v>
      </c>
      <c r="ES35" s="335">
        <f t="shared" si="55"/>
        <v>0</v>
      </c>
      <c r="ET35" s="410">
        <v>0</v>
      </c>
      <c r="EU35" s="411">
        <v>0</v>
      </c>
      <c r="EV35" s="411">
        <v>0</v>
      </c>
      <c r="EW35" s="337"/>
      <c r="EX35" s="337"/>
      <c r="EY35" s="337">
        <f t="shared" si="56"/>
        <v>0</v>
      </c>
      <c r="EZ35" s="338">
        <f t="shared" si="57"/>
        <v>0</v>
      </c>
      <c r="FA35" s="339" t="str">
        <f t="shared" si="58"/>
        <v>E</v>
      </c>
      <c r="FB35" s="340">
        <f t="shared" si="59"/>
        <v>0</v>
      </c>
      <c r="FC35" s="412"/>
      <c r="FD35" s="373"/>
      <c r="FE35" s="413" t="str">
        <f t="shared" si="119"/>
        <v/>
      </c>
      <c r="FF35" s="344">
        <f t="shared" si="0"/>
        <v>0</v>
      </c>
      <c r="FG35" s="345">
        <f t="shared" si="1"/>
        <v>0</v>
      </c>
      <c r="FH35" s="346" t="str">
        <f t="shared" si="61"/>
        <v/>
      </c>
      <c r="FI35" s="347" t="str">
        <f t="shared" si="62"/>
        <v/>
      </c>
      <c r="FJ35" s="347" t="str">
        <f t="shared" si="63"/>
        <v/>
      </c>
      <c r="FK35" s="347" t="str">
        <f t="shared" si="64"/>
        <v/>
      </c>
      <c r="FL35" s="414" t="str">
        <f t="shared" si="65"/>
        <v/>
      </c>
      <c r="FM35" s="349" t="str">
        <f t="shared" si="66"/>
        <v/>
      </c>
      <c r="FN35" s="350" t="str">
        <f t="shared" si="67"/>
        <v/>
      </c>
      <c r="FO35" s="351">
        <f t="shared" si="2"/>
        <v>0</v>
      </c>
      <c r="FP35" s="352">
        <f t="shared" si="3"/>
        <v>0</v>
      </c>
      <c r="FQ35" s="352">
        <f t="shared" si="4"/>
        <v>0</v>
      </c>
      <c r="FR35" s="352">
        <f t="shared" si="5"/>
        <v>0</v>
      </c>
      <c r="FS35" s="352">
        <f t="shared" si="6"/>
        <v>0</v>
      </c>
      <c r="FT35" s="353">
        <f t="shared" si="7"/>
        <v>0</v>
      </c>
      <c r="FU35" s="45">
        <f t="shared" si="68"/>
        <v>0</v>
      </c>
      <c r="FV35" s="46">
        <f t="shared" si="69"/>
        <v>0</v>
      </c>
      <c r="FW35" s="46">
        <f t="shared" si="70"/>
        <v>0</v>
      </c>
      <c r="FX35" s="46">
        <f t="shared" si="71"/>
        <v>0</v>
      </c>
      <c r="FY35" s="46">
        <f t="shared" si="72"/>
        <v>0</v>
      </c>
      <c r="FZ35" s="820"/>
      <c r="GA35" s="820"/>
      <c r="GB35" s="10">
        <f t="shared" si="73"/>
        <v>0</v>
      </c>
      <c r="GC35" s="10" t="s">
        <v>167</v>
      </c>
      <c r="GD35" s="10">
        <f t="shared" si="74"/>
        <v>100</v>
      </c>
      <c r="GE35" s="10" t="str">
        <f t="shared" si="75"/>
        <v>0/100</v>
      </c>
      <c r="GF35" s="10">
        <f t="shared" si="76"/>
        <v>0</v>
      </c>
      <c r="GG35" s="10" t="s">
        <v>167</v>
      </c>
      <c r="GH35" s="10">
        <f t="shared" si="77"/>
        <v>100</v>
      </c>
      <c r="GI35" s="10" t="str">
        <f t="shared" si="78"/>
        <v>0/100</v>
      </c>
      <c r="GJ35" s="10">
        <f t="shared" si="79"/>
        <v>0</v>
      </c>
      <c r="GK35" s="10" t="s">
        <v>167</v>
      </c>
      <c r="GL35" s="10">
        <f t="shared" si="80"/>
        <v>100</v>
      </c>
      <c r="GM35" s="10" t="str">
        <f t="shared" si="81"/>
        <v>0/100</v>
      </c>
      <c r="GO35" s="10">
        <f t="shared" si="82"/>
        <v>0</v>
      </c>
      <c r="GP35" s="10">
        <f t="shared" si="83"/>
        <v>0</v>
      </c>
      <c r="GQ35" s="10">
        <f t="shared" si="84"/>
        <v>0</v>
      </c>
      <c r="GR35" s="10">
        <f t="shared" si="85"/>
        <v>0</v>
      </c>
      <c r="GS35" s="10">
        <f t="shared" si="86"/>
        <v>0</v>
      </c>
      <c r="GT35" s="10">
        <f t="shared" si="87"/>
        <v>0</v>
      </c>
      <c r="GU35" s="10">
        <f t="shared" si="88"/>
        <v>0</v>
      </c>
      <c r="GV35" s="10">
        <f t="shared" si="89"/>
        <v>0</v>
      </c>
      <c r="GW35" s="10">
        <f t="shared" si="90"/>
        <v>0</v>
      </c>
      <c r="GX35" s="10">
        <f t="shared" si="91"/>
        <v>0</v>
      </c>
    </row>
    <row r="36" spans="1:206" ht="38.25" customHeight="1">
      <c r="A36" s="9">
        <f t="shared" si="11"/>
        <v>0</v>
      </c>
      <c r="B36" s="32">
        <v>28</v>
      </c>
      <c r="C36" s="354">
        <v>28</v>
      </c>
      <c r="D36" s="275">
        <f t="shared" si="12"/>
        <v>0</v>
      </c>
      <c r="E36" s="591"/>
      <c r="F36" s="592"/>
      <c r="G36" s="591"/>
      <c r="H36" s="591"/>
      <c r="I36" s="591"/>
      <c r="J36" s="591"/>
      <c r="K36" s="595"/>
      <c r="L36" s="355"/>
      <c r="M36" s="356"/>
      <c r="N36" s="357">
        <f t="shared" si="92"/>
        <v>0</v>
      </c>
      <c r="O36" s="356"/>
      <c r="P36" s="356"/>
      <c r="Q36" s="357">
        <f t="shared" si="13"/>
        <v>0</v>
      </c>
      <c r="R36" s="356"/>
      <c r="S36" s="356"/>
      <c r="T36" s="357">
        <f t="shared" si="14"/>
        <v>0</v>
      </c>
      <c r="U36" s="358">
        <f t="shared" si="93"/>
        <v>0</v>
      </c>
      <c r="V36" s="359"/>
      <c r="W36" s="360"/>
      <c r="X36" s="357">
        <f t="shared" si="94"/>
        <v>0</v>
      </c>
      <c r="Y36" s="360"/>
      <c r="Z36" s="360"/>
      <c r="AA36" s="357">
        <f t="shared" si="95"/>
        <v>0</v>
      </c>
      <c r="AB36" s="361">
        <f t="shared" si="96"/>
        <v>0</v>
      </c>
      <c r="AC36" s="362">
        <f t="shared" si="97"/>
        <v>0</v>
      </c>
      <c r="AD36" s="363" t="str">
        <f t="shared" si="16"/>
        <v/>
      </c>
      <c r="AE36" s="364">
        <f t="shared" si="98"/>
        <v>0</v>
      </c>
      <c r="AF36" s="365"/>
      <c r="AG36" s="366"/>
      <c r="AH36" s="367">
        <f t="shared" si="18"/>
        <v>0</v>
      </c>
      <c r="AI36" s="366"/>
      <c r="AJ36" s="366"/>
      <c r="AK36" s="367">
        <f t="shared" si="19"/>
        <v>0</v>
      </c>
      <c r="AL36" s="366"/>
      <c r="AM36" s="366"/>
      <c r="AN36" s="367">
        <f t="shared" si="20"/>
        <v>0</v>
      </c>
      <c r="AO36" s="368">
        <f t="shared" si="99"/>
        <v>0</v>
      </c>
      <c r="AP36" s="369"/>
      <c r="AQ36" s="370"/>
      <c r="AR36" s="367">
        <f t="shared" si="100"/>
        <v>0</v>
      </c>
      <c r="AS36" s="370"/>
      <c r="AT36" s="370"/>
      <c r="AU36" s="367">
        <f t="shared" si="101"/>
        <v>0</v>
      </c>
      <c r="AV36" s="371">
        <f t="shared" si="102"/>
        <v>0</v>
      </c>
      <c r="AW36" s="372">
        <f t="shared" si="21"/>
        <v>0</v>
      </c>
      <c r="AX36" s="373" t="str">
        <f t="shared" si="22"/>
        <v>E</v>
      </c>
      <c r="AY36" s="374">
        <f t="shared" si="23"/>
        <v>0</v>
      </c>
      <c r="AZ36" s="375"/>
      <c r="BA36" s="376"/>
      <c r="BB36" s="377">
        <f t="shared" si="24"/>
        <v>0</v>
      </c>
      <c r="BC36" s="376"/>
      <c r="BD36" s="376"/>
      <c r="BE36" s="377">
        <f t="shared" si="25"/>
        <v>0</v>
      </c>
      <c r="BF36" s="376"/>
      <c r="BG36" s="376"/>
      <c r="BH36" s="377">
        <f t="shared" si="26"/>
        <v>0</v>
      </c>
      <c r="BI36" s="378">
        <f t="shared" si="103"/>
        <v>0</v>
      </c>
      <c r="BJ36" s="379"/>
      <c r="BK36" s="380"/>
      <c r="BL36" s="377">
        <f t="shared" si="104"/>
        <v>0</v>
      </c>
      <c r="BM36" s="380"/>
      <c r="BN36" s="380"/>
      <c r="BO36" s="377">
        <f t="shared" si="105"/>
        <v>0</v>
      </c>
      <c r="BP36" s="381">
        <f t="shared" si="106"/>
        <v>0</v>
      </c>
      <c r="BQ36" s="382">
        <f t="shared" si="27"/>
        <v>0</v>
      </c>
      <c r="BR36" s="383" t="str">
        <f t="shared" si="28"/>
        <v>E</v>
      </c>
      <c r="BS36" s="384">
        <f t="shared" si="29"/>
        <v>0</v>
      </c>
      <c r="BT36" s="385"/>
      <c r="BU36" s="386"/>
      <c r="BV36" s="387">
        <f t="shared" si="30"/>
        <v>0</v>
      </c>
      <c r="BW36" s="386"/>
      <c r="BX36" s="386"/>
      <c r="BY36" s="387">
        <f t="shared" si="31"/>
        <v>0</v>
      </c>
      <c r="BZ36" s="386"/>
      <c r="CA36" s="386"/>
      <c r="CB36" s="387">
        <f t="shared" si="32"/>
        <v>0</v>
      </c>
      <c r="CC36" s="388">
        <f t="shared" si="107"/>
        <v>0</v>
      </c>
      <c r="CD36" s="389"/>
      <c r="CE36" s="390"/>
      <c r="CF36" s="387">
        <f t="shared" si="108"/>
        <v>0</v>
      </c>
      <c r="CG36" s="390"/>
      <c r="CH36" s="390"/>
      <c r="CI36" s="387">
        <f t="shared" si="109"/>
        <v>0</v>
      </c>
      <c r="CJ36" s="391">
        <f t="shared" si="110"/>
        <v>0</v>
      </c>
      <c r="CK36" s="392">
        <f t="shared" si="33"/>
        <v>0</v>
      </c>
      <c r="CL36" s="393" t="str">
        <f t="shared" si="34"/>
        <v>E</v>
      </c>
      <c r="CM36" s="394">
        <f t="shared" si="35"/>
        <v>0</v>
      </c>
      <c r="CN36" s="365"/>
      <c r="CO36" s="366"/>
      <c r="CP36" s="367">
        <f t="shared" si="36"/>
        <v>0</v>
      </c>
      <c r="CQ36" s="366"/>
      <c r="CR36" s="366"/>
      <c r="CS36" s="367">
        <f t="shared" si="37"/>
        <v>0</v>
      </c>
      <c r="CT36" s="366"/>
      <c r="CU36" s="366"/>
      <c r="CV36" s="367">
        <f t="shared" si="38"/>
        <v>0</v>
      </c>
      <c r="CW36" s="368">
        <f t="shared" si="111"/>
        <v>0</v>
      </c>
      <c r="CX36" s="369"/>
      <c r="CY36" s="370"/>
      <c r="CZ36" s="367">
        <f t="shared" si="112"/>
        <v>0</v>
      </c>
      <c r="DA36" s="370"/>
      <c r="DB36" s="370"/>
      <c r="DC36" s="367">
        <f t="shared" si="113"/>
        <v>0</v>
      </c>
      <c r="DD36" s="371">
        <f t="shared" si="114"/>
        <v>0</v>
      </c>
      <c r="DE36" s="372">
        <f t="shared" si="39"/>
        <v>0</v>
      </c>
      <c r="DF36" s="373" t="str">
        <f t="shared" si="40"/>
        <v>E</v>
      </c>
      <c r="DG36" s="374">
        <f t="shared" si="41"/>
        <v>0</v>
      </c>
      <c r="DH36" s="395"/>
      <c r="DI36" s="396"/>
      <c r="DJ36" s="397">
        <f t="shared" si="42"/>
        <v>0</v>
      </c>
      <c r="DK36" s="396"/>
      <c r="DL36" s="396"/>
      <c r="DM36" s="397">
        <f t="shared" si="43"/>
        <v>0</v>
      </c>
      <c r="DN36" s="396"/>
      <c r="DO36" s="396"/>
      <c r="DP36" s="397">
        <f t="shared" si="44"/>
        <v>0</v>
      </c>
      <c r="DQ36" s="398">
        <f t="shared" si="115"/>
        <v>0</v>
      </c>
      <c r="DR36" s="399"/>
      <c r="DS36" s="400"/>
      <c r="DT36" s="397">
        <f t="shared" si="116"/>
        <v>0</v>
      </c>
      <c r="DU36" s="400"/>
      <c r="DV36" s="400"/>
      <c r="DW36" s="397">
        <f t="shared" si="117"/>
        <v>0</v>
      </c>
      <c r="DX36" s="401">
        <f t="shared" si="118"/>
        <v>0</v>
      </c>
      <c r="DY36" s="402">
        <f t="shared" si="45"/>
        <v>0</v>
      </c>
      <c r="DZ36" s="403" t="str">
        <f t="shared" si="46"/>
        <v>E</v>
      </c>
      <c r="EA36" s="404">
        <f t="shared" si="47"/>
        <v>0</v>
      </c>
      <c r="EB36" s="405">
        <v>0</v>
      </c>
      <c r="EC36" s="406">
        <v>0</v>
      </c>
      <c r="ED36" s="406">
        <v>0</v>
      </c>
      <c r="EE36" s="327"/>
      <c r="EF36" s="327"/>
      <c r="EG36" s="327">
        <f t="shared" si="48"/>
        <v>0</v>
      </c>
      <c r="EH36" s="407">
        <f t="shared" si="49"/>
        <v>0</v>
      </c>
      <c r="EI36" s="329" t="str">
        <f t="shared" si="50"/>
        <v>E</v>
      </c>
      <c r="EJ36" s="330">
        <f t="shared" si="51"/>
        <v>0</v>
      </c>
      <c r="EK36" s="408">
        <v>0</v>
      </c>
      <c r="EL36" s="409">
        <v>0</v>
      </c>
      <c r="EM36" s="409">
        <v>0</v>
      </c>
      <c r="EN36" s="332"/>
      <c r="EO36" s="332"/>
      <c r="EP36" s="332">
        <f t="shared" si="52"/>
        <v>0</v>
      </c>
      <c r="EQ36" s="333">
        <f t="shared" si="53"/>
        <v>0</v>
      </c>
      <c r="ER36" s="334" t="str">
        <f t="shared" si="54"/>
        <v>E</v>
      </c>
      <c r="ES36" s="335">
        <f t="shared" si="55"/>
        <v>0</v>
      </c>
      <c r="ET36" s="410">
        <v>0</v>
      </c>
      <c r="EU36" s="411">
        <v>0</v>
      </c>
      <c r="EV36" s="411">
        <v>0</v>
      </c>
      <c r="EW36" s="337"/>
      <c r="EX36" s="337"/>
      <c r="EY36" s="337">
        <f t="shared" si="56"/>
        <v>0</v>
      </c>
      <c r="EZ36" s="338">
        <f t="shared" si="57"/>
        <v>0</v>
      </c>
      <c r="FA36" s="339" t="str">
        <f t="shared" si="58"/>
        <v>E</v>
      </c>
      <c r="FB36" s="340">
        <f t="shared" si="59"/>
        <v>0</v>
      </c>
      <c r="FC36" s="412"/>
      <c r="FD36" s="373"/>
      <c r="FE36" s="413" t="str">
        <f t="shared" si="119"/>
        <v/>
      </c>
      <c r="FF36" s="344">
        <f t="shared" si="0"/>
        <v>0</v>
      </c>
      <c r="FG36" s="345">
        <f t="shared" si="1"/>
        <v>0</v>
      </c>
      <c r="FH36" s="346" t="str">
        <f t="shared" si="61"/>
        <v/>
      </c>
      <c r="FI36" s="347" t="str">
        <f t="shared" si="62"/>
        <v/>
      </c>
      <c r="FJ36" s="347" t="str">
        <f t="shared" si="63"/>
        <v/>
      </c>
      <c r="FK36" s="347" t="str">
        <f t="shared" si="64"/>
        <v/>
      </c>
      <c r="FL36" s="414" t="str">
        <f t="shared" si="65"/>
        <v/>
      </c>
      <c r="FM36" s="349" t="str">
        <f t="shared" si="66"/>
        <v/>
      </c>
      <c r="FN36" s="350" t="str">
        <f t="shared" si="67"/>
        <v/>
      </c>
      <c r="FO36" s="351">
        <f t="shared" si="2"/>
        <v>0</v>
      </c>
      <c r="FP36" s="352">
        <f t="shared" si="3"/>
        <v>0</v>
      </c>
      <c r="FQ36" s="352">
        <f t="shared" si="4"/>
        <v>0</v>
      </c>
      <c r="FR36" s="352">
        <f t="shared" si="5"/>
        <v>0</v>
      </c>
      <c r="FS36" s="352">
        <f t="shared" si="6"/>
        <v>0</v>
      </c>
      <c r="FT36" s="353">
        <f t="shared" si="7"/>
        <v>0</v>
      </c>
      <c r="FU36" s="45">
        <f t="shared" si="68"/>
        <v>0</v>
      </c>
      <c r="FV36" s="46">
        <f t="shared" si="69"/>
        <v>0</v>
      </c>
      <c r="FW36" s="46">
        <f t="shared" si="70"/>
        <v>0</v>
      </c>
      <c r="FX36" s="46">
        <f t="shared" si="71"/>
        <v>0</v>
      </c>
      <c r="FY36" s="46">
        <f t="shared" si="72"/>
        <v>0</v>
      </c>
      <c r="FZ36" s="820"/>
      <c r="GA36" s="820"/>
      <c r="GB36" s="10">
        <f t="shared" si="73"/>
        <v>0</v>
      </c>
      <c r="GC36" s="10" t="s">
        <v>167</v>
      </c>
      <c r="GD36" s="10">
        <f t="shared" si="74"/>
        <v>100</v>
      </c>
      <c r="GE36" s="10" t="str">
        <f t="shared" si="75"/>
        <v>0/100</v>
      </c>
      <c r="GF36" s="10">
        <f t="shared" si="76"/>
        <v>0</v>
      </c>
      <c r="GG36" s="10" t="s">
        <v>167</v>
      </c>
      <c r="GH36" s="10">
        <f t="shared" si="77"/>
        <v>100</v>
      </c>
      <c r="GI36" s="10" t="str">
        <f t="shared" si="78"/>
        <v>0/100</v>
      </c>
      <c r="GJ36" s="10">
        <f t="shared" si="79"/>
        <v>0</v>
      </c>
      <c r="GK36" s="10" t="s">
        <v>167</v>
      </c>
      <c r="GL36" s="10">
        <f t="shared" si="80"/>
        <v>100</v>
      </c>
      <c r="GM36" s="10" t="str">
        <f t="shared" si="81"/>
        <v>0/100</v>
      </c>
      <c r="GO36" s="10">
        <f t="shared" si="82"/>
        <v>0</v>
      </c>
      <c r="GP36" s="10">
        <f t="shared" si="83"/>
        <v>0</v>
      </c>
      <c r="GQ36" s="10">
        <f t="shared" si="84"/>
        <v>0</v>
      </c>
      <c r="GR36" s="10">
        <f t="shared" si="85"/>
        <v>0</v>
      </c>
      <c r="GS36" s="10">
        <f t="shared" si="86"/>
        <v>0</v>
      </c>
      <c r="GT36" s="10">
        <f t="shared" si="87"/>
        <v>0</v>
      </c>
      <c r="GU36" s="10">
        <f t="shared" si="88"/>
        <v>0</v>
      </c>
      <c r="GV36" s="10">
        <f t="shared" si="89"/>
        <v>0</v>
      </c>
      <c r="GW36" s="10">
        <f t="shared" si="90"/>
        <v>0</v>
      </c>
      <c r="GX36" s="10">
        <f t="shared" si="91"/>
        <v>0</v>
      </c>
    </row>
    <row r="37" spans="1:206" ht="21.75" customHeight="1">
      <c r="A37" s="9">
        <f t="shared" si="11"/>
        <v>0</v>
      </c>
      <c r="B37" s="32">
        <v>29</v>
      </c>
      <c r="C37" s="274">
        <v>29</v>
      </c>
      <c r="D37" s="275">
        <f t="shared" si="12"/>
        <v>0</v>
      </c>
      <c r="E37" s="591"/>
      <c r="F37" s="592"/>
      <c r="G37" s="589"/>
      <c r="H37" s="591"/>
      <c r="I37" s="591"/>
      <c r="J37" s="591"/>
      <c r="K37" s="595"/>
      <c r="L37" s="355"/>
      <c r="M37" s="356"/>
      <c r="N37" s="357">
        <f t="shared" si="92"/>
        <v>0</v>
      </c>
      <c r="O37" s="356"/>
      <c r="P37" s="356"/>
      <c r="Q37" s="357">
        <f t="shared" si="13"/>
        <v>0</v>
      </c>
      <c r="R37" s="356"/>
      <c r="S37" s="356"/>
      <c r="T37" s="357">
        <f t="shared" si="14"/>
        <v>0</v>
      </c>
      <c r="U37" s="358">
        <f t="shared" si="93"/>
        <v>0</v>
      </c>
      <c r="V37" s="359"/>
      <c r="W37" s="360"/>
      <c r="X37" s="357">
        <f t="shared" si="94"/>
        <v>0</v>
      </c>
      <c r="Y37" s="360"/>
      <c r="Z37" s="360"/>
      <c r="AA37" s="357">
        <f t="shared" si="95"/>
        <v>0</v>
      </c>
      <c r="AB37" s="361">
        <f t="shared" si="96"/>
        <v>0</v>
      </c>
      <c r="AC37" s="362">
        <f t="shared" si="97"/>
        <v>0</v>
      </c>
      <c r="AD37" s="363" t="str">
        <f t="shared" si="16"/>
        <v/>
      </c>
      <c r="AE37" s="364">
        <f t="shared" si="98"/>
        <v>0</v>
      </c>
      <c r="AF37" s="365"/>
      <c r="AG37" s="366"/>
      <c r="AH37" s="367">
        <f t="shared" si="18"/>
        <v>0</v>
      </c>
      <c r="AI37" s="366"/>
      <c r="AJ37" s="366"/>
      <c r="AK37" s="367">
        <f t="shared" si="19"/>
        <v>0</v>
      </c>
      <c r="AL37" s="366"/>
      <c r="AM37" s="366"/>
      <c r="AN37" s="367">
        <f t="shared" si="20"/>
        <v>0</v>
      </c>
      <c r="AO37" s="368">
        <f t="shared" si="99"/>
        <v>0</v>
      </c>
      <c r="AP37" s="369"/>
      <c r="AQ37" s="370"/>
      <c r="AR37" s="367">
        <f t="shared" si="100"/>
        <v>0</v>
      </c>
      <c r="AS37" s="370"/>
      <c r="AT37" s="370"/>
      <c r="AU37" s="367">
        <f t="shared" si="101"/>
        <v>0</v>
      </c>
      <c r="AV37" s="371">
        <f t="shared" si="102"/>
        <v>0</v>
      </c>
      <c r="AW37" s="372">
        <f t="shared" si="21"/>
        <v>0</v>
      </c>
      <c r="AX37" s="373" t="str">
        <f t="shared" si="22"/>
        <v>E</v>
      </c>
      <c r="AY37" s="374">
        <f t="shared" si="23"/>
        <v>0</v>
      </c>
      <c r="AZ37" s="375"/>
      <c r="BA37" s="376"/>
      <c r="BB37" s="377">
        <f t="shared" si="24"/>
        <v>0</v>
      </c>
      <c r="BC37" s="376"/>
      <c r="BD37" s="376"/>
      <c r="BE37" s="377">
        <f t="shared" si="25"/>
        <v>0</v>
      </c>
      <c r="BF37" s="376"/>
      <c r="BG37" s="376"/>
      <c r="BH37" s="377">
        <f t="shared" si="26"/>
        <v>0</v>
      </c>
      <c r="BI37" s="378">
        <f t="shared" si="103"/>
        <v>0</v>
      </c>
      <c r="BJ37" s="379"/>
      <c r="BK37" s="380"/>
      <c r="BL37" s="377">
        <f t="shared" si="104"/>
        <v>0</v>
      </c>
      <c r="BM37" s="380"/>
      <c r="BN37" s="380"/>
      <c r="BO37" s="377">
        <f t="shared" si="105"/>
        <v>0</v>
      </c>
      <c r="BP37" s="381">
        <f t="shared" si="106"/>
        <v>0</v>
      </c>
      <c r="BQ37" s="382">
        <f t="shared" si="27"/>
        <v>0</v>
      </c>
      <c r="BR37" s="383" t="str">
        <f t="shared" si="28"/>
        <v>E</v>
      </c>
      <c r="BS37" s="384">
        <f t="shared" si="29"/>
        <v>0</v>
      </c>
      <c r="BT37" s="385"/>
      <c r="BU37" s="386"/>
      <c r="BV37" s="387">
        <f t="shared" si="30"/>
        <v>0</v>
      </c>
      <c r="BW37" s="386"/>
      <c r="BX37" s="386"/>
      <c r="BY37" s="387">
        <f t="shared" si="31"/>
        <v>0</v>
      </c>
      <c r="BZ37" s="386"/>
      <c r="CA37" s="386"/>
      <c r="CB37" s="387">
        <f t="shared" si="32"/>
        <v>0</v>
      </c>
      <c r="CC37" s="388">
        <f t="shared" si="107"/>
        <v>0</v>
      </c>
      <c r="CD37" s="389"/>
      <c r="CE37" s="390"/>
      <c r="CF37" s="387">
        <f t="shared" si="108"/>
        <v>0</v>
      </c>
      <c r="CG37" s="390"/>
      <c r="CH37" s="390"/>
      <c r="CI37" s="387">
        <f t="shared" si="109"/>
        <v>0</v>
      </c>
      <c r="CJ37" s="391">
        <f t="shared" si="110"/>
        <v>0</v>
      </c>
      <c r="CK37" s="392">
        <f t="shared" si="33"/>
        <v>0</v>
      </c>
      <c r="CL37" s="393" t="str">
        <f t="shared" si="34"/>
        <v>E</v>
      </c>
      <c r="CM37" s="394">
        <f t="shared" si="35"/>
        <v>0</v>
      </c>
      <c r="CN37" s="365"/>
      <c r="CO37" s="366"/>
      <c r="CP37" s="367">
        <f t="shared" si="36"/>
        <v>0</v>
      </c>
      <c r="CQ37" s="366"/>
      <c r="CR37" s="366"/>
      <c r="CS37" s="367">
        <f t="shared" si="37"/>
        <v>0</v>
      </c>
      <c r="CT37" s="366"/>
      <c r="CU37" s="366"/>
      <c r="CV37" s="367">
        <f t="shared" si="38"/>
        <v>0</v>
      </c>
      <c r="CW37" s="368">
        <f t="shared" si="111"/>
        <v>0</v>
      </c>
      <c r="CX37" s="369"/>
      <c r="CY37" s="370"/>
      <c r="CZ37" s="367">
        <f t="shared" si="112"/>
        <v>0</v>
      </c>
      <c r="DA37" s="370"/>
      <c r="DB37" s="370"/>
      <c r="DC37" s="367">
        <f t="shared" si="113"/>
        <v>0</v>
      </c>
      <c r="DD37" s="371">
        <f t="shared" si="114"/>
        <v>0</v>
      </c>
      <c r="DE37" s="372">
        <f t="shared" si="39"/>
        <v>0</v>
      </c>
      <c r="DF37" s="373" t="str">
        <f t="shared" si="40"/>
        <v>E</v>
      </c>
      <c r="DG37" s="374">
        <f t="shared" si="41"/>
        <v>0</v>
      </c>
      <c r="DH37" s="395"/>
      <c r="DI37" s="396"/>
      <c r="DJ37" s="397">
        <f t="shared" si="42"/>
        <v>0</v>
      </c>
      <c r="DK37" s="396"/>
      <c r="DL37" s="396"/>
      <c r="DM37" s="397">
        <f t="shared" si="43"/>
        <v>0</v>
      </c>
      <c r="DN37" s="396"/>
      <c r="DO37" s="396"/>
      <c r="DP37" s="397">
        <f t="shared" si="44"/>
        <v>0</v>
      </c>
      <c r="DQ37" s="398">
        <f t="shared" si="115"/>
        <v>0</v>
      </c>
      <c r="DR37" s="399"/>
      <c r="DS37" s="400"/>
      <c r="DT37" s="397">
        <f t="shared" si="116"/>
        <v>0</v>
      </c>
      <c r="DU37" s="400"/>
      <c r="DV37" s="400"/>
      <c r="DW37" s="397">
        <f t="shared" si="117"/>
        <v>0</v>
      </c>
      <c r="DX37" s="401">
        <f t="shared" si="118"/>
        <v>0</v>
      </c>
      <c r="DY37" s="402">
        <f t="shared" si="45"/>
        <v>0</v>
      </c>
      <c r="DZ37" s="403" t="str">
        <f t="shared" si="46"/>
        <v>E</v>
      </c>
      <c r="EA37" s="404">
        <f t="shared" si="47"/>
        <v>0</v>
      </c>
      <c r="EB37" s="405">
        <v>0</v>
      </c>
      <c r="EC37" s="406">
        <v>0</v>
      </c>
      <c r="ED37" s="406">
        <v>0</v>
      </c>
      <c r="EE37" s="327"/>
      <c r="EF37" s="327"/>
      <c r="EG37" s="327">
        <f t="shared" si="48"/>
        <v>0</v>
      </c>
      <c r="EH37" s="407">
        <f t="shared" si="49"/>
        <v>0</v>
      </c>
      <c r="EI37" s="329" t="str">
        <f t="shared" si="50"/>
        <v>E</v>
      </c>
      <c r="EJ37" s="330">
        <f t="shared" si="51"/>
        <v>0</v>
      </c>
      <c r="EK37" s="408">
        <v>0</v>
      </c>
      <c r="EL37" s="409">
        <v>0</v>
      </c>
      <c r="EM37" s="409">
        <v>0</v>
      </c>
      <c r="EN37" s="332"/>
      <c r="EO37" s="332"/>
      <c r="EP37" s="332">
        <f t="shared" si="52"/>
        <v>0</v>
      </c>
      <c r="EQ37" s="333">
        <f t="shared" si="53"/>
        <v>0</v>
      </c>
      <c r="ER37" s="334" t="str">
        <f t="shared" si="54"/>
        <v>E</v>
      </c>
      <c r="ES37" s="335">
        <f t="shared" si="55"/>
        <v>0</v>
      </c>
      <c r="ET37" s="410">
        <v>0</v>
      </c>
      <c r="EU37" s="411">
        <v>0</v>
      </c>
      <c r="EV37" s="411">
        <v>0</v>
      </c>
      <c r="EW37" s="337"/>
      <c r="EX37" s="337"/>
      <c r="EY37" s="337">
        <f t="shared" si="56"/>
        <v>0</v>
      </c>
      <c r="EZ37" s="338">
        <f t="shared" si="57"/>
        <v>0</v>
      </c>
      <c r="FA37" s="339" t="str">
        <f t="shared" si="58"/>
        <v>E</v>
      </c>
      <c r="FB37" s="340">
        <f t="shared" si="59"/>
        <v>0</v>
      </c>
      <c r="FC37" s="412"/>
      <c r="FD37" s="373"/>
      <c r="FE37" s="413" t="str">
        <f t="shared" si="119"/>
        <v/>
      </c>
      <c r="FF37" s="344">
        <f t="shared" si="0"/>
        <v>0</v>
      </c>
      <c r="FG37" s="345">
        <f t="shared" si="1"/>
        <v>0</v>
      </c>
      <c r="FH37" s="346" t="str">
        <f t="shared" si="61"/>
        <v/>
      </c>
      <c r="FI37" s="347" t="str">
        <f t="shared" si="62"/>
        <v/>
      </c>
      <c r="FJ37" s="347" t="str">
        <f t="shared" si="63"/>
        <v/>
      </c>
      <c r="FK37" s="347" t="str">
        <f t="shared" si="64"/>
        <v/>
      </c>
      <c r="FL37" s="414" t="str">
        <f t="shared" si="65"/>
        <v/>
      </c>
      <c r="FM37" s="349" t="str">
        <f t="shared" si="66"/>
        <v/>
      </c>
      <c r="FN37" s="350" t="str">
        <f t="shared" si="67"/>
        <v/>
      </c>
      <c r="FO37" s="351">
        <f t="shared" si="2"/>
        <v>0</v>
      </c>
      <c r="FP37" s="352">
        <f t="shared" si="3"/>
        <v>0</v>
      </c>
      <c r="FQ37" s="352">
        <f t="shared" si="4"/>
        <v>0</v>
      </c>
      <c r="FR37" s="352">
        <f t="shared" si="5"/>
        <v>0</v>
      </c>
      <c r="FS37" s="352">
        <f t="shared" si="6"/>
        <v>0</v>
      </c>
      <c r="FT37" s="353">
        <f t="shared" si="7"/>
        <v>0</v>
      </c>
      <c r="FU37" s="45">
        <f t="shared" si="68"/>
        <v>0</v>
      </c>
      <c r="FV37" s="46">
        <f t="shared" si="69"/>
        <v>0</v>
      </c>
      <c r="FW37" s="46">
        <f t="shared" si="70"/>
        <v>0</v>
      </c>
      <c r="FX37" s="46">
        <f t="shared" si="71"/>
        <v>0</v>
      </c>
      <c r="FY37" s="46">
        <f t="shared" si="72"/>
        <v>0</v>
      </c>
      <c r="FZ37" s="820"/>
      <c r="GA37" s="820"/>
      <c r="GB37" s="10">
        <f t="shared" si="73"/>
        <v>0</v>
      </c>
      <c r="GC37" s="10" t="s">
        <v>167</v>
      </c>
      <c r="GD37" s="10">
        <f t="shared" si="74"/>
        <v>100</v>
      </c>
      <c r="GE37" s="10" t="str">
        <f t="shared" si="75"/>
        <v>0/100</v>
      </c>
      <c r="GF37" s="10">
        <f t="shared" si="76"/>
        <v>0</v>
      </c>
      <c r="GG37" s="10" t="s">
        <v>167</v>
      </c>
      <c r="GH37" s="10">
        <f t="shared" si="77"/>
        <v>100</v>
      </c>
      <c r="GI37" s="10" t="str">
        <f t="shared" si="78"/>
        <v>0/100</v>
      </c>
      <c r="GJ37" s="10">
        <f t="shared" si="79"/>
        <v>0</v>
      </c>
      <c r="GK37" s="10" t="s">
        <v>167</v>
      </c>
      <c r="GL37" s="10">
        <f t="shared" si="80"/>
        <v>100</v>
      </c>
      <c r="GM37" s="10" t="str">
        <f t="shared" si="81"/>
        <v>0/100</v>
      </c>
      <c r="GO37" s="10">
        <f t="shared" si="82"/>
        <v>0</v>
      </c>
      <c r="GP37" s="10">
        <f t="shared" si="83"/>
        <v>0</v>
      </c>
      <c r="GQ37" s="10">
        <f t="shared" si="84"/>
        <v>0</v>
      </c>
      <c r="GR37" s="10">
        <f t="shared" si="85"/>
        <v>0</v>
      </c>
      <c r="GS37" s="10">
        <f t="shared" si="86"/>
        <v>0</v>
      </c>
      <c r="GT37" s="10">
        <f t="shared" si="87"/>
        <v>0</v>
      </c>
      <c r="GU37" s="10">
        <f t="shared" si="88"/>
        <v>0</v>
      </c>
      <c r="GV37" s="10">
        <f t="shared" si="89"/>
        <v>0</v>
      </c>
      <c r="GW37" s="10">
        <f t="shared" si="90"/>
        <v>0</v>
      </c>
      <c r="GX37" s="10">
        <f t="shared" si="91"/>
        <v>0</v>
      </c>
    </row>
    <row r="38" spans="1:206" ht="21.75" customHeight="1">
      <c r="A38" s="9">
        <f t="shared" si="11"/>
        <v>0</v>
      </c>
      <c r="B38" s="32">
        <v>30</v>
      </c>
      <c r="C38" s="354">
        <v>30</v>
      </c>
      <c r="D38" s="275">
        <f t="shared" si="12"/>
        <v>0</v>
      </c>
      <c r="E38" s="591"/>
      <c r="F38" s="592"/>
      <c r="G38" s="591"/>
      <c r="H38" s="591"/>
      <c r="I38" s="591"/>
      <c r="J38" s="591"/>
      <c r="K38" s="595"/>
      <c r="L38" s="355"/>
      <c r="M38" s="356"/>
      <c r="N38" s="357">
        <f t="shared" si="92"/>
        <v>0</v>
      </c>
      <c r="O38" s="356"/>
      <c r="P38" s="356"/>
      <c r="Q38" s="357">
        <f t="shared" si="13"/>
        <v>0</v>
      </c>
      <c r="R38" s="356"/>
      <c r="S38" s="356"/>
      <c r="T38" s="357">
        <f t="shared" si="14"/>
        <v>0</v>
      </c>
      <c r="U38" s="358">
        <f t="shared" si="93"/>
        <v>0</v>
      </c>
      <c r="V38" s="359"/>
      <c r="W38" s="360"/>
      <c r="X38" s="357">
        <f t="shared" si="94"/>
        <v>0</v>
      </c>
      <c r="Y38" s="360"/>
      <c r="Z38" s="360"/>
      <c r="AA38" s="357">
        <f t="shared" si="95"/>
        <v>0</v>
      </c>
      <c r="AB38" s="361">
        <f t="shared" si="96"/>
        <v>0</v>
      </c>
      <c r="AC38" s="362">
        <f t="shared" si="97"/>
        <v>0</v>
      </c>
      <c r="AD38" s="363" t="str">
        <f t="shared" si="16"/>
        <v/>
      </c>
      <c r="AE38" s="364">
        <f t="shared" si="98"/>
        <v>0</v>
      </c>
      <c r="AF38" s="365"/>
      <c r="AG38" s="366"/>
      <c r="AH38" s="367">
        <f t="shared" si="18"/>
        <v>0</v>
      </c>
      <c r="AI38" s="366"/>
      <c r="AJ38" s="366"/>
      <c r="AK38" s="367">
        <f t="shared" si="19"/>
        <v>0</v>
      </c>
      <c r="AL38" s="366"/>
      <c r="AM38" s="366"/>
      <c r="AN38" s="367">
        <f t="shared" si="20"/>
        <v>0</v>
      </c>
      <c r="AO38" s="368">
        <f t="shared" si="99"/>
        <v>0</v>
      </c>
      <c r="AP38" s="369"/>
      <c r="AQ38" s="370"/>
      <c r="AR38" s="367">
        <f t="shared" si="100"/>
        <v>0</v>
      </c>
      <c r="AS38" s="370"/>
      <c r="AT38" s="370"/>
      <c r="AU38" s="367">
        <f t="shared" si="101"/>
        <v>0</v>
      </c>
      <c r="AV38" s="371">
        <f t="shared" si="102"/>
        <v>0</v>
      </c>
      <c r="AW38" s="372">
        <f t="shared" si="21"/>
        <v>0</v>
      </c>
      <c r="AX38" s="373" t="str">
        <f t="shared" si="22"/>
        <v>E</v>
      </c>
      <c r="AY38" s="374">
        <f t="shared" si="23"/>
        <v>0</v>
      </c>
      <c r="AZ38" s="375"/>
      <c r="BA38" s="376"/>
      <c r="BB38" s="377">
        <f t="shared" si="24"/>
        <v>0</v>
      </c>
      <c r="BC38" s="376"/>
      <c r="BD38" s="376"/>
      <c r="BE38" s="377">
        <f t="shared" si="25"/>
        <v>0</v>
      </c>
      <c r="BF38" s="376"/>
      <c r="BG38" s="376"/>
      <c r="BH38" s="377">
        <f t="shared" si="26"/>
        <v>0</v>
      </c>
      <c r="BI38" s="378">
        <f t="shared" si="103"/>
        <v>0</v>
      </c>
      <c r="BJ38" s="379"/>
      <c r="BK38" s="380"/>
      <c r="BL38" s="377">
        <f t="shared" si="104"/>
        <v>0</v>
      </c>
      <c r="BM38" s="380"/>
      <c r="BN38" s="380"/>
      <c r="BO38" s="377">
        <f t="shared" si="105"/>
        <v>0</v>
      </c>
      <c r="BP38" s="381">
        <f t="shared" si="106"/>
        <v>0</v>
      </c>
      <c r="BQ38" s="382">
        <f t="shared" si="27"/>
        <v>0</v>
      </c>
      <c r="BR38" s="383" t="str">
        <f t="shared" si="28"/>
        <v>E</v>
      </c>
      <c r="BS38" s="384">
        <f t="shared" si="29"/>
        <v>0</v>
      </c>
      <c r="BT38" s="385"/>
      <c r="BU38" s="386"/>
      <c r="BV38" s="387">
        <f t="shared" si="30"/>
        <v>0</v>
      </c>
      <c r="BW38" s="386"/>
      <c r="BX38" s="386"/>
      <c r="BY38" s="387">
        <f t="shared" si="31"/>
        <v>0</v>
      </c>
      <c r="BZ38" s="386"/>
      <c r="CA38" s="386"/>
      <c r="CB38" s="387">
        <f t="shared" si="32"/>
        <v>0</v>
      </c>
      <c r="CC38" s="388">
        <f t="shared" si="107"/>
        <v>0</v>
      </c>
      <c r="CD38" s="389"/>
      <c r="CE38" s="390"/>
      <c r="CF38" s="387">
        <f t="shared" si="108"/>
        <v>0</v>
      </c>
      <c r="CG38" s="390"/>
      <c r="CH38" s="390"/>
      <c r="CI38" s="387">
        <f t="shared" si="109"/>
        <v>0</v>
      </c>
      <c r="CJ38" s="391">
        <f t="shared" si="110"/>
        <v>0</v>
      </c>
      <c r="CK38" s="392">
        <f t="shared" si="33"/>
        <v>0</v>
      </c>
      <c r="CL38" s="393" t="str">
        <f t="shared" si="34"/>
        <v>E</v>
      </c>
      <c r="CM38" s="394">
        <f t="shared" si="35"/>
        <v>0</v>
      </c>
      <c r="CN38" s="365"/>
      <c r="CO38" s="366"/>
      <c r="CP38" s="367">
        <f t="shared" si="36"/>
        <v>0</v>
      </c>
      <c r="CQ38" s="366"/>
      <c r="CR38" s="366"/>
      <c r="CS38" s="367">
        <f t="shared" si="37"/>
        <v>0</v>
      </c>
      <c r="CT38" s="366"/>
      <c r="CU38" s="366"/>
      <c r="CV38" s="367">
        <f t="shared" si="38"/>
        <v>0</v>
      </c>
      <c r="CW38" s="368">
        <f t="shared" si="111"/>
        <v>0</v>
      </c>
      <c r="CX38" s="369"/>
      <c r="CY38" s="370"/>
      <c r="CZ38" s="367">
        <f t="shared" si="112"/>
        <v>0</v>
      </c>
      <c r="DA38" s="370"/>
      <c r="DB38" s="370"/>
      <c r="DC38" s="367">
        <f t="shared" si="113"/>
        <v>0</v>
      </c>
      <c r="DD38" s="371">
        <f t="shared" si="114"/>
        <v>0</v>
      </c>
      <c r="DE38" s="372">
        <f t="shared" si="39"/>
        <v>0</v>
      </c>
      <c r="DF38" s="373" t="str">
        <f t="shared" si="40"/>
        <v>E</v>
      </c>
      <c r="DG38" s="374">
        <f t="shared" si="41"/>
        <v>0</v>
      </c>
      <c r="DH38" s="395"/>
      <c r="DI38" s="396"/>
      <c r="DJ38" s="397">
        <f t="shared" si="42"/>
        <v>0</v>
      </c>
      <c r="DK38" s="396"/>
      <c r="DL38" s="396"/>
      <c r="DM38" s="397">
        <f t="shared" si="43"/>
        <v>0</v>
      </c>
      <c r="DN38" s="396"/>
      <c r="DO38" s="396"/>
      <c r="DP38" s="397">
        <f t="shared" si="44"/>
        <v>0</v>
      </c>
      <c r="DQ38" s="398">
        <f t="shared" si="115"/>
        <v>0</v>
      </c>
      <c r="DR38" s="399"/>
      <c r="DS38" s="400"/>
      <c r="DT38" s="397">
        <f t="shared" si="116"/>
        <v>0</v>
      </c>
      <c r="DU38" s="400"/>
      <c r="DV38" s="400"/>
      <c r="DW38" s="397">
        <f t="shared" si="117"/>
        <v>0</v>
      </c>
      <c r="DX38" s="401">
        <f t="shared" si="118"/>
        <v>0</v>
      </c>
      <c r="DY38" s="402">
        <f t="shared" si="45"/>
        <v>0</v>
      </c>
      <c r="DZ38" s="403" t="str">
        <f t="shared" si="46"/>
        <v>E</v>
      </c>
      <c r="EA38" s="404">
        <f t="shared" si="47"/>
        <v>0</v>
      </c>
      <c r="EB38" s="405">
        <v>0</v>
      </c>
      <c r="EC38" s="406">
        <v>0</v>
      </c>
      <c r="ED38" s="406">
        <v>0</v>
      </c>
      <c r="EE38" s="327"/>
      <c r="EF38" s="327"/>
      <c r="EG38" s="327">
        <f t="shared" si="48"/>
        <v>0</v>
      </c>
      <c r="EH38" s="407">
        <f t="shared" si="49"/>
        <v>0</v>
      </c>
      <c r="EI38" s="329" t="str">
        <f t="shared" si="50"/>
        <v>E</v>
      </c>
      <c r="EJ38" s="330">
        <f t="shared" si="51"/>
        <v>0</v>
      </c>
      <c r="EK38" s="408">
        <v>0</v>
      </c>
      <c r="EL38" s="409">
        <v>0</v>
      </c>
      <c r="EM38" s="409">
        <v>0</v>
      </c>
      <c r="EN38" s="332"/>
      <c r="EO38" s="332"/>
      <c r="EP38" s="332">
        <f t="shared" si="52"/>
        <v>0</v>
      </c>
      <c r="EQ38" s="333">
        <f t="shared" si="53"/>
        <v>0</v>
      </c>
      <c r="ER38" s="334" t="str">
        <f t="shared" si="54"/>
        <v>E</v>
      </c>
      <c r="ES38" s="335">
        <f t="shared" si="55"/>
        <v>0</v>
      </c>
      <c r="ET38" s="410">
        <v>0</v>
      </c>
      <c r="EU38" s="411">
        <v>0</v>
      </c>
      <c r="EV38" s="411">
        <v>0</v>
      </c>
      <c r="EW38" s="337"/>
      <c r="EX38" s="337"/>
      <c r="EY38" s="337">
        <f t="shared" si="56"/>
        <v>0</v>
      </c>
      <c r="EZ38" s="338">
        <f t="shared" si="57"/>
        <v>0</v>
      </c>
      <c r="FA38" s="339" t="str">
        <f t="shared" si="58"/>
        <v>E</v>
      </c>
      <c r="FB38" s="340">
        <f t="shared" si="59"/>
        <v>0</v>
      </c>
      <c r="FC38" s="412"/>
      <c r="FD38" s="373"/>
      <c r="FE38" s="413" t="str">
        <f t="shared" si="119"/>
        <v/>
      </c>
      <c r="FF38" s="344">
        <f t="shared" si="0"/>
        <v>0</v>
      </c>
      <c r="FG38" s="345">
        <f t="shared" si="1"/>
        <v>0</v>
      </c>
      <c r="FH38" s="346" t="str">
        <f t="shared" si="61"/>
        <v/>
      </c>
      <c r="FI38" s="347" t="str">
        <f t="shared" si="62"/>
        <v/>
      </c>
      <c r="FJ38" s="347" t="str">
        <f t="shared" si="63"/>
        <v/>
      </c>
      <c r="FK38" s="347" t="str">
        <f t="shared" si="64"/>
        <v/>
      </c>
      <c r="FL38" s="414" t="str">
        <f t="shared" si="65"/>
        <v/>
      </c>
      <c r="FM38" s="349" t="str">
        <f t="shared" si="66"/>
        <v/>
      </c>
      <c r="FN38" s="350" t="str">
        <f t="shared" si="67"/>
        <v/>
      </c>
      <c r="FO38" s="351">
        <f t="shared" si="2"/>
        <v>0</v>
      </c>
      <c r="FP38" s="352">
        <f t="shared" si="3"/>
        <v>0</v>
      </c>
      <c r="FQ38" s="352">
        <f t="shared" si="4"/>
        <v>0</v>
      </c>
      <c r="FR38" s="352">
        <f t="shared" si="5"/>
        <v>0</v>
      </c>
      <c r="FS38" s="352">
        <f t="shared" si="6"/>
        <v>0</v>
      </c>
      <c r="FT38" s="353">
        <f t="shared" si="7"/>
        <v>0</v>
      </c>
      <c r="FU38" s="45">
        <f t="shared" si="68"/>
        <v>0</v>
      </c>
      <c r="FV38" s="46">
        <f t="shared" si="69"/>
        <v>0</v>
      </c>
      <c r="FW38" s="46">
        <f t="shared" si="70"/>
        <v>0</v>
      </c>
      <c r="FX38" s="46">
        <f t="shared" si="71"/>
        <v>0</v>
      </c>
      <c r="FY38" s="46">
        <f t="shared" si="72"/>
        <v>0</v>
      </c>
      <c r="FZ38" s="820"/>
      <c r="GA38" s="820"/>
      <c r="GB38" s="10">
        <f t="shared" si="73"/>
        <v>0</v>
      </c>
      <c r="GC38" s="10" t="s">
        <v>167</v>
      </c>
      <c r="GD38" s="10">
        <f t="shared" si="74"/>
        <v>100</v>
      </c>
      <c r="GE38" s="10" t="str">
        <f t="shared" si="75"/>
        <v>0/100</v>
      </c>
      <c r="GF38" s="10">
        <f t="shared" si="76"/>
        <v>0</v>
      </c>
      <c r="GG38" s="10" t="s">
        <v>167</v>
      </c>
      <c r="GH38" s="10">
        <f t="shared" si="77"/>
        <v>100</v>
      </c>
      <c r="GI38" s="10" t="str">
        <f t="shared" si="78"/>
        <v>0/100</v>
      </c>
      <c r="GJ38" s="10">
        <f t="shared" si="79"/>
        <v>0</v>
      </c>
      <c r="GK38" s="10" t="s">
        <v>167</v>
      </c>
      <c r="GL38" s="10">
        <f t="shared" si="80"/>
        <v>100</v>
      </c>
      <c r="GM38" s="10" t="str">
        <f t="shared" si="81"/>
        <v>0/100</v>
      </c>
      <c r="GO38" s="10">
        <f t="shared" si="82"/>
        <v>0</v>
      </c>
      <c r="GP38" s="10">
        <f t="shared" si="83"/>
        <v>0</v>
      </c>
      <c r="GQ38" s="10">
        <f t="shared" si="84"/>
        <v>0</v>
      </c>
      <c r="GR38" s="10">
        <f t="shared" si="85"/>
        <v>0</v>
      </c>
      <c r="GS38" s="10">
        <f t="shared" si="86"/>
        <v>0</v>
      </c>
      <c r="GT38" s="10">
        <f t="shared" si="87"/>
        <v>0</v>
      </c>
      <c r="GU38" s="10">
        <f t="shared" si="88"/>
        <v>0</v>
      </c>
      <c r="GV38" s="10">
        <f t="shared" si="89"/>
        <v>0</v>
      </c>
      <c r="GW38" s="10">
        <f t="shared" si="90"/>
        <v>0</v>
      </c>
      <c r="GX38" s="10">
        <f t="shared" si="91"/>
        <v>0</v>
      </c>
    </row>
    <row r="39" spans="1:206" ht="21.75" customHeight="1">
      <c r="A39" s="9">
        <f t="shared" si="11"/>
        <v>0</v>
      </c>
      <c r="B39" s="32">
        <v>31</v>
      </c>
      <c r="C39" s="274">
        <v>31</v>
      </c>
      <c r="D39" s="275">
        <f t="shared" si="12"/>
        <v>0</v>
      </c>
      <c r="E39" s="591"/>
      <c r="F39" s="592"/>
      <c r="G39" s="589"/>
      <c r="H39" s="591"/>
      <c r="I39" s="591"/>
      <c r="J39" s="591"/>
      <c r="K39" s="595"/>
      <c r="L39" s="355"/>
      <c r="M39" s="356"/>
      <c r="N39" s="357">
        <f t="shared" si="92"/>
        <v>0</v>
      </c>
      <c r="O39" s="356"/>
      <c r="P39" s="356"/>
      <c r="Q39" s="357">
        <f t="shared" si="13"/>
        <v>0</v>
      </c>
      <c r="R39" s="356"/>
      <c r="S39" s="356"/>
      <c r="T39" s="357">
        <f t="shared" si="14"/>
        <v>0</v>
      </c>
      <c r="U39" s="358">
        <f t="shared" si="93"/>
        <v>0</v>
      </c>
      <c r="V39" s="359"/>
      <c r="W39" s="360"/>
      <c r="X39" s="357">
        <f t="shared" si="94"/>
        <v>0</v>
      </c>
      <c r="Y39" s="360"/>
      <c r="Z39" s="360"/>
      <c r="AA39" s="357">
        <f t="shared" si="95"/>
        <v>0</v>
      </c>
      <c r="AB39" s="361">
        <f t="shared" si="96"/>
        <v>0</v>
      </c>
      <c r="AC39" s="362">
        <f t="shared" si="97"/>
        <v>0</v>
      </c>
      <c r="AD39" s="363" t="str">
        <f t="shared" si="16"/>
        <v/>
      </c>
      <c r="AE39" s="364">
        <f t="shared" si="98"/>
        <v>0</v>
      </c>
      <c r="AF39" s="365"/>
      <c r="AG39" s="366"/>
      <c r="AH39" s="367">
        <f t="shared" si="18"/>
        <v>0</v>
      </c>
      <c r="AI39" s="366"/>
      <c r="AJ39" s="366"/>
      <c r="AK39" s="367">
        <f t="shared" si="19"/>
        <v>0</v>
      </c>
      <c r="AL39" s="366"/>
      <c r="AM39" s="366"/>
      <c r="AN39" s="367">
        <f t="shared" si="20"/>
        <v>0</v>
      </c>
      <c r="AO39" s="368">
        <f t="shared" si="99"/>
        <v>0</v>
      </c>
      <c r="AP39" s="369"/>
      <c r="AQ39" s="370"/>
      <c r="AR39" s="367">
        <f t="shared" si="100"/>
        <v>0</v>
      </c>
      <c r="AS39" s="370"/>
      <c r="AT39" s="370"/>
      <c r="AU39" s="367">
        <f t="shared" si="101"/>
        <v>0</v>
      </c>
      <c r="AV39" s="371">
        <f t="shared" si="102"/>
        <v>0</v>
      </c>
      <c r="AW39" s="372">
        <f t="shared" si="21"/>
        <v>0</v>
      </c>
      <c r="AX39" s="373" t="str">
        <f t="shared" si="22"/>
        <v>E</v>
      </c>
      <c r="AY39" s="374">
        <f t="shared" si="23"/>
        <v>0</v>
      </c>
      <c r="AZ39" s="375"/>
      <c r="BA39" s="376"/>
      <c r="BB39" s="377">
        <f t="shared" si="24"/>
        <v>0</v>
      </c>
      <c r="BC39" s="376"/>
      <c r="BD39" s="376"/>
      <c r="BE39" s="377">
        <f t="shared" si="25"/>
        <v>0</v>
      </c>
      <c r="BF39" s="376"/>
      <c r="BG39" s="376"/>
      <c r="BH39" s="377">
        <f t="shared" si="26"/>
        <v>0</v>
      </c>
      <c r="BI39" s="378">
        <f t="shared" si="103"/>
        <v>0</v>
      </c>
      <c r="BJ39" s="379"/>
      <c r="BK39" s="380"/>
      <c r="BL39" s="377">
        <f t="shared" si="104"/>
        <v>0</v>
      </c>
      <c r="BM39" s="380"/>
      <c r="BN39" s="380"/>
      <c r="BO39" s="377">
        <f t="shared" si="105"/>
        <v>0</v>
      </c>
      <c r="BP39" s="381">
        <f t="shared" si="106"/>
        <v>0</v>
      </c>
      <c r="BQ39" s="382">
        <f t="shared" si="27"/>
        <v>0</v>
      </c>
      <c r="BR39" s="383" t="str">
        <f t="shared" si="28"/>
        <v>E</v>
      </c>
      <c r="BS39" s="384">
        <f t="shared" si="29"/>
        <v>0</v>
      </c>
      <c r="BT39" s="385"/>
      <c r="BU39" s="386"/>
      <c r="BV39" s="387">
        <f t="shared" si="30"/>
        <v>0</v>
      </c>
      <c r="BW39" s="386"/>
      <c r="BX39" s="386"/>
      <c r="BY39" s="387">
        <f t="shared" si="31"/>
        <v>0</v>
      </c>
      <c r="BZ39" s="386"/>
      <c r="CA39" s="386"/>
      <c r="CB39" s="387">
        <f t="shared" si="32"/>
        <v>0</v>
      </c>
      <c r="CC39" s="388">
        <f t="shared" si="107"/>
        <v>0</v>
      </c>
      <c r="CD39" s="389"/>
      <c r="CE39" s="390"/>
      <c r="CF39" s="387">
        <f t="shared" si="108"/>
        <v>0</v>
      </c>
      <c r="CG39" s="390"/>
      <c r="CH39" s="390"/>
      <c r="CI39" s="387">
        <f t="shared" si="109"/>
        <v>0</v>
      </c>
      <c r="CJ39" s="391">
        <f t="shared" si="110"/>
        <v>0</v>
      </c>
      <c r="CK39" s="392">
        <f t="shared" si="33"/>
        <v>0</v>
      </c>
      <c r="CL39" s="393" t="str">
        <f t="shared" si="34"/>
        <v>E</v>
      </c>
      <c r="CM39" s="394">
        <f t="shared" si="35"/>
        <v>0</v>
      </c>
      <c r="CN39" s="365"/>
      <c r="CO39" s="366"/>
      <c r="CP39" s="367">
        <f t="shared" si="36"/>
        <v>0</v>
      </c>
      <c r="CQ39" s="366"/>
      <c r="CR39" s="366"/>
      <c r="CS39" s="367">
        <f t="shared" si="37"/>
        <v>0</v>
      </c>
      <c r="CT39" s="366"/>
      <c r="CU39" s="366"/>
      <c r="CV39" s="367">
        <f t="shared" si="38"/>
        <v>0</v>
      </c>
      <c r="CW39" s="368">
        <f t="shared" si="111"/>
        <v>0</v>
      </c>
      <c r="CX39" s="369"/>
      <c r="CY39" s="370"/>
      <c r="CZ39" s="367">
        <f t="shared" si="112"/>
        <v>0</v>
      </c>
      <c r="DA39" s="370"/>
      <c r="DB39" s="370"/>
      <c r="DC39" s="367">
        <f t="shared" si="113"/>
        <v>0</v>
      </c>
      <c r="DD39" s="371">
        <f t="shared" si="114"/>
        <v>0</v>
      </c>
      <c r="DE39" s="372">
        <f t="shared" si="39"/>
        <v>0</v>
      </c>
      <c r="DF39" s="373" t="str">
        <f t="shared" si="40"/>
        <v>E</v>
      </c>
      <c r="DG39" s="374">
        <f t="shared" si="41"/>
        <v>0</v>
      </c>
      <c r="DH39" s="395"/>
      <c r="DI39" s="396"/>
      <c r="DJ39" s="397">
        <f t="shared" si="42"/>
        <v>0</v>
      </c>
      <c r="DK39" s="396"/>
      <c r="DL39" s="396"/>
      <c r="DM39" s="397">
        <f t="shared" si="43"/>
        <v>0</v>
      </c>
      <c r="DN39" s="396"/>
      <c r="DO39" s="396"/>
      <c r="DP39" s="397">
        <f t="shared" si="44"/>
        <v>0</v>
      </c>
      <c r="DQ39" s="398">
        <f t="shared" si="115"/>
        <v>0</v>
      </c>
      <c r="DR39" s="399"/>
      <c r="DS39" s="400"/>
      <c r="DT39" s="397">
        <f t="shared" si="116"/>
        <v>0</v>
      </c>
      <c r="DU39" s="400"/>
      <c r="DV39" s="400"/>
      <c r="DW39" s="397">
        <f t="shared" si="117"/>
        <v>0</v>
      </c>
      <c r="DX39" s="401">
        <f t="shared" si="118"/>
        <v>0</v>
      </c>
      <c r="DY39" s="402">
        <f t="shared" si="45"/>
        <v>0</v>
      </c>
      <c r="DZ39" s="403" t="str">
        <f t="shared" si="46"/>
        <v>E</v>
      </c>
      <c r="EA39" s="404">
        <f t="shared" si="47"/>
        <v>0</v>
      </c>
      <c r="EB39" s="405">
        <v>0</v>
      </c>
      <c r="EC39" s="406">
        <v>0</v>
      </c>
      <c r="ED39" s="406">
        <v>0</v>
      </c>
      <c r="EE39" s="327"/>
      <c r="EF39" s="327"/>
      <c r="EG39" s="327">
        <f t="shared" si="48"/>
        <v>0</v>
      </c>
      <c r="EH39" s="407">
        <f t="shared" si="49"/>
        <v>0</v>
      </c>
      <c r="EI39" s="329" t="str">
        <f t="shared" si="50"/>
        <v>E</v>
      </c>
      <c r="EJ39" s="330">
        <f t="shared" si="51"/>
        <v>0</v>
      </c>
      <c r="EK39" s="408">
        <v>0</v>
      </c>
      <c r="EL39" s="409">
        <v>0</v>
      </c>
      <c r="EM39" s="409">
        <v>0</v>
      </c>
      <c r="EN39" s="332"/>
      <c r="EO39" s="332"/>
      <c r="EP39" s="332">
        <f t="shared" si="52"/>
        <v>0</v>
      </c>
      <c r="EQ39" s="333">
        <f t="shared" si="53"/>
        <v>0</v>
      </c>
      <c r="ER39" s="334" t="str">
        <f t="shared" si="54"/>
        <v>E</v>
      </c>
      <c r="ES39" s="335">
        <f t="shared" si="55"/>
        <v>0</v>
      </c>
      <c r="ET39" s="410">
        <v>0</v>
      </c>
      <c r="EU39" s="411">
        <v>0</v>
      </c>
      <c r="EV39" s="411">
        <v>0</v>
      </c>
      <c r="EW39" s="337"/>
      <c r="EX39" s="337"/>
      <c r="EY39" s="337">
        <f t="shared" si="56"/>
        <v>0</v>
      </c>
      <c r="EZ39" s="338">
        <f t="shared" si="57"/>
        <v>0</v>
      </c>
      <c r="FA39" s="339" t="str">
        <f t="shared" si="58"/>
        <v>E</v>
      </c>
      <c r="FB39" s="340">
        <f t="shared" si="59"/>
        <v>0</v>
      </c>
      <c r="FC39" s="412"/>
      <c r="FD39" s="373"/>
      <c r="FE39" s="413" t="str">
        <f t="shared" si="119"/>
        <v/>
      </c>
      <c r="FF39" s="344">
        <f t="shared" si="0"/>
        <v>0</v>
      </c>
      <c r="FG39" s="345">
        <f t="shared" si="1"/>
        <v>0</v>
      </c>
      <c r="FH39" s="346" t="str">
        <f t="shared" si="61"/>
        <v/>
      </c>
      <c r="FI39" s="347" t="str">
        <f t="shared" si="62"/>
        <v/>
      </c>
      <c r="FJ39" s="347" t="str">
        <f t="shared" si="63"/>
        <v/>
      </c>
      <c r="FK39" s="347" t="str">
        <f t="shared" si="64"/>
        <v/>
      </c>
      <c r="FL39" s="414" t="str">
        <f t="shared" si="65"/>
        <v/>
      </c>
      <c r="FM39" s="349" t="str">
        <f t="shared" si="66"/>
        <v/>
      </c>
      <c r="FN39" s="350" t="str">
        <f t="shared" si="67"/>
        <v/>
      </c>
      <c r="FO39" s="351">
        <f t="shared" si="2"/>
        <v>0</v>
      </c>
      <c r="FP39" s="352">
        <f t="shared" si="3"/>
        <v>0</v>
      </c>
      <c r="FQ39" s="352">
        <f t="shared" si="4"/>
        <v>0</v>
      </c>
      <c r="FR39" s="352">
        <f t="shared" si="5"/>
        <v>0</v>
      </c>
      <c r="FS39" s="352">
        <f t="shared" si="6"/>
        <v>0</v>
      </c>
      <c r="FT39" s="353">
        <f t="shared" si="7"/>
        <v>0</v>
      </c>
      <c r="FU39" s="45">
        <f t="shared" si="68"/>
        <v>0</v>
      </c>
      <c r="FV39" s="46">
        <f t="shared" si="69"/>
        <v>0</v>
      </c>
      <c r="FW39" s="46">
        <f t="shared" si="70"/>
        <v>0</v>
      </c>
      <c r="FX39" s="46">
        <f t="shared" si="71"/>
        <v>0</v>
      </c>
      <c r="FY39" s="46">
        <f t="shared" si="72"/>
        <v>0</v>
      </c>
      <c r="FZ39" s="820"/>
      <c r="GA39" s="820"/>
      <c r="GB39" s="10">
        <f t="shared" si="73"/>
        <v>0</v>
      </c>
      <c r="GC39" s="10" t="s">
        <v>167</v>
      </c>
      <c r="GD39" s="10">
        <f t="shared" si="74"/>
        <v>100</v>
      </c>
      <c r="GE39" s="10" t="str">
        <f t="shared" si="75"/>
        <v>0/100</v>
      </c>
      <c r="GF39" s="10">
        <f t="shared" si="76"/>
        <v>0</v>
      </c>
      <c r="GG39" s="10" t="s">
        <v>167</v>
      </c>
      <c r="GH39" s="10">
        <f t="shared" si="77"/>
        <v>100</v>
      </c>
      <c r="GI39" s="10" t="str">
        <f t="shared" si="78"/>
        <v>0/100</v>
      </c>
      <c r="GJ39" s="10">
        <f t="shared" si="79"/>
        <v>0</v>
      </c>
      <c r="GK39" s="10" t="s">
        <v>167</v>
      </c>
      <c r="GL39" s="10">
        <f t="shared" si="80"/>
        <v>100</v>
      </c>
      <c r="GM39" s="10" t="str">
        <f t="shared" si="81"/>
        <v>0/100</v>
      </c>
      <c r="GO39" s="10">
        <f t="shared" si="82"/>
        <v>0</v>
      </c>
      <c r="GP39" s="10">
        <f t="shared" si="83"/>
        <v>0</v>
      </c>
      <c r="GQ39" s="10">
        <f t="shared" si="84"/>
        <v>0</v>
      </c>
      <c r="GR39" s="10">
        <f t="shared" si="85"/>
        <v>0</v>
      </c>
      <c r="GS39" s="10">
        <f t="shared" si="86"/>
        <v>0</v>
      </c>
      <c r="GT39" s="10">
        <f t="shared" si="87"/>
        <v>0</v>
      </c>
      <c r="GU39" s="10">
        <f t="shared" si="88"/>
        <v>0</v>
      </c>
      <c r="GV39" s="10">
        <f t="shared" si="89"/>
        <v>0</v>
      </c>
      <c r="GW39" s="10">
        <f t="shared" si="90"/>
        <v>0</v>
      </c>
      <c r="GX39" s="10">
        <f t="shared" si="91"/>
        <v>0</v>
      </c>
    </row>
    <row r="40" spans="1:206" ht="21.75" customHeight="1">
      <c r="A40" s="9">
        <f t="shared" si="11"/>
        <v>0</v>
      </c>
      <c r="B40" s="32">
        <v>32</v>
      </c>
      <c r="C40" s="354">
        <v>32</v>
      </c>
      <c r="D40" s="275">
        <f t="shared" si="12"/>
        <v>0</v>
      </c>
      <c r="E40" s="591"/>
      <c r="F40" s="592"/>
      <c r="G40" s="591"/>
      <c r="H40" s="591"/>
      <c r="I40" s="591"/>
      <c r="J40" s="591"/>
      <c r="K40" s="595"/>
      <c r="L40" s="355"/>
      <c r="M40" s="356"/>
      <c r="N40" s="357">
        <f t="shared" si="92"/>
        <v>0</v>
      </c>
      <c r="O40" s="356"/>
      <c r="P40" s="356"/>
      <c r="Q40" s="357">
        <f t="shared" si="13"/>
        <v>0</v>
      </c>
      <c r="R40" s="356"/>
      <c r="S40" s="356"/>
      <c r="T40" s="357">
        <f t="shared" si="14"/>
        <v>0</v>
      </c>
      <c r="U40" s="358">
        <f t="shared" si="93"/>
        <v>0</v>
      </c>
      <c r="V40" s="359"/>
      <c r="W40" s="360"/>
      <c r="X40" s="357">
        <f t="shared" si="94"/>
        <v>0</v>
      </c>
      <c r="Y40" s="360"/>
      <c r="Z40" s="360"/>
      <c r="AA40" s="357">
        <f t="shared" si="95"/>
        <v>0</v>
      </c>
      <c r="AB40" s="361">
        <f t="shared" si="96"/>
        <v>0</v>
      </c>
      <c r="AC40" s="362">
        <f t="shared" si="97"/>
        <v>0</v>
      </c>
      <c r="AD40" s="363" t="str">
        <f t="shared" si="16"/>
        <v/>
      </c>
      <c r="AE40" s="364">
        <f t="shared" si="98"/>
        <v>0</v>
      </c>
      <c r="AF40" s="365"/>
      <c r="AG40" s="366"/>
      <c r="AH40" s="367">
        <f t="shared" si="18"/>
        <v>0</v>
      </c>
      <c r="AI40" s="366"/>
      <c r="AJ40" s="366"/>
      <c r="AK40" s="367">
        <f t="shared" si="19"/>
        <v>0</v>
      </c>
      <c r="AL40" s="366"/>
      <c r="AM40" s="366"/>
      <c r="AN40" s="367">
        <f t="shared" si="20"/>
        <v>0</v>
      </c>
      <c r="AO40" s="368">
        <f t="shared" si="99"/>
        <v>0</v>
      </c>
      <c r="AP40" s="369"/>
      <c r="AQ40" s="370"/>
      <c r="AR40" s="367">
        <f t="shared" si="100"/>
        <v>0</v>
      </c>
      <c r="AS40" s="370"/>
      <c r="AT40" s="370"/>
      <c r="AU40" s="367">
        <f t="shared" si="101"/>
        <v>0</v>
      </c>
      <c r="AV40" s="371">
        <f t="shared" si="102"/>
        <v>0</v>
      </c>
      <c r="AW40" s="372">
        <f t="shared" si="21"/>
        <v>0</v>
      </c>
      <c r="AX40" s="373" t="str">
        <f t="shared" si="22"/>
        <v>E</v>
      </c>
      <c r="AY40" s="374">
        <f t="shared" si="23"/>
        <v>0</v>
      </c>
      <c r="AZ40" s="375"/>
      <c r="BA40" s="376"/>
      <c r="BB40" s="377">
        <f t="shared" si="24"/>
        <v>0</v>
      </c>
      <c r="BC40" s="376"/>
      <c r="BD40" s="376"/>
      <c r="BE40" s="377">
        <f t="shared" si="25"/>
        <v>0</v>
      </c>
      <c r="BF40" s="376"/>
      <c r="BG40" s="376"/>
      <c r="BH40" s="377">
        <f t="shared" si="26"/>
        <v>0</v>
      </c>
      <c r="BI40" s="378">
        <f t="shared" si="103"/>
        <v>0</v>
      </c>
      <c r="BJ40" s="379"/>
      <c r="BK40" s="380"/>
      <c r="BL40" s="377">
        <f t="shared" si="104"/>
        <v>0</v>
      </c>
      <c r="BM40" s="380"/>
      <c r="BN40" s="380"/>
      <c r="BO40" s="377">
        <f t="shared" si="105"/>
        <v>0</v>
      </c>
      <c r="BP40" s="381">
        <f t="shared" si="106"/>
        <v>0</v>
      </c>
      <c r="BQ40" s="382">
        <f t="shared" si="27"/>
        <v>0</v>
      </c>
      <c r="BR40" s="383" t="str">
        <f t="shared" si="28"/>
        <v>E</v>
      </c>
      <c r="BS40" s="384">
        <f t="shared" si="29"/>
        <v>0</v>
      </c>
      <c r="BT40" s="385"/>
      <c r="BU40" s="386"/>
      <c r="BV40" s="387">
        <f t="shared" si="30"/>
        <v>0</v>
      </c>
      <c r="BW40" s="386"/>
      <c r="BX40" s="386"/>
      <c r="BY40" s="387">
        <f t="shared" si="31"/>
        <v>0</v>
      </c>
      <c r="BZ40" s="386"/>
      <c r="CA40" s="386"/>
      <c r="CB40" s="387">
        <f t="shared" si="32"/>
        <v>0</v>
      </c>
      <c r="CC40" s="388">
        <f t="shared" si="107"/>
        <v>0</v>
      </c>
      <c r="CD40" s="389"/>
      <c r="CE40" s="390"/>
      <c r="CF40" s="387">
        <f t="shared" si="108"/>
        <v>0</v>
      </c>
      <c r="CG40" s="390"/>
      <c r="CH40" s="390"/>
      <c r="CI40" s="387">
        <f t="shared" si="109"/>
        <v>0</v>
      </c>
      <c r="CJ40" s="391">
        <f t="shared" si="110"/>
        <v>0</v>
      </c>
      <c r="CK40" s="392">
        <f t="shared" si="33"/>
        <v>0</v>
      </c>
      <c r="CL40" s="393" t="str">
        <f t="shared" si="34"/>
        <v>E</v>
      </c>
      <c r="CM40" s="394">
        <f t="shared" si="35"/>
        <v>0</v>
      </c>
      <c r="CN40" s="365"/>
      <c r="CO40" s="366"/>
      <c r="CP40" s="367">
        <f t="shared" si="36"/>
        <v>0</v>
      </c>
      <c r="CQ40" s="366"/>
      <c r="CR40" s="366"/>
      <c r="CS40" s="367">
        <f t="shared" si="37"/>
        <v>0</v>
      </c>
      <c r="CT40" s="366"/>
      <c r="CU40" s="366"/>
      <c r="CV40" s="367">
        <f t="shared" si="38"/>
        <v>0</v>
      </c>
      <c r="CW40" s="368">
        <f t="shared" si="111"/>
        <v>0</v>
      </c>
      <c r="CX40" s="369"/>
      <c r="CY40" s="370"/>
      <c r="CZ40" s="367">
        <f t="shared" si="112"/>
        <v>0</v>
      </c>
      <c r="DA40" s="370"/>
      <c r="DB40" s="370"/>
      <c r="DC40" s="367">
        <f t="shared" si="113"/>
        <v>0</v>
      </c>
      <c r="DD40" s="371">
        <f t="shared" si="114"/>
        <v>0</v>
      </c>
      <c r="DE40" s="372">
        <f t="shared" si="39"/>
        <v>0</v>
      </c>
      <c r="DF40" s="373" t="str">
        <f t="shared" si="40"/>
        <v>E</v>
      </c>
      <c r="DG40" s="374">
        <f t="shared" si="41"/>
        <v>0</v>
      </c>
      <c r="DH40" s="395"/>
      <c r="DI40" s="396"/>
      <c r="DJ40" s="397">
        <f t="shared" si="42"/>
        <v>0</v>
      </c>
      <c r="DK40" s="396"/>
      <c r="DL40" s="396"/>
      <c r="DM40" s="397">
        <f t="shared" si="43"/>
        <v>0</v>
      </c>
      <c r="DN40" s="396"/>
      <c r="DO40" s="396"/>
      <c r="DP40" s="397">
        <f t="shared" si="44"/>
        <v>0</v>
      </c>
      <c r="DQ40" s="398">
        <f t="shared" si="115"/>
        <v>0</v>
      </c>
      <c r="DR40" s="399"/>
      <c r="DS40" s="400"/>
      <c r="DT40" s="397">
        <f t="shared" si="116"/>
        <v>0</v>
      </c>
      <c r="DU40" s="400"/>
      <c r="DV40" s="400"/>
      <c r="DW40" s="397">
        <f t="shared" si="117"/>
        <v>0</v>
      </c>
      <c r="DX40" s="401">
        <f t="shared" si="118"/>
        <v>0</v>
      </c>
      <c r="DY40" s="402">
        <f t="shared" si="45"/>
        <v>0</v>
      </c>
      <c r="DZ40" s="403" t="str">
        <f t="shared" si="46"/>
        <v>E</v>
      </c>
      <c r="EA40" s="404">
        <f t="shared" si="47"/>
        <v>0</v>
      </c>
      <c r="EB40" s="405">
        <v>0</v>
      </c>
      <c r="EC40" s="406">
        <v>0</v>
      </c>
      <c r="ED40" s="406">
        <v>0</v>
      </c>
      <c r="EE40" s="327"/>
      <c r="EF40" s="327"/>
      <c r="EG40" s="327">
        <f t="shared" si="48"/>
        <v>0</v>
      </c>
      <c r="EH40" s="407">
        <f t="shared" si="49"/>
        <v>0</v>
      </c>
      <c r="EI40" s="329" t="str">
        <f t="shared" si="50"/>
        <v>E</v>
      </c>
      <c r="EJ40" s="330">
        <f t="shared" si="51"/>
        <v>0</v>
      </c>
      <c r="EK40" s="408">
        <v>0</v>
      </c>
      <c r="EL40" s="409">
        <v>0</v>
      </c>
      <c r="EM40" s="409">
        <v>0</v>
      </c>
      <c r="EN40" s="332"/>
      <c r="EO40" s="332"/>
      <c r="EP40" s="332">
        <f t="shared" si="52"/>
        <v>0</v>
      </c>
      <c r="EQ40" s="333">
        <f t="shared" si="53"/>
        <v>0</v>
      </c>
      <c r="ER40" s="334" t="str">
        <f t="shared" si="54"/>
        <v>E</v>
      </c>
      <c r="ES40" s="335">
        <f t="shared" si="55"/>
        <v>0</v>
      </c>
      <c r="ET40" s="410">
        <v>0</v>
      </c>
      <c r="EU40" s="411">
        <v>0</v>
      </c>
      <c r="EV40" s="411">
        <v>0</v>
      </c>
      <c r="EW40" s="337"/>
      <c r="EX40" s="337"/>
      <c r="EY40" s="337">
        <f t="shared" si="56"/>
        <v>0</v>
      </c>
      <c r="EZ40" s="338">
        <f t="shared" si="57"/>
        <v>0</v>
      </c>
      <c r="FA40" s="339" t="str">
        <f t="shared" si="58"/>
        <v>E</v>
      </c>
      <c r="FB40" s="340">
        <f t="shared" si="59"/>
        <v>0</v>
      </c>
      <c r="FC40" s="412"/>
      <c r="FD40" s="373"/>
      <c r="FE40" s="413" t="str">
        <f t="shared" si="119"/>
        <v/>
      </c>
      <c r="FF40" s="344">
        <f t="shared" si="0"/>
        <v>0</v>
      </c>
      <c r="FG40" s="345">
        <f t="shared" si="1"/>
        <v>0</v>
      </c>
      <c r="FH40" s="346" t="str">
        <f t="shared" si="61"/>
        <v/>
      </c>
      <c r="FI40" s="347" t="str">
        <f t="shared" si="62"/>
        <v/>
      </c>
      <c r="FJ40" s="347" t="str">
        <f t="shared" si="63"/>
        <v/>
      </c>
      <c r="FK40" s="347" t="str">
        <f t="shared" si="64"/>
        <v/>
      </c>
      <c r="FL40" s="414" t="str">
        <f t="shared" si="65"/>
        <v/>
      </c>
      <c r="FM40" s="349" t="str">
        <f t="shared" si="66"/>
        <v/>
      </c>
      <c r="FN40" s="350" t="str">
        <f t="shared" si="67"/>
        <v/>
      </c>
      <c r="FO40" s="351">
        <f t="shared" si="2"/>
        <v>0</v>
      </c>
      <c r="FP40" s="352">
        <f t="shared" si="3"/>
        <v>0</v>
      </c>
      <c r="FQ40" s="352">
        <f t="shared" si="4"/>
        <v>0</v>
      </c>
      <c r="FR40" s="352">
        <f t="shared" si="5"/>
        <v>0</v>
      </c>
      <c r="FS40" s="352">
        <f t="shared" si="6"/>
        <v>0</v>
      </c>
      <c r="FT40" s="353">
        <f t="shared" si="7"/>
        <v>0</v>
      </c>
      <c r="FU40" s="45">
        <f t="shared" si="68"/>
        <v>0</v>
      </c>
      <c r="FV40" s="46">
        <f t="shared" si="69"/>
        <v>0</v>
      </c>
      <c r="FW40" s="46">
        <f t="shared" si="70"/>
        <v>0</v>
      </c>
      <c r="FX40" s="46">
        <f t="shared" si="71"/>
        <v>0</v>
      </c>
      <c r="FY40" s="46">
        <f t="shared" si="72"/>
        <v>0</v>
      </c>
      <c r="FZ40" s="820"/>
      <c r="GA40" s="820"/>
      <c r="GB40" s="10">
        <f t="shared" si="73"/>
        <v>0</v>
      </c>
      <c r="GC40" s="10" t="s">
        <v>167</v>
      </c>
      <c r="GD40" s="10">
        <f t="shared" si="74"/>
        <v>100</v>
      </c>
      <c r="GE40" s="10" t="str">
        <f t="shared" si="75"/>
        <v>0/100</v>
      </c>
      <c r="GF40" s="10">
        <f t="shared" si="76"/>
        <v>0</v>
      </c>
      <c r="GG40" s="10" t="s">
        <v>167</v>
      </c>
      <c r="GH40" s="10">
        <f t="shared" si="77"/>
        <v>100</v>
      </c>
      <c r="GI40" s="10" t="str">
        <f t="shared" si="78"/>
        <v>0/100</v>
      </c>
      <c r="GJ40" s="10">
        <f t="shared" si="79"/>
        <v>0</v>
      </c>
      <c r="GK40" s="10" t="s">
        <v>167</v>
      </c>
      <c r="GL40" s="10">
        <f t="shared" si="80"/>
        <v>100</v>
      </c>
      <c r="GM40" s="10" t="str">
        <f t="shared" si="81"/>
        <v>0/100</v>
      </c>
      <c r="GO40" s="10">
        <f t="shared" si="82"/>
        <v>0</v>
      </c>
      <c r="GP40" s="10">
        <f t="shared" si="83"/>
        <v>0</v>
      </c>
      <c r="GQ40" s="10">
        <f t="shared" si="84"/>
        <v>0</v>
      </c>
      <c r="GR40" s="10">
        <f t="shared" si="85"/>
        <v>0</v>
      </c>
      <c r="GS40" s="10">
        <f t="shared" si="86"/>
        <v>0</v>
      </c>
      <c r="GT40" s="10">
        <f t="shared" si="87"/>
        <v>0</v>
      </c>
      <c r="GU40" s="10">
        <f t="shared" si="88"/>
        <v>0</v>
      </c>
      <c r="GV40" s="10">
        <f t="shared" si="89"/>
        <v>0</v>
      </c>
      <c r="GW40" s="10">
        <f t="shared" si="90"/>
        <v>0</v>
      </c>
      <c r="GX40" s="10">
        <f t="shared" si="91"/>
        <v>0</v>
      </c>
    </row>
    <row r="41" spans="1:206" ht="21.75" customHeight="1">
      <c r="A41" s="9">
        <f t="shared" si="11"/>
        <v>0</v>
      </c>
      <c r="B41" s="32">
        <v>33</v>
      </c>
      <c r="C41" s="274">
        <v>33</v>
      </c>
      <c r="D41" s="275">
        <f t="shared" si="12"/>
        <v>0</v>
      </c>
      <c r="E41" s="591"/>
      <c r="F41" s="592"/>
      <c r="G41" s="589"/>
      <c r="H41" s="591"/>
      <c r="I41" s="591"/>
      <c r="J41" s="591"/>
      <c r="K41" s="595"/>
      <c r="L41" s="355"/>
      <c r="M41" s="356"/>
      <c r="N41" s="357">
        <f t="shared" si="92"/>
        <v>0</v>
      </c>
      <c r="O41" s="356"/>
      <c r="P41" s="356"/>
      <c r="Q41" s="357">
        <f t="shared" si="13"/>
        <v>0</v>
      </c>
      <c r="R41" s="356"/>
      <c r="S41" s="356"/>
      <c r="T41" s="357">
        <f t="shared" si="14"/>
        <v>0</v>
      </c>
      <c r="U41" s="358">
        <f t="shared" si="93"/>
        <v>0</v>
      </c>
      <c r="V41" s="359"/>
      <c r="W41" s="360"/>
      <c r="X41" s="357">
        <f t="shared" si="94"/>
        <v>0</v>
      </c>
      <c r="Y41" s="360"/>
      <c r="Z41" s="360"/>
      <c r="AA41" s="357">
        <f t="shared" si="95"/>
        <v>0</v>
      </c>
      <c r="AB41" s="361">
        <f t="shared" si="96"/>
        <v>0</v>
      </c>
      <c r="AC41" s="362">
        <f t="shared" si="97"/>
        <v>0</v>
      </c>
      <c r="AD41" s="363" t="str">
        <f t="shared" si="16"/>
        <v/>
      </c>
      <c r="AE41" s="364">
        <f t="shared" si="98"/>
        <v>0</v>
      </c>
      <c r="AF41" s="365"/>
      <c r="AG41" s="366"/>
      <c r="AH41" s="367">
        <f t="shared" si="18"/>
        <v>0</v>
      </c>
      <c r="AI41" s="366"/>
      <c r="AJ41" s="366"/>
      <c r="AK41" s="367">
        <f t="shared" si="19"/>
        <v>0</v>
      </c>
      <c r="AL41" s="366"/>
      <c r="AM41" s="366"/>
      <c r="AN41" s="367">
        <f t="shared" si="20"/>
        <v>0</v>
      </c>
      <c r="AO41" s="368">
        <f t="shared" si="99"/>
        <v>0</v>
      </c>
      <c r="AP41" s="369"/>
      <c r="AQ41" s="370"/>
      <c r="AR41" s="367">
        <f t="shared" si="100"/>
        <v>0</v>
      </c>
      <c r="AS41" s="370"/>
      <c r="AT41" s="370"/>
      <c r="AU41" s="367">
        <f t="shared" si="101"/>
        <v>0</v>
      </c>
      <c r="AV41" s="371">
        <f t="shared" si="102"/>
        <v>0</v>
      </c>
      <c r="AW41" s="372">
        <f t="shared" si="21"/>
        <v>0</v>
      </c>
      <c r="AX41" s="373" t="str">
        <f t="shared" si="22"/>
        <v>E</v>
      </c>
      <c r="AY41" s="374">
        <f t="shared" si="23"/>
        <v>0</v>
      </c>
      <c r="AZ41" s="375"/>
      <c r="BA41" s="376"/>
      <c r="BB41" s="377">
        <f t="shared" si="24"/>
        <v>0</v>
      </c>
      <c r="BC41" s="376"/>
      <c r="BD41" s="376"/>
      <c r="BE41" s="377">
        <f t="shared" si="25"/>
        <v>0</v>
      </c>
      <c r="BF41" s="376"/>
      <c r="BG41" s="376"/>
      <c r="BH41" s="377">
        <f t="shared" si="26"/>
        <v>0</v>
      </c>
      <c r="BI41" s="378">
        <f t="shared" si="103"/>
        <v>0</v>
      </c>
      <c r="BJ41" s="379"/>
      <c r="BK41" s="380"/>
      <c r="BL41" s="377">
        <f t="shared" si="104"/>
        <v>0</v>
      </c>
      <c r="BM41" s="380"/>
      <c r="BN41" s="380"/>
      <c r="BO41" s="377">
        <f t="shared" si="105"/>
        <v>0</v>
      </c>
      <c r="BP41" s="381">
        <f t="shared" si="106"/>
        <v>0</v>
      </c>
      <c r="BQ41" s="382">
        <f t="shared" si="27"/>
        <v>0</v>
      </c>
      <c r="BR41" s="383" t="str">
        <f t="shared" si="28"/>
        <v>E</v>
      </c>
      <c r="BS41" s="384">
        <f t="shared" si="29"/>
        <v>0</v>
      </c>
      <c r="BT41" s="385"/>
      <c r="BU41" s="386"/>
      <c r="BV41" s="387">
        <f t="shared" si="30"/>
        <v>0</v>
      </c>
      <c r="BW41" s="386"/>
      <c r="BX41" s="386"/>
      <c r="BY41" s="387">
        <f t="shared" si="31"/>
        <v>0</v>
      </c>
      <c r="BZ41" s="386"/>
      <c r="CA41" s="386"/>
      <c r="CB41" s="387">
        <f t="shared" si="32"/>
        <v>0</v>
      </c>
      <c r="CC41" s="388">
        <f t="shared" si="107"/>
        <v>0</v>
      </c>
      <c r="CD41" s="389"/>
      <c r="CE41" s="390"/>
      <c r="CF41" s="387">
        <f t="shared" si="108"/>
        <v>0</v>
      </c>
      <c r="CG41" s="390"/>
      <c r="CH41" s="390"/>
      <c r="CI41" s="387">
        <f t="shared" si="109"/>
        <v>0</v>
      </c>
      <c r="CJ41" s="391">
        <f t="shared" si="110"/>
        <v>0</v>
      </c>
      <c r="CK41" s="392">
        <f t="shared" si="33"/>
        <v>0</v>
      </c>
      <c r="CL41" s="393" t="str">
        <f t="shared" si="34"/>
        <v>E</v>
      </c>
      <c r="CM41" s="394">
        <f t="shared" si="35"/>
        <v>0</v>
      </c>
      <c r="CN41" s="365"/>
      <c r="CO41" s="366"/>
      <c r="CP41" s="367">
        <f t="shared" si="36"/>
        <v>0</v>
      </c>
      <c r="CQ41" s="366"/>
      <c r="CR41" s="366"/>
      <c r="CS41" s="367">
        <f t="shared" si="37"/>
        <v>0</v>
      </c>
      <c r="CT41" s="366"/>
      <c r="CU41" s="366"/>
      <c r="CV41" s="367">
        <f t="shared" si="38"/>
        <v>0</v>
      </c>
      <c r="CW41" s="368">
        <f t="shared" si="111"/>
        <v>0</v>
      </c>
      <c r="CX41" s="369"/>
      <c r="CY41" s="370"/>
      <c r="CZ41" s="367">
        <f t="shared" si="112"/>
        <v>0</v>
      </c>
      <c r="DA41" s="370"/>
      <c r="DB41" s="370"/>
      <c r="DC41" s="367">
        <f t="shared" si="113"/>
        <v>0</v>
      </c>
      <c r="DD41" s="371">
        <f t="shared" si="114"/>
        <v>0</v>
      </c>
      <c r="DE41" s="372">
        <f t="shared" si="39"/>
        <v>0</v>
      </c>
      <c r="DF41" s="373" t="str">
        <f t="shared" si="40"/>
        <v>E</v>
      </c>
      <c r="DG41" s="374">
        <f t="shared" si="41"/>
        <v>0</v>
      </c>
      <c r="DH41" s="395"/>
      <c r="DI41" s="396"/>
      <c r="DJ41" s="397">
        <f t="shared" si="42"/>
        <v>0</v>
      </c>
      <c r="DK41" s="396"/>
      <c r="DL41" s="396"/>
      <c r="DM41" s="397">
        <f t="shared" si="43"/>
        <v>0</v>
      </c>
      <c r="DN41" s="396"/>
      <c r="DO41" s="396"/>
      <c r="DP41" s="397">
        <f t="shared" si="44"/>
        <v>0</v>
      </c>
      <c r="DQ41" s="398">
        <f t="shared" si="115"/>
        <v>0</v>
      </c>
      <c r="DR41" s="399"/>
      <c r="DS41" s="400"/>
      <c r="DT41" s="397">
        <f t="shared" si="116"/>
        <v>0</v>
      </c>
      <c r="DU41" s="400"/>
      <c r="DV41" s="400"/>
      <c r="DW41" s="397">
        <f t="shared" si="117"/>
        <v>0</v>
      </c>
      <c r="DX41" s="401">
        <f t="shared" si="118"/>
        <v>0</v>
      </c>
      <c r="DY41" s="402">
        <f t="shared" si="45"/>
        <v>0</v>
      </c>
      <c r="DZ41" s="403" t="str">
        <f t="shared" si="46"/>
        <v>E</v>
      </c>
      <c r="EA41" s="404">
        <f t="shared" si="47"/>
        <v>0</v>
      </c>
      <c r="EB41" s="405">
        <v>0</v>
      </c>
      <c r="EC41" s="406">
        <v>0</v>
      </c>
      <c r="ED41" s="406">
        <v>0</v>
      </c>
      <c r="EE41" s="327"/>
      <c r="EF41" s="327"/>
      <c r="EG41" s="327">
        <f t="shared" si="48"/>
        <v>0</v>
      </c>
      <c r="EH41" s="407">
        <f t="shared" si="49"/>
        <v>0</v>
      </c>
      <c r="EI41" s="329" t="str">
        <f t="shared" si="50"/>
        <v>E</v>
      </c>
      <c r="EJ41" s="330">
        <f t="shared" si="51"/>
        <v>0</v>
      </c>
      <c r="EK41" s="408">
        <v>0</v>
      </c>
      <c r="EL41" s="409">
        <v>0</v>
      </c>
      <c r="EM41" s="409">
        <v>0</v>
      </c>
      <c r="EN41" s="332"/>
      <c r="EO41" s="332"/>
      <c r="EP41" s="332">
        <f t="shared" si="52"/>
        <v>0</v>
      </c>
      <c r="EQ41" s="333">
        <f t="shared" si="53"/>
        <v>0</v>
      </c>
      <c r="ER41" s="334" t="str">
        <f t="shared" si="54"/>
        <v>E</v>
      </c>
      <c r="ES41" s="335">
        <f t="shared" si="55"/>
        <v>0</v>
      </c>
      <c r="ET41" s="410">
        <v>0</v>
      </c>
      <c r="EU41" s="411">
        <v>0</v>
      </c>
      <c r="EV41" s="411">
        <v>0</v>
      </c>
      <c r="EW41" s="337"/>
      <c r="EX41" s="337"/>
      <c r="EY41" s="337">
        <f t="shared" si="56"/>
        <v>0</v>
      </c>
      <c r="EZ41" s="338">
        <f t="shared" si="57"/>
        <v>0</v>
      </c>
      <c r="FA41" s="339" t="str">
        <f t="shared" si="58"/>
        <v>E</v>
      </c>
      <c r="FB41" s="340">
        <f t="shared" si="59"/>
        <v>0</v>
      </c>
      <c r="FC41" s="412"/>
      <c r="FD41" s="373"/>
      <c r="FE41" s="413" t="str">
        <f t="shared" si="119"/>
        <v/>
      </c>
      <c r="FF41" s="344">
        <f t="shared" ref="FF41:FF72" si="120">IF(G41=0,0,SUM($AB$7,$AV$7,$BP$7,$CJ$7,$DD$7,$DX$7))</f>
        <v>0</v>
      </c>
      <c r="FG41" s="345">
        <f t="shared" ref="FG41:FG72" si="121">SUM(AB41,AV41,BP41,CJ41,DD41,DX41)</f>
        <v>0</v>
      </c>
      <c r="FH41" s="346" t="str">
        <f t="shared" si="61"/>
        <v/>
      </c>
      <c r="FI41" s="347" t="str">
        <f t="shared" si="62"/>
        <v/>
      </c>
      <c r="FJ41" s="347" t="str">
        <f t="shared" si="63"/>
        <v/>
      </c>
      <c r="FK41" s="347" t="str">
        <f t="shared" si="64"/>
        <v/>
      </c>
      <c r="FL41" s="414" t="str">
        <f t="shared" si="65"/>
        <v/>
      </c>
      <c r="FM41" s="349" t="str">
        <f t="shared" si="66"/>
        <v/>
      </c>
      <c r="FN41" s="350" t="str">
        <f t="shared" si="67"/>
        <v/>
      </c>
      <c r="FO41" s="351">
        <f t="shared" si="2"/>
        <v>0</v>
      </c>
      <c r="FP41" s="352">
        <f t="shared" si="3"/>
        <v>0</v>
      </c>
      <c r="FQ41" s="352">
        <f t="shared" si="4"/>
        <v>0</v>
      </c>
      <c r="FR41" s="352">
        <f t="shared" si="5"/>
        <v>0</v>
      </c>
      <c r="FS41" s="352">
        <f t="shared" si="6"/>
        <v>0</v>
      </c>
      <c r="FT41" s="353">
        <f t="shared" si="7"/>
        <v>0</v>
      </c>
      <c r="FU41" s="45">
        <f t="shared" si="68"/>
        <v>0</v>
      </c>
      <c r="FV41" s="46">
        <f t="shared" si="69"/>
        <v>0</v>
      </c>
      <c r="FW41" s="46">
        <f t="shared" si="70"/>
        <v>0</v>
      </c>
      <c r="FX41" s="46">
        <f t="shared" si="71"/>
        <v>0</v>
      </c>
      <c r="FY41" s="46">
        <f t="shared" si="72"/>
        <v>0</v>
      </c>
      <c r="FZ41" s="820"/>
      <c r="GA41" s="820"/>
      <c r="GB41" s="10">
        <f t="shared" si="73"/>
        <v>0</v>
      </c>
      <c r="GC41" s="10" t="s">
        <v>167</v>
      </c>
      <c r="GD41" s="10">
        <f t="shared" si="74"/>
        <v>100</v>
      </c>
      <c r="GE41" s="10" t="str">
        <f t="shared" si="75"/>
        <v>0/100</v>
      </c>
      <c r="GF41" s="10">
        <f t="shared" si="76"/>
        <v>0</v>
      </c>
      <c r="GG41" s="10" t="s">
        <v>167</v>
      </c>
      <c r="GH41" s="10">
        <f t="shared" si="77"/>
        <v>100</v>
      </c>
      <c r="GI41" s="10" t="str">
        <f t="shared" si="78"/>
        <v>0/100</v>
      </c>
      <c r="GJ41" s="10">
        <f t="shared" si="79"/>
        <v>0</v>
      </c>
      <c r="GK41" s="10" t="s">
        <v>167</v>
      </c>
      <c r="GL41" s="10">
        <f t="shared" si="80"/>
        <v>100</v>
      </c>
      <c r="GM41" s="10" t="str">
        <f t="shared" si="81"/>
        <v>0/100</v>
      </c>
      <c r="GO41" s="10">
        <f t="shared" si="82"/>
        <v>0</v>
      </c>
      <c r="GP41" s="10">
        <f t="shared" si="83"/>
        <v>0</v>
      </c>
      <c r="GQ41" s="10">
        <f t="shared" si="84"/>
        <v>0</v>
      </c>
      <c r="GR41" s="10">
        <f t="shared" si="85"/>
        <v>0</v>
      </c>
      <c r="GS41" s="10">
        <f t="shared" si="86"/>
        <v>0</v>
      </c>
      <c r="GT41" s="10">
        <f t="shared" si="87"/>
        <v>0</v>
      </c>
      <c r="GU41" s="10">
        <f t="shared" si="88"/>
        <v>0</v>
      </c>
      <c r="GV41" s="10">
        <f t="shared" si="89"/>
        <v>0</v>
      </c>
      <c r="GW41" s="10">
        <f t="shared" si="90"/>
        <v>0</v>
      </c>
      <c r="GX41" s="10">
        <f t="shared" si="91"/>
        <v>0</v>
      </c>
    </row>
    <row r="42" spans="1:206" ht="21.75" customHeight="1">
      <c r="A42" s="9">
        <f t="shared" si="11"/>
        <v>0</v>
      </c>
      <c r="B42" s="32">
        <v>34</v>
      </c>
      <c r="C42" s="354">
        <v>34</v>
      </c>
      <c r="D42" s="275">
        <f t="shared" si="12"/>
        <v>0</v>
      </c>
      <c r="E42" s="591"/>
      <c r="F42" s="592"/>
      <c r="G42" s="591"/>
      <c r="H42" s="591"/>
      <c r="I42" s="591"/>
      <c r="J42" s="591"/>
      <c r="K42" s="595"/>
      <c r="L42" s="355"/>
      <c r="M42" s="356"/>
      <c r="N42" s="357">
        <f t="shared" si="92"/>
        <v>0</v>
      </c>
      <c r="O42" s="356"/>
      <c r="P42" s="356"/>
      <c r="Q42" s="357">
        <f t="shared" si="13"/>
        <v>0</v>
      </c>
      <c r="R42" s="356"/>
      <c r="S42" s="356"/>
      <c r="T42" s="357">
        <f t="shared" si="14"/>
        <v>0</v>
      </c>
      <c r="U42" s="358">
        <f t="shared" si="93"/>
        <v>0</v>
      </c>
      <c r="V42" s="359"/>
      <c r="W42" s="360"/>
      <c r="X42" s="357">
        <f t="shared" si="94"/>
        <v>0</v>
      </c>
      <c r="Y42" s="360"/>
      <c r="Z42" s="360"/>
      <c r="AA42" s="357">
        <f t="shared" si="95"/>
        <v>0</v>
      </c>
      <c r="AB42" s="361">
        <f t="shared" si="96"/>
        <v>0</v>
      </c>
      <c r="AC42" s="362">
        <f t="shared" si="97"/>
        <v>0</v>
      </c>
      <c r="AD42" s="363" t="str">
        <f t="shared" si="16"/>
        <v/>
      </c>
      <c r="AE42" s="364">
        <f t="shared" si="98"/>
        <v>0</v>
      </c>
      <c r="AF42" s="365"/>
      <c r="AG42" s="366"/>
      <c r="AH42" s="367">
        <f t="shared" si="18"/>
        <v>0</v>
      </c>
      <c r="AI42" s="366"/>
      <c r="AJ42" s="366"/>
      <c r="AK42" s="367">
        <f t="shared" si="19"/>
        <v>0</v>
      </c>
      <c r="AL42" s="366"/>
      <c r="AM42" s="366"/>
      <c r="AN42" s="367">
        <f t="shared" si="20"/>
        <v>0</v>
      </c>
      <c r="AO42" s="368">
        <f t="shared" si="99"/>
        <v>0</v>
      </c>
      <c r="AP42" s="369"/>
      <c r="AQ42" s="370"/>
      <c r="AR42" s="367">
        <f t="shared" si="100"/>
        <v>0</v>
      </c>
      <c r="AS42" s="370"/>
      <c r="AT42" s="370"/>
      <c r="AU42" s="367">
        <f t="shared" si="101"/>
        <v>0</v>
      </c>
      <c r="AV42" s="371">
        <f t="shared" si="102"/>
        <v>0</v>
      </c>
      <c r="AW42" s="372">
        <f t="shared" si="21"/>
        <v>0</v>
      </c>
      <c r="AX42" s="373" t="str">
        <f t="shared" si="22"/>
        <v>E</v>
      </c>
      <c r="AY42" s="374">
        <f t="shared" si="23"/>
        <v>0</v>
      </c>
      <c r="AZ42" s="375"/>
      <c r="BA42" s="376"/>
      <c r="BB42" s="377">
        <f t="shared" si="24"/>
        <v>0</v>
      </c>
      <c r="BC42" s="376"/>
      <c r="BD42" s="376"/>
      <c r="BE42" s="377">
        <f t="shared" si="25"/>
        <v>0</v>
      </c>
      <c r="BF42" s="376"/>
      <c r="BG42" s="376"/>
      <c r="BH42" s="377">
        <f t="shared" si="26"/>
        <v>0</v>
      </c>
      <c r="BI42" s="378">
        <f t="shared" si="103"/>
        <v>0</v>
      </c>
      <c r="BJ42" s="379"/>
      <c r="BK42" s="380"/>
      <c r="BL42" s="377">
        <f t="shared" si="104"/>
        <v>0</v>
      </c>
      <c r="BM42" s="380"/>
      <c r="BN42" s="380"/>
      <c r="BO42" s="377">
        <f t="shared" si="105"/>
        <v>0</v>
      </c>
      <c r="BP42" s="381">
        <f t="shared" si="106"/>
        <v>0</v>
      </c>
      <c r="BQ42" s="382">
        <f t="shared" si="27"/>
        <v>0</v>
      </c>
      <c r="BR42" s="383" t="str">
        <f t="shared" si="28"/>
        <v>E</v>
      </c>
      <c r="BS42" s="384">
        <f t="shared" si="29"/>
        <v>0</v>
      </c>
      <c r="BT42" s="385"/>
      <c r="BU42" s="386"/>
      <c r="BV42" s="387">
        <f t="shared" si="30"/>
        <v>0</v>
      </c>
      <c r="BW42" s="386"/>
      <c r="BX42" s="386"/>
      <c r="BY42" s="387">
        <f t="shared" si="31"/>
        <v>0</v>
      </c>
      <c r="BZ42" s="386"/>
      <c r="CA42" s="386"/>
      <c r="CB42" s="387">
        <f t="shared" si="32"/>
        <v>0</v>
      </c>
      <c r="CC42" s="388">
        <f t="shared" si="107"/>
        <v>0</v>
      </c>
      <c r="CD42" s="389"/>
      <c r="CE42" s="390"/>
      <c r="CF42" s="387">
        <f t="shared" si="108"/>
        <v>0</v>
      </c>
      <c r="CG42" s="390"/>
      <c r="CH42" s="390"/>
      <c r="CI42" s="387">
        <f t="shared" si="109"/>
        <v>0</v>
      </c>
      <c r="CJ42" s="391">
        <f t="shared" si="110"/>
        <v>0</v>
      </c>
      <c r="CK42" s="392">
        <f t="shared" si="33"/>
        <v>0</v>
      </c>
      <c r="CL42" s="393" t="str">
        <f t="shared" si="34"/>
        <v>E</v>
      </c>
      <c r="CM42" s="394">
        <f t="shared" si="35"/>
        <v>0</v>
      </c>
      <c r="CN42" s="365"/>
      <c r="CO42" s="366"/>
      <c r="CP42" s="367">
        <f t="shared" si="36"/>
        <v>0</v>
      </c>
      <c r="CQ42" s="366"/>
      <c r="CR42" s="366"/>
      <c r="CS42" s="367">
        <f t="shared" si="37"/>
        <v>0</v>
      </c>
      <c r="CT42" s="366"/>
      <c r="CU42" s="366"/>
      <c r="CV42" s="367">
        <f t="shared" si="38"/>
        <v>0</v>
      </c>
      <c r="CW42" s="368">
        <f t="shared" si="111"/>
        <v>0</v>
      </c>
      <c r="CX42" s="369"/>
      <c r="CY42" s="370"/>
      <c r="CZ42" s="367">
        <f t="shared" si="112"/>
        <v>0</v>
      </c>
      <c r="DA42" s="370"/>
      <c r="DB42" s="370"/>
      <c r="DC42" s="367">
        <f t="shared" si="113"/>
        <v>0</v>
      </c>
      <c r="DD42" s="371">
        <f t="shared" si="114"/>
        <v>0</v>
      </c>
      <c r="DE42" s="372">
        <f t="shared" si="39"/>
        <v>0</v>
      </c>
      <c r="DF42" s="373" t="str">
        <f t="shared" si="40"/>
        <v>E</v>
      </c>
      <c r="DG42" s="374">
        <f t="shared" si="41"/>
        <v>0</v>
      </c>
      <c r="DH42" s="395"/>
      <c r="DI42" s="396"/>
      <c r="DJ42" s="397">
        <f t="shared" si="42"/>
        <v>0</v>
      </c>
      <c r="DK42" s="396"/>
      <c r="DL42" s="396"/>
      <c r="DM42" s="397">
        <f t="shared" si="43"/>
        <v>0</v>
      </c>
      <c r="DN42" s="396"/>
      <c r="DO42" s="396"/>
      <c r="DP42" s="397">
        <f t="shared" si="44"/>
        <v>0</v>
      </c>
      <c r="DQ42" s="398">
        <f t="shared" si="115"/>
        <v>0</v>
      </c>
      <c r="DR42" s="399"/>
      <c r="DS42" s="400"/>
      <c r="DT42" s="397">
        <f t="shared" si="116"/>
        <v>0</v>
      </c>
      <c r="DU42" s="400"/>
      <c r="DV42" s="400"/>
      <c r="DW42" s="397">
        <f t="shared" si="117"/>
        <v>0</v>
      </c>
      <c r="DX42" s="401">
        <f t="shared" si="118"/>
        <v>0</v>
      </c>
      <c r="DY42" s="402">
        <f t="shared" si="45"/>
        <v>0</v>
      </c>
      <c r="DZ42" s="403" t="str">
        <f t="shared" si="46"/>
        <v>E</v>
      </c>
      <c r="EA42" s="404">
        <f t="shared" si="47"/>
        <v>0</v>
      </c>
      <c r="EB42" s="405">
        <v>0</v>
      </c>
      <c r="EC42" s="406">
        <v>0</v>
      </c>
      <c r="ED42" s="406">
        <v>0</v>
      </c>
      <c r="EE42" s="327"/>
      <c r="EF42" s="327"/>
      <c r="EG42" s="327">
        <f t="shared" si="48"/>
        <v>0</v>
      </c>
      <c r="EH42" s="407">
        <f t="shared" si="49"/>
        <v>0</v>
      </c>
      <c r="EI42" s="329" t="str">
        <f t="shared" si="50"/>
        <v>E</v>
      </c>
      <c r="EJ42" s="330">
        <f t="shared" si="51"/>
        <v>0</v>
      </c>
      <c r="EK42" s="408">
        <v>0</v>
      </c>
      <c r="EL42" s="409">
        <v>0</v>
      </c>
      <c r="EM42" s="409">
        <v>0</v>
      </c>
      <c r="EN42" s="332"/>
      <c r="EO42" s="332"/>
      <c r="EP42" s="332">
        <f t="shared" si="52"/>
        <v>0</v>
      </c>
      <c r="EQ42" s="333">
        <f t="shared" si="53"/>
        <v>0</v>
      </c>
      <c r="ER42" s="334" t="str">
        <f t="shared" si="54"/>
        <v>E</v>
      </c>
      <c r="ES42" s="335">
        <f t="shared" si="55"/>
        <v>0</v>
      </c>
      <c r="ET42" s="410">
        <v>0</v>
      </c>
      <c r="EU42" s="411">
        <v>0</v>
      </c>
      <c r="EV42" s="411">
        <v>0</v>
      </c>
      <c r="EW42" s="337"/>
      <c r="EX42" s="337"/>
      <c r="EY42" s="337">
        <f t="shared" si="56"/>
        <v>0</v>
      </c>
      <c r="EZ42" s="338">
        <f t="shared" si="57"/>
        <v>0</v>
      </c>
      <c r="FA42" s="339" t="str">
        <f t="shared" si="58"/>
        <v>E</v>
      </c>
      <c r="FB42" s="340">
        <f t="shared" si="59"/>
        <v>0</v>
      </c>
      <c r="FC42" s="412"/>
      <c r="FD42" s="373"/>
      <c r="FE42" s="413" t="str">
        <f t="shared" si="119"/>
        <v/>
      </c>
      <c r="FF42" s="344">
        <f t="shared" si="120"/>
        <v>0</v>
      </c>
      <c r="FG42" s="345">
        <f t="shared" si="121"/>
        <v>0</v>
      </c>
      <c r="FH42" s="346" t="str">
        <f t="shared" si="61"/>
        <v/>
      </c>
      <c r="FI42" s="347" t="str">
        <f t="shared" si="62"/>
        <v/>
      </c>
      <c r="FJ42" s="347" t="str">
        <f t="shared" si="63"/>
        <v/>
      </c>
      <c r="FK42" s="347" t="str">
        <f t="shared" si="64"/>
        <v/>
      </c>
      <c r="FL42" s="414" t="str">
        <f t="shared" si="65"/>
        <v/>
      </c>
      <c r="FM42" s="349" t="str">
        <f t="shared" si="66"/>
        <v/>
      </c>
      <c r="FN42" s="350" t="str">
        <f t="shared" si="67"/>
        <v/>
      </c>
      <c r="FO42" s="351">
        <f t="shared" si="2"/>
        <v>0</v>
      </c>
      <c r="FP42" s="352">
        <f t="shared" si="3"/>
        <v>0</v>
      </c>
      <c r="FQ42" s="352">
        <f t="shared" si="4"/>
        <v>0</v>
      </c>
      <c r="FR42" s="352">
        <f t="shared" si="5"/>
        <v>0</v>
      </c>
      <c r="FS42" s="352">
        <f t="shared" si="6"/>
        <v>0</v>
      </c>
      <c r="FT42" s="353">
        <f t="shared" si="7"/>
        <v>0</v>
      </c>
      <c r="FU42" s="45">
        <f t="shared" si="68"/>
        <v>0</v>
      </c>
      <c r="FV42" s="46">
        <f t="shared" si="69"/>
        <v>0</v>
      </c>
      <c r="FW42" s="46">
        <f t="shared" si="70"/>
        <v>0</v>
      </c>
      <c r="FX42" s="46">
        <f t="shared" si="71"/>
        <v>0</v>
      </c>
      <c r="FY42" s="46">
        <f t="shared" si="72"/>
        <v>0</v>
      </c>
      <c r="FZ42" s="820"/>
      <c r="GA42" s="820"/>
      <c r="GB42" s="10">
        <f t="shared" si="73"/>
        <v>0</v>
      </c>
      <c r="GC42" s="10" t="s">
        <v>167</v>
      </c>
      <c r="GD42" s="10">
        <f t="shared" si="74"/>
        <v>100</v>
      </c>
      <c r="GE42" s="10" t="str">
        <f t="shared" si="75"/>
        <v>0/100</v>
      </c>
      <c r="GF42" s="10">
        <f t="shared" si="76"/>
        <v>0</v>
      </c>
      <c r="GG42" s="10" t="s">
        <v>167</v>
      </c>
      <c r="GH42" s="10">
        <f t="shared" si="77"/>
        <v>100</v>
      </c>
      <c r="GI42" s="10" t="str">
        <f t="shared" si="78"/>
        <v>0/100</v>
      </c>
      <c r="GJ42" s="10">
        <f t="shared" si="79"/>
        <v>0</v>
      </c>
      <c r="GK42" s="10" t="s">
        <v>167</v>
      </c>
      <c r="GL42" s="10">
        <f t="shared" si="80"/>
        <v>100</v>
      </c>
      <c r="GM42" s="10" t="str">
        <f t="shared" si="81"/>
        <v>0/100</v>
      </c>
      <c r="GO42" s="10">
        <f t="shared" si="82"/>
        <v>0</v>
      </c>
      <c r="GP42" s="10">
        <f t="shared" si="83"/>
        <v>0</v>
      </c>
      <c r="GQ42" s="10">
        <f t="shared" si="84"/>
        <v>0</v>
      </c>
      <c r="GR42" s="10">
        <f t="shared" si="85"/>
        <v>0</v>
      </c>
      <c r="GS42" s="10">
        <f t="shared" si="86"/>
        <v>0</v>
      </c>
      <c r="GT42" s="10">
        <f t="shared" si="87"/>
        <v>0</v>
      </c>
      <c r="GU42" s="10">
        <f t="shared" si="88"/>
        <v>0</v>
      </c>
      <c r="GV42" s="10">
        <f t="shared" si="89"/>
        <v>0</v>
      </c>
      <c r="GW42" s="10">
        <f t="shared" si="90"/>
        <v>0</v>
      </c>
      <c r="GX42" s="10">
        <f t="shared" si="91"/>
        <v>0</v>
      </c>
    </row>
    <row r="43" spans="1:206" ht="21.75" customHeight="1">
      <c r="A43" s="9">
        <f t="shared" si="11"/>
        <v>0</v>
      </c>
      <c r="B43" s="32">
        <v>35</v>
      </c>
      <c r="C43" s="274">
        <v>35</v>
      </c>
      <c r="D43" s="275">
        <f t="shared" si="12"/>
        <v>0</v>
      </c>
      <c r="E43" s="591"/>
      <c r="F43" s="592"/>
      <c r="G43" s="589"/>
      <c r="H43" s="591"/>
      <c r="I43" s="591"/>
      <c r="J43" s="591"/>
      <c r="K43" s="595"/>
      <c r="L43" s="355"/>
      <c r="M43" s="356"/>
      <c r="N43" s="357">
        <f t="shared" si="92"/>
        <v>0</v>
      </c>
      <c r="O43" s="356"/>
      <c r="P43" s="356"/>
      <c r="Q43" s="357">
        <f t="shared" si="13"/>
        <v>0</v>
      </c>
      <c r="R43" s="356"/>
      <c r="S43" s="356"/>
      <c r="T43" s="357">
        <f t="shared" si="14"/>
        <v>0</v>
      </c>
      <c r="U43" s="358">
        <f t="shared" si="93"/>
        <v>0</v>
      </c>
      <c r="V43" s="359"/>
      <c r="W43" s="360"/>
      <c r="X43" s="357">
        <f t="shared" si="94"/>
        <v>0</v>
      </c>
      <c r="Y43" s="360"/>
      <c r="Z43" s="360"/>
      <c r="AA43" s="357">
        <f t="shared" si="95"/>
        <v>0</v>
      </c>
      <c r="AB43" s="361">
        <f t="shared" si="96"/>
        <v>0</v>
      </c>
      <c r="AC43" s="362">
        <f t="shared" si="97"/>
        <v>0</v>
      </c>
      <c r="AD43" s="363" t="str">
        <f t="shared" si="16"/>
        <v/>
      </c>
      <c r="AE43" s="364">
        <f t="shared" si="98"/>
        <v>0</v>
      </c>
      <c r="AF43" s="365"/>
      <c r="AG43" s="366"/>
      <c r="AH43" s="367">
        <f t="shared" si="18"/>
        <v>0</v>
      </c>
      <c r="AI43" s="366"/>
      <c r="AJ43" s="366"/>
      <c r="AK43" s="367">
        <f t="shared" si="19"/>
        <v>0</v>
      </c>
      <c r="AL43" s="366"/>
      <c r="AM43" s="366"/>
      <c r="AN43" s="367">
        <f t="shared" si="20"/>
        <v>0</v>
      </c>
      <c r="AO43" s="368">
        <f t="shared" si="99"/>
        <v>0</v>
      </c>
      <c r="AP43" s="369"/>
      <c r="AQ43" s="370"/>
      <c r="AR43" s="367">
        <f t="shared" si="100"/>
        <v>0</v>
      </c>
      <c r="AS43" s="370"/>
      <c r="AT43" s="370"/>
      <c r="AU43" s="367">
        <f t="shared" si="101"/>
        <v>0</v>
      </c>
      <c r="AV43" s="371">
        <f t="shared" si="102"/>
        <v>0</v>
      </c>
      <c r="AW43" s="372">
        <f t="shared" si="21"/>
        <v>0</v>
      </c>
      <c r="AX43" s="373" t="str">
        <f t="shared" si="22"/>
        <v>E</v>
      </c>
      <c r="AY43" s="374">
        <f t="shared" si="23"/>
        <v>0</v>
      </c>
      <c r="AZ43" s="375"/>
      <c r="BA43" s="376"/>
      <c r="BB43" s="377">
        <f t="shared" si="24"/>
        <v>0</v>
      </c>
      <c r="BC43" s="376"/>
      <c r="BD43" s="376"/>
      <c r="BE43" s="377">
        <f t="shared" si="25"/>
        <v>0</v>
      </c>
      <c r="BF43" s="376"/>
      <c r="BG43" s="376"/>
      <c r="BH43" s="377">
        <f t="shared" si="26"/>
        <v>0</v>
      </c>
      <c r="BI43" s="378">
        <f t="shared" si="103"/>
        <v>0</v>
      </c>
      <c r="BJ43" s="379"/>
      <c r="BK43" s="380"/>
      <c r="BL43" s="377">
        <f t="shared" si="104"/>
        <v>0</v>
      </c>
      <c r="BM43" s="380"/>
      <c r="BN43" s="380"/>
      <c r="BO43" s="377">
        <f t="shared" si="105"/>
        <v>0</v>
      </c>
      <c r="BP43" s="381">
        <f t="shared" si="106"/>
        <v>0</v>
      </c>
      <c r="BQ43" s="382">
        <f t="shared" si="27"/>
        <v>0</v>
      </c>
      <c r="BR43" s="383" t="str">
        <f t="shared" si="28"/>
        <v>E</v>
      </c>
      <c r="BS43" s="384">
        <f t="shared" si="29"/>
        <v>0</v>
      </c>
      <c r="BT43" s="385"/>
      <c r="BU43" s="386"/>
      <c r="BV43" s="387">
        <f t="shared" si="30"/>
        <v>0</v>
      </c>
      <c r="BW43" s="386"/>
      <c r="BX43" s="386"/>
      <c r="BY43" s="387">
        <f t="shared" si="31"/>
        <v>0</v>
      </c>
      <c r="BZ43" s="386"/>
      <c r="CA43" s="386"/>
      <c r="CB43" s="387">
        <f t="shared" si="32"/>
        <v>0</v>
      </c>
      <c r="CC43" s="388">
        <f t="shared" si="107"/>
        <v>0</v>
      </c>
      <c r="CD43" s="389"/>
      <c r="CE43" s="390"/>
      <c r="CF43" s="387">
        <f t="shared" si="108"/>
        <v>0</v>
      </c>
      <c r="CG43" s="390"/>
      <c r="CH43" s="390"/>
      <c r="CI43" s="387">
        <f t="shared" si="109"/>
        <v>0</v>
      </c>
      <c r="CJ43" s="391">
        <f t="shared" si="110"/>
        <v>0</v>
      </c>
      <c r="CK43" s="392">
        <f t="shared" si="33"/>
        <v>0</v>
      </c>
      <c r="CL43" s="393" t="str">
        <f t="shared" si="34"/>
        <v>E</v>
      </c>
      <c r="CM43" s="394">
        <f t="shared" si="35"/>
        <v>0</v>
      </c>
      <c r="CN43" s="365"/>
      <c r="CO43" s="366"/>
      <c r="CP43" s="367">
        <f t="shared" si="36"/>
        <v>0</v>
      </c>
      <c r="CQ43" s="366"/>
      <c r="CR43" s="366"/>
      <c r="CS43" s="367">
        <f t="shared" si="37"/>
        <v>0</v>
      </c>
      <c r="CT43" s="366"/>
      <c r="CU43" s="366"/>
      <c r="CV43" s="367">
        <f t="shared" si="38"/>
        <v>0</v>
      </c>
      <c r="CW43" s="368">
        <f t="shared" si="111"/>
        <v>0</v>
      </c>
      <c r="CX43" s="369"/>
      <c r="CY43" s="370"/>
      <c r="CZ43" s="367">
        <f t="shared" si="112"/>
        <v>0</v>
      </c>
      <c r="DA43" s="370"/>
      <c r="DB43" s="370"/>
      <c r="DC43" s="367">
        <f t="shared" si="113"/>
        <v>0</v>
      </c>
      <c r="DD43" s="371">
        <f t="shared" si="114"/>
        <v>0</v>
      </c>
      <c r="DE43" s="372">
        <f t="shared" si="39"/>
        <v>0</v>
      </c>
      <c r="DF43" s="373" t="str">
        <f t="shared" si="40"/>
        <v>E</v>
      </c>
      <c r="DG43" s="374">
        <f t="shared" si="41"/>
        <v>0</v>
      </c>
      <c r="DH43" s="395"/>
      <c r="DI43" s="396"/>
      <c r="DJ43" s="397">
        <f t="shared" si="42"/>
        <v>0</v>
      </c>
      <c r="DK43" s="396"/>
      <c r="DL43" s="396"/>
      <c r="DM43" s="397">
        <f t="shared" si="43"/>
        <v>0</v>
      </c>
      <c r="DN43" s="396"/>
      <c r="DO43" s="396"/>
      <c r="DP43" s="397">
        <f t="shared" si="44"/>
        <v>0</v>
      </c>
      <c r="DQ43" s="398">
        <f t="shared" si="115"/>
        <v>0</v>
      </c>
      <c r="DR43" s="399"/>
      <c r="DS43" s="400"/>
      <c r="DT43" s="397">
        <f t="shared" si="116"/>
        <v>0</v>
      </c>
      <c r="DU43" s="400"/>
      <c r="DV43" s="400"/>
      <c r="DW43" s="397">
        <f t="shared" si="117"/>
        <v>0</v>
      </c>
      <c r="DX43" s="401">
        <f t="shared" si="118"/>
        <v>0</v>
      </c>
      <c r="DY43" s="402">
        <f t="shared" si="45"/>
        <v>0</v>
      </c>
      <c r="DZ43" s="403" t="str">
        <f t="shared" si="46"/>
        <v>E</v>
      </c>
      <c r="EA43" s="404">
        <f t="shared" si="47"/>
        <v>0</v>
      </c>
      <c r="EB43" s="405">
        <v>0</v>
      </c>
      <c r="EC43" s="406">
        <v>0</v>
      </c>
      <c r="ED43" s="406">
        <v>0</v>
      </c>
      <c r="EE43" s="327"/>
      <c r="EF43" s="327"/>
      <c r="EG43" s="327">
        <f t="shared" si="48"/>
        <v>0</v>
      </c>
      <c r="EH43" s="407">
        <f t="shared" si="49"/>
        <v>0</v>
      </c>
      <c r="EI43" s="329" t="str">
        <f t="shared" si="50"/>
        <v>E</v>
      </c>
      <c r="EJ43" s="330">
        <f t="shared" si="51"/>
        <v>0</v>
      </c>
      <c r="EK43" s="408">
        <v>0</v>
      </c>
      <c r="EL43" s="409">
        <v>0</v>
      </c>
      <c r="EM43" s="409">
        <v>0</v>
      </c>
      <c r="EN43" s="332"/>
      <c r="EO43" s="332"/>
      <c r="EP43" s="332">
        <f t="shared" si="52"/>
        <v>0</v>
      </c>
      <c r="EQ43" s="333">
        <f t="shared" si="53"/>
        <v>0</v>
      </c>
      <c r="ER43" s="334" t="str">
        <f t="shared" si="54"/>
        <v>E</v>
      </c>
      <c r="ES43" s="335">
        <f t="shared" si="55"/>
        <v>0</v>
      </c>
      <c r="ET43" s="410">
        <v>0</v>
      </c>
      <c r="EU43" s="411">
        <v>0</v>
      </c>
      <c r="EV43" s="411">
        <v>0</v>
      </c>
      <c r="EW43" s="337"/>
      <c r="EX43" s="337"/>
      <c r="EY43" s="337">
        <f t="shared" si="56"/>
        <v>0</v>
      </c>
      <c r="EZ43" s="338">
        <f t="shared" si="57"/>
        <v>0</v>
      </c>
      <c r="FA43" s="339" t="str">
        <f t="shared" si="58"/>
        <v>E</v>
      </c>
      <c r="FB43" s="340">
        <f t="shared" si="59"/>
        <v>0</v>
      </c>
      <c r="FC43" s="412"/>
      <c r="FD43" s="373"/>
      <c r="FE43" s="413" t="str">
        <f t="shared" si="119"/>
        <v/>
      </c>
      <c r="FF43" s="344">
        <f t="shared" si="120"/>
        <v>0</v>
      </c>
      <c r="FG43" s="345">
        <f t="shared" si="121"/>
        <v>0</v>
      </c>
      <c r="FH43" s="346" t="str">
        <f t="shared" si="61"/>
        <v/>
      </c>
      <c r="FI43" s="347" t="str">
        <f t="shared" si="62"/>
        <v/>
      </c>
      <c r="FJ43" s="347" t="str">
        <f t="shared" si="63"/>
        <v/>
      </c>
      <c r="FK43" s="347" t="str">
        <f t="shared" si="64"/>
        <v/>
      </c>
      <c r="FL43" s="414" t="str">
        <f t="shared" si="65"/>
        <v/>
      </c>
      <c r="FM43" s="349" t="str">
        <f t="shared" si="66"/>
        <v/>
      </c>
      <c r="FN43" s="350" t="str">
        <f t="shared" si="67"/>
        <v/>
      </c>
      <c r="FO43" s="351">
        <f t="shared" si="2"/>
        <v>0</v>
      </c>
      <c r="FP43" s="352">
        <f t="shared" si="3"/>
        <v>0</v>
      </c>
      <c r="FQ43" s="352">
        <f t="shared" si="4"/>
        <v>0</v>
      </c>
      <c r="FR43" s="352">
        <f t="shared" si="5"/>
        <v>0</v>
      </c>
      <c r="FS43" s="352">
        <f t="shared" si="6"/>
        <v>0</v>
      </c>
      <c r="FT43" s="353">
        <f t="shared" si="7"/>
        <v>0</v>
      </c>
      <c r="FU43" s="45">
        <f t="shared" si="68"/>
        <v>0</v>
      </c>
      <c r="FV43" s="46">
        <f t="shared" si="69"/>
        <v>0</v>
      </c>
      <c r="FW43" s="46">
        <f t="shared" si="70"/>
        <v>0</v>
      </c>
      <c r="FX43" s="46">
        <f t="shared" si="71"/>
        <v>0</v>
      </c>
      <c r="FY43" s="46">
        <f t="shared" si="72"/>
        <v>0</v>
      </c>
      <c r="FZ43" s="820"/>
      <c r="GA43" s="820"/>
      <c r="GB43" s="10">
        <f t="shared" si="73"/>
        <v>0</v>
      </c>
      <c r="GC43" s="10" t="s">
        <v>167</v>
      </c>
      <c r="GD43" s="10">
        <f t="shared" si="74"/>
        <v>100</v>
      </c>
      <c r="GE43" s="10" t="str">
        <f t="shared" si="75"/>
        <v>0/100</v>
      </c>
      <c r="GF43" s="10">
        <f t="shared" si="76"/>
        <v>0</v>
      </c>
      <c r="GG43" s="10" t="s">
        <v>167</v>
      </c>
      <c r="GH43" s="10">
        <f t="shared" si="77"/>
        <v>100</v>
      </c>
      <c r="GI43" s="10" t="str">
        <f t="shared" si="78"/>
        <v>0/100</v>
      </c>
      <c r="GJ43" s="10">
        <f t="shared" si="79"/>
        <v>0</v>
      </c>
      <c r="GK43" s="10" t="s">
        <v>167</v>
      </c>
      <c r="GL43" s="10">
        <f t="shared" si="80"/>
        <v>100</v>
      </c>
      <c r="GM43" s="10" t="str">
        <f t="shared" si="81"/>
        <v>0/100</v>
      </c>
      <c r="GO43" s="10">
        <f t="shared" si="82"/>
        <v>0</v>
      </c>
      <c r="GP43" s="10">
        <f t="shared" si="83"/>
        <v>0</v>
      </c>
      <c r="GQ43" s="10">
        <f t="shared" si="84"/>
        <v>0</v>
      </c>
      <c r="GR43" s="10">
        <f t="shared" si="85"/>
        <v>0</v>
      </c>
      <c r="GS43" s="10">
        <f t="shared" si="86"/>
        <v>0</v>
      </c>
      <c r="GT43" s="10">
        <f t="shared" si="87"/>
        <v>0</v>
      </c>
      <c r="GU43" s="10">
        <f t="shared" si="88"/>
        <v>0</v>
      </c>
      <c r="GV43" s="10">
        <f t="shared" si="89"/>
        <v>0</v>
      </c>
      <c r="GW43" s="10">
        <f t="shared" si="90"/>
        <v>0</v>
      </c>
      <c r="GX43" s="10">
        <f t="shared" si="91"/>
        <v>0</v>
      </c>
    </row>
    <row r="44" spans="1:206" ht="21.75" customHeight="1">
      <c r="A44" s="9">
        <f t="shared" si="11"/>
        <v>0</v>
      </c>
      <c r="B44" s="32">
        <v>36</v>
      </c>
      <c r="C44" s="354">
        <v>36</v>
      </c>
      <c r="D44" s="275">
        <f t="shared" si="12"/>
        <v>0</v>
      </c>
      <c r="E44" s="591"/>
      <c r="F44" s="592"/>
      <c r="G44" s="591"/>
      <c r="H44" s="591"/>
      <c r="I44" s="591"/>
      <c r="J44" s="591"/>
      <c r="K44" s="595"/>
      <c r="L44" s="355"/>
      <c r="M44" s="356"/>
      <c r="N44" s="357">
        <f t="shared" si="92"/>
        <v>0</v>
      </c>
      <c r="O44" s="356"/>
      <c r="P44" s="356"/>
      <c r="Q44" s="357">
        <f t="shared" si="13"/>
        <v>0</v>
      </c>
      <c r="R44" s="356"/>
      <c r="S44" s="356"/>
      <c r="T44" s="357">
        <f t="shared" si="14"/>
        <v>0</v>
      </c>
      <c r="U44" s="358">
        <f t="shared" si="93"/>
        <v>0</v>
      </c>
      <c r="V44" s="359"/>
      <c r="W44" s="360"/>
      <c r="X44" s="357">
        <f t="shared" si="94"/>
        <v>0</v>
      </c>
      <c r="Y44" s="360"/>
      <c r="Z44" s="360"/>
      <c r="AA44" s="357">
        <f t="shared" si="95"/>
        <v>0</v>
      </c>
      <c r="AB44" s="361">
        <f t="shared" si="96"/>
        <v>0</v>
      </c>
      <c r="AC44" s="362">
        <f t="shared" si="97"/>
        <v>0</v>
      </c>
      <c r="AD44" s="363" t="str">
        <f t="shared" si="16"/>
        <v/>
      </c>
      <c r="AE44" s="364">
        <f t="shared" si="98"/>
        <v>0</v>
      </c>
      <c r="AF44" s="365"/>
      <c r="AG44" s="366"/>
      <c r="AH44" s="367">
        <f t="shared" si="18"/>
        <v>0</v>
      </c>
      <c r="AI44" s="366"/>
      <c r="AJ44" s="366"/>
      <c r="AK44" s="367">
        <f t="shared" si="19"/>
        <v>0</v>
      </c>
      <c r="AL44" s="366"/>
      <c r="AM44" s="366"/>
      <c r="AN44" s="367">
        <f t="shared" si="20"/>
        <v>0</v>
      </c>
      <c r="AO44" s="368">
        <f t="shared" si="99"/>
        <v>0</v>
      </c>
      <c r="AP44" s="369"/>
      <c r="AQ44" s="370"/>
      <c r="AR44" s="367">
        <f t="shared" si="100"/>
        <v>0</v>
      </c>
      <c r="AS44" s="370"/>
      <c r="AT44" s="370"/>
      <c r="AU44" s="367">
        <f t="shared" si="101"/>
        <v>0</v>
      </c>
      <c r="AV44" s="371">
        <f t="shared" si="102"/>
        <v>0</v>
      </c>
      <c r="AW44" s="372">
        <f t="shared" si="21"/>
        <v>0</v>
      </c>
      <c r="AX44" s="373" t="str">
        <f t="shared" si="22"/>
        <v>E</v>
      </c>
      <c r="AY44" s="374">
        <f t="shared" si="23"/>
        <v>0</v>
      </c>
      <c r="AZ44" s="375"/>
      <c r="BA44" s="376"/>
      <c r="BB44" s="377">
        <f t="shared" si="24"/>
        <v>0</v>
      </c>
      <c r="BC44" s="376"/>
      <c r="BD44" s="376"/>
      <c r="BE44" s="377">
        <f t="shared" si="25"/>
        <v>0</v>
      </c>
      <c r="BF44" s="376"/>
      <c r="BG44" s="376"/>
      <c r="BH44" s="377">
        <f t="shared" si="26"/>
        <v>0</v>
      </c>
      <c r="BI44" s="378">
        <f t="shared" si="103"/>
        <v>0</v>
      </c>
      <c r="BJ44" s="379"/>
      <c r="BK44" s="380"/>
      <c r="BL44" s="377">
        <f t="shared" si="104"/>
        <v>0</v>
      </c>
      <c r="BM44" s="380"/>
      <c r="BN44" s="380"/>
      <c r="BO44" s="377">
        <f t="shared" si="105"/>
        <v>0</v>
      </c>
      <c r="BP44" s="381">
        <f t="shared" si="106"/>
        <v>0</v>
      </c>
      <c r="BQ44" s="382">
        <f t="shared" si="27"/>
        <v>0</v>
      </c>
      <c r="BR44" s="383" t="str">
        <f t="shared" si="28"/>
        <v>E</v>
      </c>
      <c r="BS44" s="384">
        <f t="shared" si="29"/>
        <v>0</v>
      </c>
      <c r="BT44" s="385"/>
      <c r="BU44" s="386"/>
      <c r="BV44" s="387">
        <f t="shared" si="30"/>
        <v>0</v>
      </c>
      <c r="BW44" s="386"/>
      <c r="BX44" s="386"/>
      <c r="BY44" s="387">
        <f t="shared" si="31"/>
        <v>0</v>
      </c>
      <c r="BZ44" s="386"/>
      <c r="CA44" s="386"/>
      <c r="CB44" s="387">
        <f t="shared" si="32"/>
        <v>0</v>
      </c>
      <c r="CC44" s="388">
        <f t="shared" si="107"/>
        <v>0</v>
      </c>
      <c r="CD44" s="389"/>
      <c r="CE44" s="390"/>
      <c r="CF44" s="387">
        <f t="shared" si="108"/>
        <v>0</v>
      </c>
      <c r="CG44" s="390"/>
      <c r="CH44" s="390"/>
      <c r="CI44" s="387">
        <f t="shared" si="109"/>
        <v>0</v>
      </c>
      <c r="CJ44" s="391">
        <f t="shared" si="110"/>
        <v>0</v>
      </c>
      <c r="CK44" s="392">
        <f t="shared" si="33"/>
        <v>0</v>
      </c>
      <c r="CL44" s="393" t="str">
        <f t="shared" si="34"/>
        <v>E</v>
      </c>
      <c r="CM44" s="394">
        <f t="shared" si="35"/>
        <v>0</v>
      </c>
      <c r="CN44" s="365"/>
      <c r="CO44" s="366"/>
      <c r="CP44" s="367">
        <f t="shared" si="36"/>
        <v>0</v>
      </c>
      <c r="CQ44" s="366"/>
      <c r="CR44" s="366"/>
      <c r="CS44" s="367">
        <f t="shared" si="37"/>
        <v>0</v>
      </c>
      <c r="CT44" s="366"/>
      <c r="CU44" s="366"/>
      <c r="CV44" s="367">
        <f t="shared" si="38"/>
        <v>0</v>
      </c>
      <c r="CW44" s="368">
        <f t="shared" si="111"/>
        <v>0</v>
      </c>
      <c r="CX44" s="369"/>
      <c r="CY44" s="370"/>
      <c r="CZ44" s="367">
        <f t="shared" si="112"/>
        <v>0</v>
      </c>
      <c r="DA44" s="370"/>
      <c r="DB44" s="370"/>
      <c r="DC44" s="367">
        <f t="shared" si="113"/>
        <v>0</v>
      </c>
      <c r="DD44" s="371">
        <f t="shared" si="114"/>
        <v>0</v>
      </c>
      <c r="DE44" s="372">
        <f t="shared" si="39"/>
        <v>0</v>
      </c>
      <c r="DF44" s="373" t="str">
        <f t="shared" si="40"/>
        <v>E</v>
      </c>
      <c r="DG44" s="374">
        <f t="shared" si="41"/>
        <v>0</v>
      </c>
      <c r="DH44" s="395"/>
      <c r="DI44" s="396"/>
      <c r="DJ44" s="397">
        <f t="shared" si="42"/>
        <v>0</v>
      </c>
      <c r="DK44" s="396"/>
      <c r="DL44" s="396"/>
      <c r="DM44" s="397">
        <f t="shared" si="43"/>
        <v>0</v>
      </c>
      <c r="DN44" s="396"/>
      <c r="DO44" s="396"/>
      <c r="DP44" s="397">
        <f t="shared" si="44"/>
        <v>0</v>
      </c>
      <c r="DQ44" s="398">
        <f t="shared" si="115"/>
        <v>0</v>
      </c>
      <c r="DR44" s="399"/>
      <c r="DS44" s="400"/>
      <c r="DT44" s="397">
        <f t="shared" si="116"/>
        <v>0</v>
      </c>
      <c r="DU44" s="400"/>
      <c r="DV44" s="400"/>
      <c r="DW44" s="397">
        <f t="shared" si="117"/>
        <v>0</v>
      </c>
      <c r="DX44" s="401">
        <f t="shared" si="118"/>
        <v>0</v>
      </c>
      <c r="DY44" s="402">
        <f t="shared" si="45"/>
        <v>0</v>
      </c>
      <c r="DZ44" s="403" t="str">
        <f t="shared" si="46"/>
        <v>E</v>
      </c>
      <c r="EA44" s="404">
        <f t="shared" si="47"/>
        <v>0</v>
      </c>
      <c r="EB44" s="405">
        <v>0</v>
      </c>
      <c r="EC44" s="406">
        <v>0</v>
      </c>
      <c r="ED44" s="406">
        <v>0</v>
      </c>
      <c r="EE44" s="327"/>
      <c r="EF44" s="327"/>
      <c r="EG44" s="327">
        <f t="shared" si="48"/>
        <v>0</v>
      </c>
      <c r="EH44" s="407">
        <f t="shared" si="49"/>
        <v>0</v>
      </c>
      <c r="EI44" s="329" t="str">
        <f t="shared" si="50"/>
        <v>E</v>
      </c>
      <c r="EJ44" s="330">
        <f t="shared" si="51"/>
        <v>0</v>
      </c>
      <c r="EK44" s="408">
        <v>0</v>
      </c>
      <c r="EL44" s="409">
        <v>0</v>
      </c>
      <c r="EM44" s="409">
        <v>0</v>
      </c>
      <c r="EN44" s="332"/>
      <c r="EO44" s="332"/>
      <c r="EP44" s="332">
        <f t="shared" si="52"/>
        <v>0</v>
      </c>
      <c r="EQ44" s="333">
        <f t="shared" si="53"/>
        <v>0</v>
      </c>
      <c r="ER44" s="334" t="str">
        <f t="shared" si="54"/>
        <v>E</v>
      </c>
      <c r="ES44" s="335">
        <f t="shared" si="55"/>
        <v>0</v>
      </c>
      <c r="ET44" s="410">
        <v>0</v>
      </c>
      <c r="EU44" s="411">
        <v>0</v>
      </c>
      <c r="EV44" s="411">
        <v>0</v>
      </c>
      <c r="EW44" s="337"/>
      <c r="EX44" s="337"/>
      <c r="EY44" s="337">
        <f t="shared" si="56"/>
        <v>0</v>
      </c>
      <c r="EZ44" s="338">
        <f t="shared" si="57"/>
        <v>0</v>
      </c>
      <c r="FA44" s="339" t="str">
        <f t="shared" si="58"/>
        <v>E</v>
      </c>
      <c r="FB44" s="340">
        <f t="shared" si="59"/>
        <v>0</v>
      </c>
      <c r="FC44" s="412"/>
      <c r="FD44" s="373"/>
      <c r="FE44" s="413" t="str">
        <f t="shared" si="119"/>
        <v/>
      </c>
      <c r="FF44" s="344">
        <f t="shared" si="120"/>
        <v>0</v>
      </c>
      <c r="FG44" s="345">
        <f t="shared" si="121"/>
        <v>0</v>
      </c>
      <c r="FH44" s="346" t="str">
        <f t="shared" si="61"/>
        <v/>
      </c>
      <c r="FI44" s="347" t="str">
        <f t="shared" si="62"/>
        <v/>
      </c>
      <c r="FJ44" s="347" t="str">
        <f t="shared" si="63"/>
        <v/>
      </c>
      <c r="FK44" s="347" t="str">
        <f t="shared" si="64"/>
        <v/>
      </c>
      <c r="FL44" s="414" t="str">
        <f t="shared" si="65"/>
        <v/>
      </c>
      <c r="FM44" s="349" t="str">
        <f t="shared" si="66"/>
        <v/>
      </c>
      <c r="FN44" s="350" t="str">
        <f t="shared" si="67"/>
        <v/>
      </c>
      <c r="FO44" s="351">
        <f t="shared" si="2"/>
        <v>0</v>
      </c>
      <c r="FP44" s="352">
        <f t="shared" si="3"/>
        <v>0</v>
      </c>
      <c r="FQ44" s="352">
        <f t="shared" si="4"/>
        <v>0</v>
      </c>
      <c r="FR44" s="352">
        <f t="shared" si="5"/>
        <v>0</v>
      </c>
      <c r="FS44" s="352">
        <f t="shared" si="6"/>
        <v>0</v>
      </c>
      <c r="FT44" s="353">
        <f t="shared" si="7"/>
        <v>0</v>
      </c>
      <c r="FU44" s="45">
        <f t="shared" si="68"/>
        <v>0</v>
      </c>
      <c r="FV44" s="46">
        <f t="shared" si="69"/>
        <v>0</v>
      </c>
      <c r="FW44" s="46">
        <f t="shared" si="70"/>
        <v>0</v>
      </c>
      <c r="FX44" s="46">
        <f t="shared" si="71"/>
        <v>0</v>
      </c>
      <c r="FY44" s="46">
        <f t="shared" si="72"/>
        <v>0</v>
      </c>
      <c r="FZ44" s="820"/>
      <c r="GA44" s="820"/>
      <c r="GB44" s="10">
        <f t="shared" si="73"/>
        <v>0</v>
      </c>
      <c r="GC44" s="10" t="s">
        <v>167</v>
      </c>
      <c r="GD44" s="10">
        <f t="shared" si="74"/>
        <v>100</v>
      </c>
      <c r="GE44" s="10" t="str">
        <f t="shared" si="75"/>
        <v>0/100</v>
      </c>
      <c r="GF44" s="10">
        <f t="shared" si="76"/>
        <v>0</v>
      </c>
      <c r="GG44" s="10" t="s">
        <v>167</v>
      </c>
      <c r="GH44" s="10">
        <f t="shared" si="77"/>
        <v>100</v>
      </c>
      <c r="GI44" s="10" t="str">
        <f t="shared" si="78"/>
        <v>0/100</v>
      </c>
      <c r="GJ44" s="10">
        <f t="shared" si="79"/>
        <v>0</v>
      </c>
      <c r="GK44" s="10" t="s">
        <v>167</v>
      </c>
      <c r="GL44" s="10">
        <f t="shared" si="80"/>
        <v>100</v>
      </c>
      <c r="GM44" s="10" t="str">
        <f t="shared" si="81"/>
        <v>0/100</v>
      </c>
      <c r="GO44" s="10">
        <f t="shared" si="82"/>
        <v>0</v>
      </c>
      <c r="GP44" s="10">
        <f t="shared" si="83"/>
        <v>0</v>
      </c>
      <c r="GQ44" s="10">
        <f t="shared" si="84"/>
        <v>0</v>
      </c>
      <c r="GR44" s="10">
        <f t="shared" si="85"/>
        <v>0</v>
      </c>
      <c r="GS44" s="10">
        <f t="shared" si="86"/>
        <v>0</v>
      </c>
      <c r="GT44" s="10">
        <f t="shared" si="87"/>
        <v>0</v>
      </c>
      <c r="GU44" s="10">
        <f t="shared" si="88"/>
        <v>0</v>
      </c>
      <c r="GV44" s="10">
        <f t="shared" si="89"/>
        <v>0</v>
      </c>
      <c r="GW44" s="10">
        <f t="shared" si="90"/>
        <v>0</v>
      </c>
      <c r="GX44" s="10">
        <f t="shared" si="91"/>
        <v>0</v>
      </c>
    </row>
    <row r="45" spans="1:206" ht="21.75" customHeight="1">
      <c r="A45" s="9">
        <f t="shared" si="11"/>
        <v>0</v>
      </c>
      <c r="B45" s="32">
        <v>37</v>
      </c>
      <c r="C45" s="274">
        <v>37</v>
      </c>
      <c r="D45" s="275">
        <f t="shared" si="12"/>
        <v>0</v>
      </c>
      <c r="E45" s="591"/>
      <c r="F45" s="592"/>
      <c r="G45" s="589"/>
      <c r="H45" s="591"/>
      <c r="I45" s="591"/>
      <c r="J45" s="591"/>
      <c r="K45" s="595"/>
      <c r="L45" s="355"/>
      <c r="M45" s="356"/>
      <c r="N45" s="357">
        <f t="shared" si="92"/>
        <v>0</v>
      </c>
      <c r="O45" s="356"/>
      <c r="P45" s="356"/>
      <c r="Q45" s="357">
        <f t="shared" si="13"/>
        <v>0</v>
      </c>
      <c r="R45" s="356"/>
      <c r="S45" s="356"/>
      <c r="T45" s="357">
        <f t="shared" si="14"/>
        <v>0</v>
      </c>
      <c r="U45" s="358">
        <f t="shared" si="93"/>
        <v>0</v>
      </c>
      <c r="V45" s="359"/>
      <c r="W45" s="360"/>
      <c r="X45" s="357">
        <f t="shared" si="94"/>
        <v>0</v>
      </c>
      <c r="Y45" s="360"/>
      <c r="Z45" s="360"/>
      <c r="AA45" s="357">
        <f t="shared" si="95"/>
        <v>0</v>
      </c>
      <c r="AB45" s="361">
        <f t="shared" si="96"/>
        <v>0</v>
      </c>
      <c r="AC45" s="362">
        <f t="shared" si="97"/>
        <v>0</v>
      </c>
      <c r="AD45" s="363" t="str">
        <f t="shared" si="16"/>
        <v/>
      </c>
      <c r="AE45" s="364">
        <f t="shared" si="98"/>
        <v>0</v>
      </c>
      <c r="AF45" s="365"/>
      <c r="AG45" s="366"/>
      <c r="AH45" s="367">
        <f t="shared" si="18"/>
        <v>0</v>
      </c>
      <c r="AI45" s="366"/>
      <c r="AJ45" s="366"/>
      <c r="AK45" s="367">
        <f t="shared" si="19"/>
        <v>0</v>
      </c>
      <c r="AL45" s="366"/>
      <c r="AM45" s="366"/>
      <c r="AN45" s="367">
        <f t="shared" si="20"/>
        <v>0</v>
      </c>
      <c r="AO45" s="368">
        <f t="shared" si="99"/>
        <v>0</v>
      </c>
      <c r="AP45" s="369"/>
      <c r="AQ45" s="370"/>
      <c r="AR45" s="367">
        <f t="shared" si="100"/>
        <v>0</v>
      </c>
      <c r="AS45" s="370"/>
      <c r="AT45" s="370"/>
      <c r="AU45" s="367">
        <f t="shared" si="101"/>
        <v>0</v>
      </c>
      <c r="AV45" s="371">
        <f t="shared" si="102"/>
        <v>0</v>
      </c>
      <c r="AW45" s="372">
        <f t="shared" si="21"/>
        <v>0</v>
      </c>
      <c r="AX45" s="373" t="str">
        <f t="shared" si="22"/>
        <v>E</v>
      </c>
      <c r="AY45" s="374">
        <f t="shared" si="23"/>
        <v>0</v>
      </c>
      <c r="AZ45" s="375"/>
      <c r="BA45" s="376"/>
      <c r="BB45" s="377">
        <f t="shared" si="24"/>
        <v>0</v>
      </c>
      <c r="BC45" s="376"/>
      <c r="BD45" s="376"/>
      <c r="BE45" s="377">
        <f t="shared" si="25"/>
        <v>0</v>
      </c>
      <c r="BF45" s="376"/>
      <c r="BG45" s="376"/>
      <c r="BH45" s="377">
        <f t="shared" si="26"/>
        <v>0</v>
      </c>
      <c r="BI45" s="378">
        <f t="shared" si="103"/>
        <v>0</v>
      </c>
      <c r="BJ45" s="379"/>
      <c r="BK45" s="380"/>
      <c r="BL45" s="377">
        <f t="shared" si="104"/>
        <v>0</v>
      </c>
      <c r="BM45" s="380"/>
      <c r="BN45" s="380"/>
      <c r="BO45" s="377">
        <f t="shared" si="105"/>
        <v>0</v>
      </c>
      <c r="BP45" s="381">
        <f t="shared" si="106"/>
        <v>0</v>
      </c>
      <c r="BQ45" s="382">
        <f t="shared" si="27"/>
        <v>0</v>
      </c>
      <c r="BR45" s="383" t="str">
        <f t="shared" si="28"/>
        <v>E</v>
      </c>
      <c r="BS45" s="384">
        <f t="shared" si="29"/>
        <v>0</v>
      </c>
      <c r="BT45" s="385"/>
      <c r="BU45" s="386"/>
      <c r="BV45" s="387">
        <f t="shared" si="30"/>
        <v>0</v>
      </c>
      <c r="BW45" s="386"/>
      <c r="BX45" s="386"/>
      <c r="BY45" s="387">
        <f t="shared" si="31"/>
        <v>0</v>
      </c>
      <c r="BZ45" s="386"/>
      <c r="CA45" s="386"/>
      <c r="CB45" s="387">
        <f t="shared" si="32"/>
        <v>0</v>
      </c>
      <c r="CC45" s="388">
        <f t="shared" si="107"/>
        <v>0</v>
      </c>
      <c r="CD45" s="389"/>
      <c r="CE45" s="390"/>
      <c r="CF45" s="387">
        <f t="shared" si="108"/>
        <v>0</v>
      </c>
      <c r="CG45" s="390"/>
      <c r="CH45" s="390"/>
      <c r="CI45" s="387">
        <f t="shared" si="109"/>
        <v>0</v>
      </c>
      <c r="CJ45" s="391">
        <f t="shared" si="110"/>
        <v>0</v>
      </c>
      <c r="CK45" s="392">
        <f t="shared" si="33"/>
        <v>0</v>
      </c>
      <c r="CL45" s="393" t="str">
        <f t="shared" si="34"/>
        <v>E</v>
      </c>
      <c r="CM45" s="394">
        <f t="shared" si="35"/>
        <v>0</v>
      </c>
      <c r="CN45" s="365"/>
      <c r="CO45" s="366"/>
      <c r="CP45" s="367">
        <f t="shared" si="36"/>
        <v>0</v>
      </c>
      <c r="CQ45" s="366"/>
      <c r="CR45" s="366"/>
      <c r="CS45" s="367">
        <f t="shared" si="37"/>
        <v>0</v>
      </c>
      <c r="CT45" s="366"/>
      <c r="CU45" s="366"/>
      <c r="CV45" s="367">
        <f t="shared" si="38"/>
        <v>0</v>
      </c>
      <c r="CW45" s="368">
        <f t="shared" si="111"/>
        <v>0</v>
      </c>
      <c r="CX45" s="369"/>
      <c r="CY45" s="370"/>
      <c r="CZ45" s="367">
        <f t="shared" si="112"/>
        <v>0</v>
      </c>
      <c r="DA45" s="370"/>
      <c r="DB45" s="370"/>
      <c r="DC45" s="367">
        <f t="shared" si="113"/>
        <v>0</v>
      </c>
      <c r="DD45" s="371">
        <f t="shared" si="114"/>
        <v>0</v>
      </c>
      <c r="DE45" s="372">
        <f t="shared" si="39"/>
        <v>0</v>
      </c>
      <c r="DF45" s="373" t="str">
        <f t="shared" si="40"/>
        <v>E</v>
      </c>
      <c r="DG45" s="374">
        <f t="shared" si="41"/>
        <v>0</v>
      </c>
      <c r="DH45" s="395"/>
      <c r="DI45" s="396"/>
      <c r="DJ45" s="397">
        <f t="shared" si="42"/>
        <v>0</v>
      </c>
      <c r="DK45" s="396"/>
      <c r="DL45" s="396"/>
      <c r="DM45" s="397">
        <f t="shared" si="43"/>
        <v>0</v>
      </c>
      <c r="DN45" s="396"/>
      <c r="DO45" s="396"/>
      <c r="DP45" s="397">
        <f t="shared" si="44"/>
        <v>0</v>
      </c>
      <c r="DQ45" s="398">
        <f t="shared" si="115"/>
        <v>0</v>
      </c>
      <c r="DR45" s="399"/>
      <c r="DS45" s="400"/>
      <c r="DT45" s="397">
        <f t="shared" si="116"/>
        <v>0</v>
      </c>
      <c r="DU45" s="400"/>
      <c r="DV45" s="400"/>
      <c r="DW45" s="397">
        <f t="shared" si="117"/>
        <v>0</v>
      </c>
      <c r="DX45" s="401">
        <f t="shared" si="118"/>
        <v>0</v>
      </c>
      <c r="DY45" s="402">
        <f t="shared" si="45"/>
        <v>0</v>
      </c>
      <c r="DZ45" s="403" t="str">
        <f t="shared" si="46"/>
        <v>E</v>
      </c>
      <c r="EA45" s="404">
        <f t="shared" si="47"/>
        <v>0</v>
      </c>
      <c r="EB45" s="405">
        <v>0</v>
      </c>
      <c r="EC45" s="406">
        <v>0</v>
      </c>
      <c r="ED45" s="406">
        <v>0</v>
      </c>
      <c r="EE45" s="327"/>
      <c r="EF45" s="327"/>
      <c r="EG45" s="327">
        <f t="shared" si="48"/>
        <v>0</v>
      </c>
      <c r="EH45" s="407">
        <f t="shared" si="49"/>
        <v>0</v>
      </c>
      <c r="EI45" s="329" t="str">
        <f t="shared" si="50"/>
        <v>E</v>
      </c>
      <c r="EJ45" s="330">
        <f t="shared" si="51"/>
        <v>0</v>
      </c>
      <c r="EK45" s="408">
        <v>0</v>
      </c>
      <c r="EL45" s="409">
        <v>0</v>
      </c>
      <c r="EM45" s="409">
        <v>0</v>
      </c>
      <c r="EN45" s="332"/>
      <c r="EO45" s="332"/>
      <c r="EP45" s="332">
        <f t="shared" si="52"/>
        <v>0</v>
      </c>
      <c r="EQ45" s="333">
        <f t="shared" si="53"/>
        <v>0</v>
      </c>
      <c r="ER45" s="334" t="str">
        <f t="shared" si="54"/>
        <v>E</v>
      </c>
      <c r="ES45" s="335">
        <f t="shared" si="55"/>
        <v>0</v>
      </c>
      <c r="ET45" s="410">
        <v>0</v>
      </c>
      <c r="EU45" s="411">
        <v>0</v>
      </c>
      <c r="EV45" s="411">
        <v>0</v>
      </c>
      <c r="EW45" s="337"/>
      <c r="EX45" s="337"/>
      <c r="EY45" s="337">
        <f t="shared" si="56"/>
        <v>0</v>
      </c>
      <c r="EZ45" s="338">
        <f t="shared" si="57"/>
        <v>0</v>
      </c>
      <c r="FA45" s="339" t="str">
        <f t="shared" si="58"/>
        <v>E</v>
      </c>
      <c r="FB45" s="340">
        <f t="shared" si="59"/>
        <v>0</v>
      </c>
      <c r="FC45" s="412"/>
      <c r="FD45" s="373"/>
      <c r="FE45" s="413" t="str">
        <f t="shared" si="119"/>
        <v/>
      </c>
      <c r="FF45" s="344">
        <f t="shared" si="120"/>
        <v>0</v>
      </c>
      <c r="FG45" s="345">
        <f t="shared" si="121"/>
        <v>0</v>
      </c>
      <c r="FH45" s="346" t="str">
        <f t="shared" si="61"/>
        <v/>
      </c>
      <c r="FI45" s="347" t="str">
        <f t="shared" si="62"/>
        <v/>
      </c>
      <c r="FJ45" s="347" t="str">
        <f t="shared" si="63"/>
        <v/>
      </c>
      <c r="FK45" s="347" t="str">
        <f t="shared" si="64"/>
        <v/>
      </c>
      <c r="FL45" s="414" t="str">
        <f t="shared" si="65"/>
        <v/>
      </c>
      <c r="FM45" s="349" t="str">
        <f t="shared" si="66"/>
        <v/>
      </c>
      <c r="FN45" s="350" t="str">
        <f t="shared" si="67"/>
        <v/>
      </c>
      <c r="FO45" s="351">
        <f t="shared" si="2"/>
        <v>0</v>
      </c>
      <c r="FP45" s="352">
        <f t="shared" si="3"/>
        <v>0</v>
      </c>
      <c r="FQ45" s="352">
        <f t="shared" si="4"/>
        <v>0</v>
      </c>
      <c r="FR45" s="352">
        <f t="shared" si="5"/>
        <v>0</v>
      </c>
      <c r="FS45" s="352">
        <f t="shared" si="6"/>
        <v>0</v>
      </c>
      <c r="FT45" s="353">
        <f t="shared" si="7"/>
        <v>0</v>
      </c>
      <c r="FU45" s="45">
        <f t="shared" si="68"/>
        <v>0</v>
      </c>
      <c r="FV45" s="46">
        <f t="shared" si="69"/>
        <v>0</v>
      </c>
      <c r="FW45" s="46">
        <f t="shared" si="70"/>
        <v>0</v>
      </c>
      <c r="FX45" s="46">
        <f t="shared" si="71"/>
        <v>0</v>
      </c>
      <c r="FY45" s="46">
        <f t="shared" si="72"/>
        <v>0</v>
      </c>
      <c r="FZ45" s="820"/>
      <c r="GA45" s="820"/>
      <c r="GB45" s="10">
        <f t="shared" si="73"/>
        <v>0</v>
      </c>
      <c r="GC45" s="10" t="s">
        <v>167</v>
      </c>
      <c r="GD45" s="10">
        <f t="shared" si="74"/>
        <v>100</v>
      </c>
      <c r="GE45" s="10" t="str">
        <f t="shared" si="75"/>
        <v>0/100</v>
      </c>
      <c r="GF45" s="10">
        <f t="shared" si="76"/>
        <v>0</v>
      </c>
      <c r="GG45" s="10" t="s">
        <v>167</v>
      </c>
      <c r="GH45" s="10">
        <f t="shared" si="77"/>
        <v>100</v>
      </c>
      <c r="GI45" s="10" t="str">
        <f t="shared" si="78"/>
        <v>0/100</v>
      </c>
      <c r="GJ45" s="10">
        <f t="shared" si="79"/>
        <v>0</v>
      </c>
      <c r="GK45" s="10" t="s">
        <v>167</v>
      </c>
      <c r="GL45" s="10">
        <f t="shared" si="80"/>
        <v>100</v>
      </c>
      <c r="GM45" s="10" t="str">
        <f t="shared" si="81"/>
        <v>0/100</v>
      </c>
      <c r="GO45" s="10">
        <f t="shared" si="82"/>
        <v>0</v>
      </c>
      <c r="GP45" s="10">
        <f t="shared" si="83"/>
        <v>0</v>
      </c>
      <c r="GQ45" s="10">
        <f t="shared" si="84"/>
        <v>0</v>
      </c>
      <c r="GR45" s="10">
        <f t="shared" si="85"/>
        <v>0</v>
      </c>
      <c r="GS45" s="10">
        <f t="shared" si="86"/>
        <v>0</v>
      </c>
      <c r="GT45" s="10">
        <f t="shared" si="87"/>
        <v>0</v>
      </c>
      <c r="GU45" s="10">
        <f t="shared" si="88"/>
        <v>0</v>
      </c>
      <c r="GV45" s="10">
        <f t="shared" si="89"/>
        <v>0</v>
      </c>
      <c r="GW45" s="10">
        <f t="shared" si="90"/>
        <v>0</v>
      </c>
      <c r="GX45" s="10">
        <f t="shared" si="91"/>
        <v>0</v>
      </c>
    </row>
    <row r="46" spans="1:206" ht="21.75" customHeight="1">
      <c r="A46" s="9">
        <f t="shared" si="11"/>
        <v>0</v>
      </c>
      <c r="B46" s="32">
        <v>38</v>
      </c>
      <c r="C46" s="354">
        <v>38</v>
      </c>
      <c r="D46" s="275">
        <f t="shared" si="12"/>
        <v>0</v>
      </c>
      <c r="E46" s="591"/>
      <c r="F46" s="592"/>
      <c r="G46" s="591"/>
      <c r="H46" s="591"/>
      <c r="I46" s="591"/>
      <c r="J46" s="591"/>
      <c r="K46" s="595"/>
      <c r="L46" s="355"/>
      <c r="M46" s="356"/>
      <c r="N46" s="357">
        <f t="shared" si="92"/>
        <v>0</v>
      </c>
      <c r="O46" s="356"/>
      <c r="P46" s="356"/>
      <c r="Q46" s="357">
        <f t="shared" si="13"/>
        <v>0</v>
      </c>
      <c r="R46" s="356"/>
      <c r="S46" s="356"/>
      <c r="T46" s="357">
        <f t="shared" si="14"/>
        <v>0</v>
      </c>
      <c r="U46" s="358">
        <f t="shared" si="93"/>
        <v>0</v>
      </c>
      <c r="V46" s="359"/>
      <c r="W46" s="360"/>
      <c r="X46" s="357">
        <f t="shared" si="94"/>
        <v>0</v>
      </c>
      <c r="Y46" s="360"/>
      <c r="Z46" s="360"/>
      <c r="AA46" s="357">
        <f t="shared" si="95"/>
        <v>0</v>
      </c>
      <c r="AB46" s="361">
        <f t="shared" si="96"/>
        <v>0</v>
      </c>
      <c r="AC46" s="362">
        <f t="shared" si="97"/>
        <v>0</v>
      </c>
      <c r="AD46" s="363" t="str">
        <f t="shared" si="16"/>
        <v/>
      </c>
      <c r="AE46" s="364">
        <f t="shared" si="98"/>
        <v>0</v>
      </c>
      <c r="AF46" s="365"/>
      <c r="AG46" s="366"/>
      <c r="AH46" s="367">
        <f t="shared" si="18"/>
        <v>0</v>
      </c>
      <c r="AI46" s="366"/>
      <c r="AJ46" s="366"/>
      <c r="AK46" s="367">
        <f t="shared" si="19"/>
        <v>0</v>
      </c>
      <c r="AL46" s="366"/>
      <c r="AM46" s="366"/>
      <c r="AN46" s="367">
        <f t="shared" si="20"/>
        <v>0</v>
      </c>
      <c r="AO46" s="368">
        <f t="shared" si="99"/>
        <v>0</v>
      </c>
      <c r="AP46" s="369"/>
      <c r="AQ46" s="370"/>
      <c r="AR46" s="367">
        <f t="shared" si="100"/>
        <v>0</v>
      </c>
      <c r="AS46" s="370"/>
      <c r="AT46" s="370"/>
      <c r="AU46" s="367">
        <f t="shared" si="101"/>
        <v>0</v>
      </c>
      <c r="AV46" s="371">
        <f t="shared" si="102"/>
        <v>0</v>
      </c>
      <c r="AW46" s="372">
        <f t="shared" si="21"/>
        <v>0</v>
      </c>
      <c r="AX46" s="373" t="str">
        <f t="shared" si="22"/>
        <v>E</v>
      </c>
      <c r="AY46" s="374">
        <f t="shared" si="23"/>
        <v>0</v>
      </c>
      <c r="AZ46" s="375"/>
      <c r="BA46" s="376"/>
      <c r="BB46" s="377">
        <f t="shared" si="24"/>
        <v>0</v>
      </c>
      <c r="BC46" s="376"/>
      <c r="BD46" s="376"/>
      <c r="BE46" s="377">
        <f t="shared" si="25"/>
        <v>0</v>
      </c>
      <c r="BF46" s="376"/>
      <c r="BG46" s="376"/>
      <c r="BH46" s="377">
        <f t="shared" si="26"/>
        <v>0</v>
      </c>
      <c r="BI46" s="378">
        <f t="shared" si="103"/>
        <v>0</v>
      </c>
      <c r="BJ46" s="379"/>
      <c r="BK46" s="380"/>
      <c r="BL46" s="377">
        <f t="shared" si="104"/>
        <v>0</v>
      </c>
      <c r="BM46" s="380"/>
      <c r="BN46" s="380"/>
      <c r="BO46" s="377">
        <f t="shared" si="105"/>
        <v>0</v>
      </c>
      <c r="BP46" s="381">
        <f t="shared" si="106"/>
        <v>0</v>
      </c>
      <c r="BQ46" s="382">
        <f t="shared" si="27"/>
        <v>0</v>
      </c>
      <c r="BR46" s="383" t="str">
        <f t="shared" si="28"/>
        <v>E</v>
      </c>
      <c r="BS46" s="384">
        <f t="shared" si="29"/>
        <v>0</v>
      </c>
      <c r="BT46" s="385"/>
      <c r="BU46" s="386"/>
      <c r="BV46" s="387">
        <f t="shared" si="30"/>
        <v>0</v>
      </c>
      <c r="BW46" s="386"/>
      <c r="BX46" s="386"/>
      <c r="BY46" s="387">
        <f t="shared" si="31"/>
        <v>0</v>
      </c>
      <c r="BZ46" s="386"/>
      <c r="CA46" s="386"/>
      <c r="CB46" s="387">
        <f t="shared" si="32"/>
        <v>0</v>
      </c>
      <c r="CC46" s="388">
        <f t="shared" si="107"/>
        <v>0</v>
      </c>
      <c r="CD46" s="389"/>
      <c r="CE46" s="390"/>
      <c r="CF46" s="387">
        <f t="shared" si="108"/>
        <v>0</v>
      </c>
      <c r="CG46" s="390"/>
      <c r="CH46" s="390"/>
      <c r="CI46" s="387">
        <f t="shared" si="109"/>
        <v>0</v>
      </c>
      <c r="CJ46" s="391">
        <f t="shared" si="110"/>
        <v>0</v>
      </c>
      <c r="CK46" s="392">
        <f t="shared" si="33"/>
        <v>0</v>
      </c>
      <c r="CL46" s="393" t="str">
        <f t="shared" si="34"/>
        <v>E</v>
      </c>
      <c r="CM46" s="394">
        <f t="shared" si="35"/>
        <v>0</v>
      </c>
      <c r="CN46" s="365"/>
      <c r="CO46" s="366"/>
      <c r="CP46" s="367">
        <f t="shared" si="36"/>
        <v>0</v>
      </c>
      <c r="CQ46" s="366"/>
      <c r="CR46" s="366"/>
      <c r="CS46" s="367">
        <f t="shared" si="37"/>
        <v>0</v>
      </c>
      <c r="CT46" s="366"/>
      <c r="CU46" s="366"/>
      <c r="CV46" s="367">
        <f t="shared" si="38"/>
        <v>0</v>
      </c>
      <c r="CW46" s="368">
        <f t="shared" si="111"/>
        <v>0</v>
      </c>
      <c r="CX46" s="369"/>
      <c r="CY46" s="370"/>
      <c r="CZ46" s="367">
        <f t="shared" si="112"/>
        <v>0</v>
      </c>
      <c r="DA46" s="370"/>
      <c r="DB46" s="370"/>
      <c r="DC46" s="367">
        <f t="shared" si="113"/>
        <v>0</v>
      </c>
      <c r="DD46" s="371">
        <f t="shared" si="114"/>
        <v>0</v>
      </c>
      <c r="DE46" s="372">
        <f t="shared" si="39"/>
        <v>0</v>
      </c>
      <c r="DF46" s="373" t="str">
        <f t="shared" si="40"/>
        <v>E</v>
      </c>
      <c r="DG46" s="374">
        <f t="shared" si="41"/>
        <v>0</v>
      </c>
      <c r="DH46" s="395"/>
      <c r="DI46" s="396"/>
      <c r="DJ46" s="397">
        <f t="shared" si="42"/>
        <v>0</v>
      </c>
      <c r="DK46" s="396"/>
      <c r="DL46" s="396"/>
      <c r="DM46" s="397">
        <f t="shared" si="43"/>
        <v>0</v>
      </c>
      <c r="DN46" s="396"/>
      <c r="DO46" s="396"/>
      <c r="DP46" s="397">
        <f t="shared" si="44"/>
        <v>0</v>
      </c>
      <c r="DQ46" s="398">
        <f t="shared" si="115"/>
        <v>0</v>
      </c>
      <c r="DR46" s="399"/>
      <c r="DS46" s="400"/>
      <c r="DT46" s="397">
        <f t="shared" si="116"/>
        <v>0</v>
      </c>
      <c r="DU46" s="400"/>
      <c r="DV46" s="400"/>
      <c r="DW46" s="397">
        <f t="shared" si="117"/>
        <v>0</v>
      </c>
      <c r="DX46" s="401">
        <f t="shared" si="118"/>
        <v>0</v>
      </c>
      <c r="DY46" s="402">
        <f t="shared" si="45"/>
        <v>0</v>
      </c>
      <c r="DZ46" s="403" t="str">
        <f t="shared" si="46"/>
        <v>E</v>
      </c>
      <c r="EA46" s="404">
        <f t="shared" si="47"/>
        <v>0</v>
      </c>
      <c r="EB46" s="405">
        <v>0</v>
      </c>
      <c r="EC46" s="406">
        <v>0</v>
      </c>
      <c r="ED46" s="406">
        <v>0</v>
      </c>
      <c r="EE46" s="327"/>
      <c r="EF46" s="327"/>
      <c r="EG46" s="327">
        <f t="shared" si="48"/>
        <v>0</v>
      </c>
      <c r="EH46" s="407">
        <f t="shared" si="49"/>
        <v>0</v>
      </c>
      <c r="EI46" s="329" t="str">
        <f t="shared" si="50"/>
        <v>E</v>
      </c>
      <c r="EJ46" s="330">
        <f t="shared" si="51"/>
        <v>0</v>
      </c>
      <c r="EK46" s="408">
        <v>0</v>
      </c>
      <c r="EL46" s="409">
        <v>0</v>
      </c>
      <c r="EM46" s="409">
        <v>0</v>
      </c>
      <c r="EN46" s="332"/>
      <c r="EO46" s="332"/>
      <c r="EP46" s="332">
        <f t="shared" si="52"/>
        <v>0</v>
      </c>
      <c r="EQ46" s="333">
        <f t="shared" si="53"/>
        <v>0</v>
      </c>
      <c r="ER46" s="334" t="str">
        <f t="shared" si="54"/>
        <v>E</v>
      </c>
      <c r="ES46" s="335">
        <f t="shared" si="55"/>
        <v>0</v>
      </c>
      <c r="ET46" s="410">
        <v>0</v>
      </c>
      <c r="EU46" s="411">
        <v>0</v>
      </c>
      <c r="EV46" s="411">
        <v>0</v>
      </c>
      <c r="EW46" s="337"/>
      <c r="EX46" s="337"/>
      <c r="EY46" s="337">
        <f t="shared" si="56"/>
        <v>0</v>
      </c>
      <c r="EZ46" s="338">
        <f t="shared" si="57"/>
        <v>0</v>
      </c>
      <c r="FA46" s="339" t="str">
        <f t="shared" si="58"/>
        <v>E</v>
      </c>
      <c r="FB46" s="340">
        <f t="shared" si="59"/>
        <v>0</v>
      </c>
      <c r="FC46" s="412"/>
      <c r="FD46" s="373"/>
      <c r="FE46" s="413" t="str">
        <f t="shared" si="119"/>
        <v/>
      </c>
      <c r="FF46" s="344">
        <f t="shared" si="120"/>
        <v>0</v>
      </c>
      <c r="FG46" s="345">
        <f t="shared" si="121"/>
        <v>0</v>
      </c>
      <c r="FH46" s="346" t="str">
        <f t="shared" si="61"/>
        <v/>
      </c>
      <c r="FI46" s="347" t="str">
        <f t="shared" si="62"/>
        <v/>
      </c>
      <c r="FJ46" s="347" t="str">
        <f t="shared" si="63"/>
        <v/>
      </c>
      <c r="FK46" s="347" t="str">
        <f t="shared" si="64"/>
        <v/>
      </c>
      <c r="FL46" s="414" t="str">
        <f t="shared" si="65"/>
        <v/>
      </c>
      <c r="FM46" s="349" t="str">
        <f t="shared" si="66"/>
        <v/>
      </c>
      <c r="FN46" s="350" t="str">
        <f t="shared" si="67"/>
        <v/>
      </c>
      <c r="FO46" s="351">
        <f t="shared" si="2"/>
        <v>0</v>
      </c>
      <c r="FP46" s="352">
        <f t="shared" si="3"/>
        <v>0</v>
      </c>
      <c r="FQ46" s="352">
        <f t="shared" si="4"/>
        <v>0</v>
      </c>
      <c r="FR46" s="352">
        <f t="shared" si="5"/>
        <v>0</v>
      </c>
      <c r="FS46" s="352">
        <f t="shared" si="6"/>
        <v>0</v>
      </c>
      <c r="FT46" s="353">
        <f t="shared" si="7"/>
        <v>0</v>
      </c>
      <c r="FU46" s="45">
        <f t="shared" si="68"/>
        <v>0</v>
      </c>
      <c r="FV46" s="46">
        <f t="shared" si="69"/>
        <v>0</v>
      </c>
      <c r="FW46" s="46">
        <f t="shared" si="70"/>
        <v>0</v>
      </c>
      <c r="FX46" s="46">
        <f t="shared" si="71"/>
        <v>0</v>
      </c>
      <c r="FY46" s="46">
        <f t="shared" si="72"/>
        <v>0</v>
      </c>
      <c r="FZ46" s="820"/>
      <c r="GA46" s="820"/>
      <c r="GB46" s="10">
        <f t="shared" si="73"/>
        <v>0</v>
      </c>
      <c r="GC46" s="10" t="s">
        <v>167</v>
      </c>
      <c r="GD46" s="10">
        <f t="shared" si="74"/>
        <v>100</v>
      </c>
      <c r="GE46" s="10" t="str">
        <f t="shared" si="75"/>
        <v>0/100</v>
      </c>
      <c r="GF46" s="10">
        <f t="shared" si="76"/>
        <v>0</v>
      </c>
      <c r="GG46" s="10" t="s">
        <v>167</v>
      </c>
      <c r="GH46" s="10">
        <f t="shared" si="77"/>
        <v>100</v>
      </c>
      <c r="GI46" s="10" t="str">
        <f t="shared" si="78"/>
        <v>0/100</v>
      </c>
      <c r="GJ46" s="10">
        <f t="shared" si="79"/>
        <v>0</v>
      </c>
      <c r="GK46" s="10" t="s">
        <v>167</v>
      </c>
      <c r="GL46" s="10">
        <f t="shared" si="80"/>
        <v>100</v>
      </c>
      <c r="GM46" s="10" t="str">
        <f t="shared" si="81"/>
        <v>0/100</v>
      </c>
      <c r="GO46" s="10">
        <f t="shared" si="82"/>
        <v>0</v>
      </c>
      <c r="GP46" s="10">
        <f t="shared" si="83"/>
        <v>0</v>
      </c>
      <c r="GQ46" s="10">
        <f t="shared" si="84"/>
        <v>0</v>
      </c>
      <c r="GR46" s="10">
        <f t="shared" si="85"/>
        <v>0</v>
      </c>
      <c r="GS46" s="10">
        <f t="shared" si="86"/>
        <v>0</v>
      </c>
      <c r="GT46" s="10">
        <f t="shared" si="87"/>
        <v>0</v>
      </c>
      <c r="GU46" s="10">
        <f t="shared" si="88"/>
        <v>0</v>
      </c>
      <c r="GV46" s="10">
        <f t="shared" si="89"/>
        <v>0</v>
      </c>
      <c r="GW46" s="10">
        <f t="shared" si="90"/>
        <v>0</v>
      </c>
      <c r="GX46" s="10">
        <f t="shared" si="91"/>
        <v>0</v>
      </c>
    </row>
    <row r="47" spans="1:206" ht="21.75" customHeight="1">
      <c r="A47" s="9">
        <f t="shared" si="11"/>
        <v>0</v>
      </c>
      <c r="B47" s="32">
        <v>39</v>
      </c>
      <c r="C47" s="274">
        <v>39</v>
      </c>
      <c r="D47" s="275">
        <f t="shared" si="12"/>
        <v>0</v>
      </c>
      <c r="E47" s="591"/>
      <c r="F47" s="592"/>
      <c r="G47" s="589"/>
      <c r="H47" s="591"/>
      <c r="I47" s="591"/>
      <c r="J47" s="591"/>
      <c r="K47" s="595"/>
      <c r="L47" s="355"/>
      <c r="M47" s="356"/>
      <c r="N47" s="357">
        <f t="shared" si="92"/>
        <v>0</v>
      </c>
      <c r="O47" s="356"/>
      <c r="P47" s="356"/>
      <c r="Q47" s="357">
        <f t="shared" si="13"/>
        <v>0</v>
      </c>
      <c r="R47" s="356"/>
      <c r="S47" s="356"/>
      <c r="T47" s="357">
        <f t="shared" si="14"/>
        <v>0</v>
      </c>
      <c r="U47" s="358">
        <f t="shared" si="93"/>
        <v>0</v>
      </c>
      <c r="V47" s="359"/>
      <c r="W47" s="360"/>
      <c r="X47" s="357">
        <f t="shared" si="94"/>
        <v>0</v>
      </c>
      <c r="Y47" s="360"/>
      <c r="Z47" s="360"/>
      <c r="AA47" s="357">
        <f t="shared" si="95"/>
        <v>0</v>
      </c>
      <c r="AB47" s="361">
        <f t="shared" si="96"/>
        <v>0</v>
      </c>
      <c r="AC47" s="362">
        <f t="shared" si="97"/>
        <v>0</v>
      </c>
      <c r="AD47" s="363" t="str">
        <f t="shared" si="16"/>
        <v/>
      </c>
      <c r="AE47" s="364">
        <f t="shared" si="98"/>
        <v>0</v>
      </c>
      <c r="AF47" s="365"/>
      <c r="AG47" s="366"/>
      <c r="AH47" s="367">
        <f t="shared" si="18"/>
        <v>0</v>
      </c>
      <c r="AI47" s="366"/>
      <c r="AJ47" s="366"/>
      <c r="AK47" s="367">
        <f t="shared" si="19"/>
        <v>0</v>
      </c>
      <c r="AL47" s="366"/>
      <c r="AM47" s="366"/>
      <c r="AN47" s="367">
        <f t="shared" si="20"/>
        <v>0</v>
      </c>
      <c r="AO47" s="368">
        <f t="shared" si="99"/>
        <v>0</v>
      </c>
      <c r="AP47" s="369"/>
      <c r="AQ47" s="370"/>
      <c r="AR47" s="367">
        <f t="shared" si="100"/>
        <v>0</v>
      </c>
      <c r="AS47" s="370"/>
      <c r="AT47" s="370"/>
      <c r="AU47" s="367">
        <f t="shared" si="101"/>
        <v>0</v>
      </c>
      <c r="AV47" s="371">
        <f t="shared" si="102"/>
        <v>0</v>
      </c>
      <c r="AW47" s="372">
        <f t="shared" si="21"/>
        <v>0</v>
      </c>
      <c r="AX47" s="373" t="str">
        <f t="shared" si="22"/>
        <v>E</v>
      </c>
      <c r="AY47" s="374">
        <f t="shared" si="23"/>
        <v>0</v>
      </c>
      <c r="AZ47" s="375"/>
      <c r="BA47" s="376"/>
      <c r="BB47" s="377">
        <f t="shared" si="24"/>
        <v>0</v>
      </c>
      <c r="BC47" s="376"/>
      <c r="BD47" s="376"/>
      <c r="BE47" s="377">
        <f t="shared" si="25"/>
        <v>0</v>
      </c>
      <c r="BF47" s="376"/>
      <c r="BG47" s="376"/>
      <c r="BH47" s="377">
        <f t="shared" si="26"/>
        <v>0</v>
      </c>
      <c r="BI47" s="378">
        <f t="shared" si="103"/>
        <v>0</v>
      </c>
      <c r="BJ47" s="379"/>
      <c r="BK47" s="380"/>
      <c r="BL47" s="377">
        <f t="shared" si="104"/>
        <v>0</v>
      </c>
      <c r="BM47" s="380"/>
      <c r="BN47" s="380"/>
      <c r="BO47" s="377">
        <f t="shared" si="105"/>
        <v>0</v>
      </c>
      <c r="BP47" s="381">
        <f t="shared" si="106"/>
        <v>0</v>
      </c>
      <c r="BQ47" s="382">
        <f t="shared" si="27"/>
        <v>0</v>
      </c>
      <c r="BR47" s="383" t="str">
        <f t="shared" si="28"/>
        <v>E</v>
      </c>
      <c r="BS47" s="384">
        <f t="shared" si="29"/>
        <v>0</v>
      </c>
      <c r="BT47" s="385"/>
      <c r="BU47" s="386"/>
      <c r="BV47" s="387">
        <f t="shared" si="30"/>
        <v>0</v>
      </c>
      <c r="BW47" s="386"/>
      <c r="BX47" s="386"/>
      <c r="BY47" s="387">
        <f t="shared" si="31"/>
        <v>0</v>
      </c>
      <c r="BZ47" s="386"/>
      <c r="CA47" s="386"/>
      <c r="CB47" s="387">
        <f t="shared" si="32"/>
        <v>0</v>
      </c>
      <c r="CC47" s="388">
        <f t="shared" si="107"/>
        <v>0</v>
      </c>
      <c r="CD47" s="389"/>
      <c r="CE47" s="390"/>
      <c r="CF47" s="387">
        <f t="shared" si="108"/>
        <v>0</v>
      </c>
      <c r="CG47" s="390"/>
      <c r="CH47" s="390"/>
      <c r="CI47" s="387">
        <f t="shared" si="109"/>
        <v>0</v>
      </c>
      <c r="CJ47" s="391">
        <f t="shared" si="110"/>
        <v>0</v>
      </c>
      <c r="CK47" s="392">
        <f t="shared" si="33"/>
        <v>0</v>
      </c>
      <c r="CL47" s="393" t="str">
        <f t="shared" si="34"/>
        <v>E</v>
      </c>
      <c r="CM47" s="394">
        <f t="shared" si="35"/>
        <v>0</v>
      </c>
      <c r="CN47" s="365"/>
      <c r="CO47" s="366"/>
      <c r="CP47" s="367">
        <f t="shared" si="36"/>
        <v>0</v>
      </c>
      <c r="CQ47" s="366"/>
      <c r="CR47" s="366"/>
      <c r="CS47" s="367">
        <f t="shared" si="37"/>
        <v>0</v>
      </c>
      <c r="CT47" s="366"/>
      <c r="CU47" s="366"/>
      <c r="CV47" s="367">
        <f t="shared" si="38"/>
        <v>0</v>
      </c>
      <c r="CW47" s="368">
        <f t="shared" si="111"/>
        <v>0</v>
      </c>
      <c r="CX47" s="369"/>
      <c r="CY47" s="370"/>
      <c r="CZ47" s="367">
        <f t="shared" si="112"/>
        <v>0</v>
      </c>
      <c r="DA47" s="370"/>
      <c r="DB47" s="370"/>
      <c r="DC47" s="367">
        <f t="shared" si="113"/>
        <v>0</v>
      </c>
      <c r="DD47" s="371">
        <f t="shared" si="114"/>
        <v>0</v>
      </c>
      <c r="DE47" s="372">
        <f t="shared" si="39"/>
        <v>0</v>
      </c>
      <c r="DF47" s="373" t="str">
        <f t="shared" si="40"/>
        <v>E</v>
      </c>
      <c r="DG47" s="374">
        <f t="shared" si="41"/>
        <v>0</v>
      </c>
      <c r="DH47" s="395"/>
      <c r="DI47" s="396"/>
      <c r="DJ47" s="397">
        <f t="shared" si="42"/>
        <v>0</v>
      </c>
      <c r="DK47" s="396"/>
      <c r="DL47" s="396"/>
      <c r="DM47" s="397">
        <f t="shared" si="43"/>
        <v>0</v>
      </c>
      <c r="DN47" s="396"/>
      <c r="DO47" s="396"/>
      <c r="DP47" s="397">
        <f t="shared" si="44"/>
        <v>0</v>
      </c>
      <c r="DQ47" s="398">
        <f t="shared" si="115"/>
        <v>0</v>
      </c>
      <c r="DR47" s="399"/>
      <c r="DS47" s="400"/>
      <c r="DT47" s="397">
        <f t="shared" si="116"/>
        <v>0</v>
      </c>
      <c r="DU47" s="400"/>
      <c r="DV47" s="400"/>
      <c r="DW47" s="397">
        <f t="shared" si="117"/>
        <v>0</v>
      </c>
      <c r="DX47" s="401">
        <f t="shared" si="118"/>
        <v>0</v>
      </c>
      <c r="DY47" s="402">
        <f t="shared" si="45"/>
        <v>0</v>
      </c>
      <c r="DZ47" s="403" t="str">
        <f t="shared" si="46"/>
        <v>E</v>
      </c>
      <c r="EA47" s="404">
        <f t="shared" si="47"/>
        <v>0</v>
      </c>
      <c r="EB47" s="405">
        <v>0</v>
      </c>
      <c r="EC47" s="406">
        <v>0</v>
      </c>
      <c r="ED47" s="406">
        <v>0</v>
      </c>
      <c r="EE47" s="327"/>
      <c r="EF47" s="327"/>
      <c r="EG47" s="327">
        <f t="shared" si="48"/>
        <v>0</v>
      </c>
      <c r="EH47" s="407">
        <f t="shared" si="49"/>
        <v>0</v>
      </c>
      <c r="EI47" s="329" t="str">
        <f t="shared" si="50"/>
        <v>E</v>
      </c>
      <c r="EJ47" s="330">
        <f t="shared" si="51"/>
        <v>0</v>
      </c>
      <c r="EK47" s="408">
        <v>0</v>
      </c>
      <c r="EL47" s="409">
        <v>0</v>
      </c>
      <c r="EM47" s="409">
        <v>0</v>
      </c>
      <c r="EN47" s="332"/>
      <c r="EO47" s="332"/>
      <c r="EP47" s="332">
        <f t="shared" si="52"/>
        <v>0</v>
      </c>
      <c r="EQ47" s="333">
        <f t="shared" si="53"/>
        <v>0</v>
      </c>
      <c r="ER47" s="334" t="str">
        <f t="shared" si="54"/>
        <v>E</v>
      </c>
      <c r="ES47" s="335">
        <f t="shared" si="55"/>
        <v>0</v>
      </c>
      <c r="ET47" s="410">
        <v>0</v>
      </c>
      <c r="EU47" s="411">
        <v>0</v>
      </c>
      <c r="EV47" s="411">
        <v>0</v>
      </c>
      <c r="EW47" s="337"/>
      <c r="EX47" s="337"/>
      <c r="EY47" s="337">
        <f t="shared" si="56"/>
        <v>0</v>
      </c>
      <c r="EZ47" s="338">
        <f t="shared" si="57"/>
        <v>0</v>
      </c>
      <c r="FA47" s="339" t="str">
        <f t="shared" si="58"/>
        <v>E</v>
      </c>
      <c r="FB47" s="340">
        <f t="shared" si="59"/>
        <v>0</v>
      </c>
      <c r="FC47" s="412"/>
      <c r="FD47" s="373"/>
      <c r="FE47" s="413" t="str">
        <f t="shared" si="119"/>
        <v/>
      </c>
      <c r="FF47" s="344">
        <f t="shared" si="120"/>
        <v>0</v>
      </c>
      <c r="FG47" s="345">
        <f t="shared" si="121"/>
        <v>0</v>
      </c>
      <c r="FH47" s="346" t="str">
        <f t="shared" si="61"/>
        <v/>
      </c>
      <c r="FI47" s="347" t="str">
        <f t="shared" si="62"/>
        <v/>
      </c>
      <c r="FJ47" s="347" t="str">
        <f t="shared" si="63"/>
        <v/>
      </c>
      <c r="FK47" s="347" t="str">
        <f t="shared" si="64"/>
        <v/>
      </c>
      <c r="FL47" s="414" t="str">
        <f t="shared" si="65"/>
        <v/>
      </c>
      <c r="FM47" s="349" t="str">
        <f t="shared" si="66"/>
        <v/>
      </c>
      <c r="FN47" s="350" t="str">
        <f t="shared" si="67"/>
        <v/>
      </c>
      <c r="FO47" s="351">
        <f t="shared" si="2"/>
        <v>0</v>
      </c>
      <c r="FP47" s="352">
        <f t="shared" si="3"/>
        <v>0</v>
      </c>
      <c r="FQ47" s="352">
        <f t="shared" si="4"/>
        <v>0</v>
      </c>
      <c r="FR47" s="352">
        <f t="shared" si="5"/>
        <v>0</v>
      </c>
      <c r="FS47" s="352">
        <f t="shared" si="6"/>
        <v>0</v>
      </c>
      <c r="FT47" s="353">
        <f t="shared" si="7"/>
        <v>0</v>
      </c>
      <c r="FU47" s="45">
        <f t="shared" si="68"/>
        <v>0</v>
      </c>
      <c r="FV47" s="46">
        <f t="shared" si="69"/>
        <v>0</v>
      </c>
      <c r="FW47" s="46">
        <f t="shared" si="70"/>
        <v>0</v>
      </c>
      <c r="FX47" s="46">
        <f t="shared" si="71"/>
        <v>0</v>
      </c>
      <c r="FY47" s="46">
        <f t="shared" si="72"/>
        <v>0</v>
      </c>
      <c r="FZ47" s="820"/>
      <c r="GA47" s="820"/>
      <c r="GB47" s="10">
        <f t="shared" si="73"/>
        <v>0</v>
      </c>
      <c r="GC47" s="10" t="s">
        <v>167</v>
      </c>
      <c r="GD47" s="10">
        <f t="shared" si="74"/>
        <v>100</v>
      </c>
      <c r="GE47" s="10" t="str">
        <f t="shared" si="75"/>
        <v>0/100</v>
      </c>
      <c r="GF47" s="10">
        <f t="shared" si="76"/>
        <v>0</v>
      </c>
      <c r="GG47" s="10" t="s">
        <v>167</v>
      </c>
      <c r="GH47" s="10">
        <f t="shared" si="77"/>
        <v>100</v>
      </c>
      <c r="GI47" s="10" t="str">
        <f t="shared" si="78"/>
        <v>0/100</v>
      </c>
      <c r="GJ47" s="10">
        <f t="shared" si="79"/>
        <v>0</v>
      </c>
      <c r="GK47" s="10" t="s">
        <v>167</v>
      </c>
      <c r="GL47" s="10">
        <f t="shared" si="80"/>
        <v>100</v>
      </c>
      <c r="GM47" s="10" t="str">
        <f t="shared" si="81"/>
        <v>0/100</v>
      </c>
      <c r="GO47" s="10">
        <f t="shared" si="82"/>
        <v>0</v>
      </c>
      <c r="GP47" s="10">
        <f t="shared" si="83"/>
        <v>0</v>
      </c>
      <c r="GQ47" s="10">
        <f t="shared" si="84"/>
        <v>0</v>
      </c>
      <c r="GR47" s="10">
        <f t="shared" si="85"/>
        <v>0</v>
      </c>
      <c r="GS47" s="10">
        <f t="shared" si="86"/>
        <v>0</v>
      </c>
      <c r="GT47" s="10">
        <f t="shared" si="87"/>
        <v>0</v>
      </c>
      <c r="GU47" s="10">
        <f t="shared" si="88"/>
        <v>0</v>
      </c>
      <c r="GV47" s="10">
        <f t="shared" si="89"/>
        <v>0</v>
      </c>
      <c r="GW47" s="10">
        <f t="shared" si="90"/>
        <v>0</v>
      </c>
      <c r="GX47" s="10">
        <f t="shared" si="91"/>
        <v>0</v>
      </c>
    </row>
    <row r="48" spans="1:206" ht="21.75" customHeight="1">
      <c r="A48" s="9">
        <f t="shared" si="11"/>
        <v>0</v>
      </c>
      <c r="B48" s="32">
        <v>40</v>
      </c>
      <c r="C48" s="354">
        <v>40</v>
      </c>
      <c r="D48" s="275">
        <f t="shared" si="12"/>
        <v>0</v>
      </c>
      <c r="E48" s="591"/>
      <c r="F48" s="592"/>
      <c r="G48" s="591"/>
      <c r="H48" s="591"/>
      <c r="I48" s="591"/>
      <c r="J48" s="591"/>
      <c r="K48" s="595"/>
      <c r="L48" s="355"/>
      <c r="M48" s="356"/>
      <c r="N48" s="357">
        <f t="shared" si="92"/>
        <v>0</v>
      </c>
      <c r="O48" s="356"/>
      <c r="P48" s="356"/>
      <c r="Q48" s="357">
        <f t="shared" si="13"/>
        <v>0</v>
      </c>
      <c r="R48" s="356"/>
      <c r="S48" s="356"/>
      <c r="T48" s="357">
        <f t="shared" si="14"/>
        <v>0</v>
      </c>
      <c r="U48" s="358">
        <f t="shared" si="93"/>
        <v>0</v>
      </c>
      <c r="V48" s="359"/>
      <c r="W48" s="360"/>
      <c r="X48" s="357">
        <f t="shared" si="94"/>
        <v>0</v>
      </c>
      <c r="Y48" s="360"/>
      <c r="Z48" s="360"/>
      <c r="AA48" s="357">
        <f t="shared" si="95"/>
        <v>0</v>
      </c>
      <c r="AB48" s="361">
        <f t="shared" si="96"/>
        <v>0</v>
      </c>
      <c r="AC48" s="362">
        <f t="shared" si="97"/>
        <v>0</v>
      </c>
      <c r="AD48" s="363" t="str">
        <f t="shared" si="16"/>
        <v/>
      </c>
      <c r="AE48" s="364">
        <f t="shared" si="98"/>
        <v>0</v>
      </c>
      <c r="AF48" s="365"/>
      <c r="AG48" s="366"/>
      <c r="AH48" s="367">
        <f t="shared" si="18"/>
        <v>0</v>
      </c>
      <c r="AI48" s="366"/>
      <c r="AJ48" s="366"/>
      <c r="AK48" s="367">
        <f t="shared" si="19"/>
        <v>0</v>
      </c>
      <c r="AL48" s="366"/>
      <c r="AM48" s="366"/>
      <c r="AN48" s="367">
        <f t="shared" si="20"/>
        <v>0</v>
      </c>
      <c r="AO48" s="368">
        <f t="shared" si="99"/>
        <v>0</v>
      </c>
      <c r="AP48" s="369"/>
      <c r="AQ48" s="370"/>
      <c r="AR48" s="367">
        <f t="shared" si="100"/>
        <v>0</v>
      </c>
      <c r="AS48" s="370"/>
      <c r="AT48" s="370"/>
      <c r="AU48" s="367">
        <f t="shared" si="101"/>
        <v>0</v>
      </c>
      <c r="AV48" s="371">
        <f t="shared" si="102"/>
        <v>0</v>
      </c>
      <c r="AW48" s="372">
        <f t="shared" si="21"/>
        <v>0</v>
      </c>
      <c r="AX48" s="373" t="str">
        <f t="shared" si="22"/>
        <v>E</v>
      </c>
      <c r="AY48" s="374">
        <f t="shared" si="23"/>
        <v>0</v>
      </c>
      <c r="AZ48" s="375"/>
      <c r="BA48" s="376"/>
      <c r="BB48" s="377">
        <f t="shared" si="24"/>
        <v>0</v>
      </c>
      <c r="BC48" s="376"/>
      <c r="BD48" s="376"/>
      <c r="BE48" s="377">
        <f t="shared" si="25"/>
        <v>0</v>
      </c>
      <c r="BF48" s="376"/>
      <c r="BG48" s="376"/>
      <c r="BH48" s="377">
        <f t="shared" si="26"/>
        <v>0</v>
      </c>
      <c r="BI48" s="378">
        <f t="shared" si="103"/>
        <v>0</v>
      </c>
      <c r="BJ48" s="379"/>
      <c r="BK48" s="380"/>
      <c r="BL48" s="377">
        <f t="shared" si="104"/>
        <v>0</v>
      </c>
      <c r="BM48" s="380"/>
      <c r="BN48" s="380"/>
      <c r="BO48" s="377">
        <f t="shared" si="105"/>
        <v>0</v>
      </c>
      <c r="BP48" s="381">
        <f t="shared" si="106"/>
        <v>0</v>
      </c>
      <c r="BQ48" s="382">
        <f t="shared" si="27"/>
        <v>0</v>
      </c>
      <c r="BR48" s="383" t="str">
        <f t="shared" si="28"/>
        <v>E</v>
      </c>
      <c r="BS48" s="384">
        <f t="shared" si="29"/>
        <v>0</v>
      </c>
      <c r="BT48" s="385"/>
      <c r="BU48" s="386"/>
      <c r="BV48" s="387">
        <f t="shared" si="30"/>
        <v>0</v>
      </c>
      <c r="BW48" s="386"/>
      <c r="BX48" s="386"/>
      <c r="BY48" s="387">
        <f t="shared" si="31"/>
        <v>0</v>
      </c>
      <c r="BZ48" s="386"/>
      <c r="CA48" s="386"/>
      <c r="CB48" s="387">
        <f t="shared" si="32"/>
        <v>0</v>
      </c>
      <c r="CC48" s="388">
        <f t="shared" si="107"/>
        <v>0</v>
      </c>
      <c r="CD48" s="389"/>
      <c r="CE48" s="390"/>
      <c r="CF48" s="387">
        <f t="shared" si="108"/>
        <v>0</v>
      </c>
      <c r="CG48" s="390"/>
      <c r="CH48" s="390"/>
      <c r="CI48" s="387">
        <f t="shared" si="109"/>
        <v>0</v>
      </c>
      <c r="CJ48" s="391">
        <f t="shared" si="110"/>
        <v>0</v>
      </c>
      <c r="CK48" s="392">
        <f t="shared" si="33"/>
        <v>0</v>
      </c>
      <c r="CL48" s="393" t="str">
        <f t="shared" si="34"/>
        <v>E</v>
      </c>
      <c r="CM48" s="394">
        <f t="shared" si="35"/>
        <v>0</v>
      </c>
      <c r="CN48" s="365"/>
      <c r="CO48" s="366"/>
      <c r="CP48" s="367">
        <f t="shared" si="36"/>
        <v>0</v>
      </c>
      <c r="CQ48" s="366"/>
      <c r="CR48" s="366"/>
      <c r="CS48" s="367">
        <f t="shared" si="37"/>
        <v>0</v>
      </c>
      <c r="CT48" s="366"/>
      <c r="CU48" s="366"/>
      <c r="CV48" s="367">
        <f t="shared" si="38"/>
        <v>0</v>
      </c>
      <c r="CW48" s="368">
        <f t="shared" si="111"/>
        <v>0</v>
      </c>
      <c r="CX48" s="369"/>
      <c r="CY48" s="370"/>
      <c r="CZ48" s="367">
        <f t="shared" si="112"/>
        <v>0</v>
      </c>
      <c r="DA48" s="370"/>
      <c r="DB48" s="370"/>
      <c r="DC48" s="367">
        <f t="shared" si="113"/>
        <v>0</v>
      </c>
      <c r="DD48" s="371">
        <f t="shared" si="114"/>
        <v>0</v>
      </c>
      <c r="DE48" s="372">
        <f t="shared" si="39"/>
        <v>0</v>
      </c>
      <c r="DF48" s="373" t="str">
        <f t="shared" si="40"/>
        <v>E</v>
      </c>
      <c r="DG48" s="374">
        <f t="shared" si="41"/>
        <v>0</v>
      </c>
      <c r="DH48" s="395"/>
      <c r="DI48" s="396"/>
      <c r="DJ48" s="397">
        <f t="shared" si="42"/>
        <v>0</v>
      </c>
      <c r="DK48" s="396"/>
      <c r="DL48" s="396"/>
      <c r="DM48" s="397">
        <f t="shared" si="43"/>
        <v>0</v>
      </c>
      <c r="DN48" s="396"/>
      <c r="DO48" s="396"/>
      <c r="DP48" s="397">
        <f t="shared" si="44"/>
        <v>0</v>
      </c>
      <c r="DQ48" s="398">
        <f t="shared" si="115"/>
        <v>0</v>
      </c>
      <c r="DR48" s="399"/>
      <c r="DS48" s="400"/>
      <c r="DT48" s="397">
        <f t="shared" si="116"/>
        <v>0</v>
      </c>
      <c r="DU48" s="400"/>
      <c r="DV48" s="400"/>
      <c r="DW48" s="397">
        <f t="shared" si="117"/>
        <v>0</v>
      </c>
      <c r="DX48" s="401">
        <f t="shared" si="118"/>
        <v>0</v>
      </c>
      <c r="DY48" s="402">
        <f t="shared" si="45"/>
        <v>0</v>
      </c>
      <c r="DZ48" s="403" t="str">
        <f t="shared" si="46"/>
        <v>E</v>
      </c>
      <c r="EA48" s="404">
        <f t="shared" si="47"/>
        <v>0</v>
      </c>
      <c r="EB48" s="405">
        <v>0</v>
      </c>
      <c r="EC48" s="406">
        <v>0</v>
      </c>
      <c r="ED48" s="406">
        <v>0</v>
      </c>
      <c r="EE48" s="327"/>
      <c r="EF48" s="327"/>
      <c r="EG48" s="327">
        <f t="shared" si="48"/>
        <v>0</v>
      </c>
      <c r="EH48" s="407">
        <f t="shared" si="49"/>
        <v>0</v>
      </c>
      <c r="EI48" s="329" t="str">
        <f t="shared" si="50"/>
        <v>E</v>
      </c>
      <c r="EJ48" s="330">
        <f t="shared" si="51"/>
        <v>0</v>
      </c>
      <c r="EK48" s="408">
        <v>0</v>
      </c>
      <c r="EL48" s="409">
        <v>0</v>
      </c>
      <c r="EM48" s="409">
        <v>0</v>
      </c>
      <c r="EN48" s="332"/>
      <c r="EO48" s="332"/>
      <c r="EP48" s="332">
        <f t="shared" si="52"/>
        <v>0</v>
      </c>
      <c r="EQ48" s="333">
        <f t="shared" si="53"/>
        <v>0</v>
      </c>
      <c r="ER48" s="334" t="str">
        <f t="shared" si="54"/>
        <v>E</v>
      </c>
      <c r="ES48" s="335">
        <f t="shared" si="55"/>
        <v>0</v>
      </c>
      <c r="ET48" s="410">
        <v>0</v>
      </c>
      <c r="EU48" s="411">
        <v>0</v>
      </c>
      <c r="EV48" s="411">
        <v>0</v>
      </c>
      <c r="EW48" s="337"/>
      <c r="EX48" s="337"/>
      <c r="EY48" s="337">
        <f t="shared" si="56"/>
        <v>0</v>
      </c>
      <c r="EZ48" s="338">
        <f t="shared" si="57"/>
        <v>0</v>
      </c>
      <c r="FA48" s="339" t="str">
        <f t="shared" si="58"/>
        <v>E</v>
      </c>
      <c r="FB48" s="340">
        <f t="shared" si="59"/>
        <v>0</v>
      </c>
      <c r="FC48" s="412"/>
      <c r="FD48" s="373"/>
      <c r="FE48" s="413" t="str">
        <f t="shared" si="119"/>
        <v/>
      </c>
      <c r="FF48" s="344">
        <f t="shared" si="120"/>
        <v>0</v>
      </c>
      <c r="FG48" s="345">
        <f t="shared" si="121"/>
        <v>0</v>
      </c>
      <c r="FH48" s="346" t="str">
        <f t="shared" si="61"/>
        <v/>
      </c>
      <c r="FI48" s="347" t="str">
        <f t="shared" si="62"/>
        <v/>
      </c>
      <c r="FJ48" s="347" t="str">
        <f t="shared" si="63"/>
        <v/>
      </c>
      <c r="FK48" s="347" t="str">
        <f t="shared" si="64"/>
        <v/>
      </c>
      <c r="FL48" s="414" t="str">
        <f t="shared" si="65"/>
        <v/>
      </c>
      <c r="FM48" s="349" t="str">
        <f t="shared" si="66"/>
        <v/>
      </c>
      <c r="FN48" s="350" t="str">
        <f t="shared" si="67"/>
        <v/>
      </c>
      <c r="FO48" s="351">
        <f t="shared" si="2"/>
        <v>0</v>
      </c>
      <c r="FP48" s="352">
        <f t="shared" si="3"/>
        <v>0</v>
      </c>
      <c r="FQ48" s="352">
        <f t="shared" si="4"/>
        <v>0</v>
      </c>
      <c r="FR48" s="352">
        <f t="shared" si="5"/>
        <v>0</v>
      </c>
      <c r="FS48" s="352">
        <f t="shared" si="6"/>
        <v>0</v>
      </c>
      <c r="FT48" s="353">
        <f t="shared" si="7"/>
        <v>0</v>
      </c>
      <c r="FU48" s="45">
        <f t="shared" si="68"/>
        <v>0</v>
      </c>
      <c r="FV48" s="46">
        <f t="shared" si="69"/>
        <v>0</v>
      </c>
      <c r="FW48" s="46">
        <f t="shared" si="70"/>
        <v>0</v>
      </c>
      <c r="FX48" s="46">
        <f t="shared" si="71"/>
        <v>0</v>
      </c>
      <c r="FY48" s="46">
        <f t="shared" si="72"/>
        <v>0</v>
      </c>
      <c r="FZ48" s="820"/>
      <c r="GA48" s="820"/>
      <c r="GB48" s="10">
        <f t="shared" si="73"/>
        <v>0</v>
      </c>
      <c r="GC48" s="10" t="s">
        <v>167</v>
      </c>
      <c r="GD48" s="10">
        <f t="shared" si="74"/>
        <v>100</v>
      </c>
      <c r="GE48" s="10" t="str">
        <f t="shared" si="75"/>
        <v>0/100</v>
      </c>
      <c r="GF48" s="10">
        <f t="shared" si="76"/>
        <v>0</v>
      </c>
      <c r="GG48" s="10" t="s">
        <v>167</v>
      </c>
      <c r="GH48" s="10">
        <f t="shared" si="77"/>
        <v>100</v>
      </c>
      <c r="GI48" s="10" t="str">
        <f t="shared" si="78"/>
        <v>0/100</v>
      </c>
      <c r="GJ48" s="10">
        <f t="shared" si="79"/>
        <v>0</v>
      </c>
      <c r="GK48" s="10" t="s">
        <v>167</v>
      </c>
      <c r="GL48" s="10">
        <f t="shared" si="80"/>
        <v>100</v>
      </c>
      <c r="GM48" s="10" t="str">
        <f t="shared" si="81"/>
        <v>0/100</v>
      </c>
      <c r="GO48" s="10">
        <f t="shared" si="82"/>
        <v>0</v>
      </c>
      <c r="GP48" s="10">
        <f t="shared" si="83"/>
        <v>0</v>
      </c>
      <c r="GQ48" s="10">
        <f t="shared" si="84"/>
        <v>0</v>
      </c>
      <c r="GR48" s="10">
        <f t="shared" si="85"/>
        <v>0</v>
      </c>
      <c r="GS48" s="10">
        <f t="shared" si="86"/>
        <v>0</v>
      </c>
      <c r="GT48" s="10">
        <f t="shared" si="87"/>
        <v>0</v>
      </c>
      <c r="GU48" s="10">
        <f t="shared" si="88"/>
        <v>0</v>
      </c>
      <c r="GV48" s="10">
        <f t="shared" si="89"/>
        <v>0</v>
      </c>
      <c r="GW48" s="10">
        <f t="shared" si="90"/>
        <v>0</v>
      </c>
      <c r="GX48" s="10">
        <f t="shared" si="91"/>
        <v>0</v>
      </c>
    </row>
    <row r="49" spans="1:206" ht="21.75" customHeight="1">
      <c r="A49" s="9">
        <f t="shared" si="11"/>
        <v>0</v>
      </c>
      <c r="B49" s="32">
        <v>41</v>
      </c>
      <c r="C49" s="274">
        <v>41</v>
      </c>
      <c r="D49" s="275">
        <f t="shared" si="12"/>
        <v>0</v>
      </c>
      <c r="E49" s="591"/>
      <c r="F49" s="592"/>
      <c r="G49" s="589"/>
      <c r="H49" s="591"/>
      <c r="I49" s="591"/>
      <c r="J49" s="591"/>
      <c r="K49" s="595"/>
      <c r="L49" s="355"/>
      <c r="M49" s="356"/>
      <c r="N49" s="357">
        <f t="shared" si="92"/>
        <v>0</v>
      </c>
      <c r="O49" s="356"/>
      <c r="P49" s="356"/>
      <c r="Q49" s="357">
        <f t="shared" si="13"/>
        <v>0</v>
      </c>
      <c r="R49" s="356"/>
      <c r="S49" s="356"/>
      <c r="T49" s="357">
        <f t="shared" si="14"/>
        <v>0</v>
      </c>
      <c r="U49" s="358">
        <f t="shared" si="93"/>
        <v>0</v>
      </c>
      <c r="V49" s="359"/>
      <c r="W49" s="360"/>
      <c r="X49" s="357">
        <f t="shared" si="94"/>
        <v>0</v>
      </c>
      <c r="Y49" s="360"/>
      <c r="Z49" s="360"/>
      <c r="AA49" s="357">
        <f t="shared" si="95"/>
        <v>0</v>
      </c>
      <c r="AB49" s="361">
        <f t="shared" si="96"/>
        <v>0</v>
      </c>
      <c r="AC49" s="362">
        <f t="shared" si="97"/>
        <v>0</v>
      </c>
      <c r="AD49" s="363" t="str">
        <f t="shared" si="16"/>
        <v/>
      </c>
      <c r="AE49" s="364">
        <f t="shared" si="98"/>
        <v>0</v>
      </c>
      <c r="AF49" s="365"/>
      <c r="AG49" s="366"/>
      <c r="AH49" s="367">
        <f t="shared" si="18"/>
        <v>0</v>
      </c>
      <c r="AI49" s="366"/>
      <c r="AJ49" s="366"/>
      <c r="AK49" s="367">
        <f t="shared" si="19"/>
        <v>0</v>
      </c>
      <c r="AL49" s="366"/>
      <c r="AM49" s="366"/>
      <c r="AN49" s="367">
        <f t="shared" si="20"/>
        <v>0</v>
      </c>
      <c r="AO49" s="368">
        <f t="shared" si="99"/>
        <v>0</v>
      </c>
      <c r="AP49" s="369"/>
      <c r="AQ49" s="370"/>
      <c r="AR49" s="367">
        <f t="shared" si="100"/>
        <v>0</v>
      </c>
      <c r="AS49" s="370"/>
      <c r="AT49" s="370"/>
      <c r="AU49" s="367">
        <f t="shared" si="101"/>
        <v>0</v>
      </c>
      <c r="AV49" s="371">
        <f t="shared" si="102"/>
        <v>0</v>
      </c>
      <c r="AW49" s="372">
        <f t="shared" si="21"/>
        <v>0</v>
      </c>
      <c r="AX49" s="373" t="str">
        <f t="shared" si="22"/>
        <v>E</v>
      </c>
      <c r="AY49" s="374">
        <f t="shared" si="23"/>
        <v>0</v>
      </c>
      <c r="AZ49" s="375"/>
      <c r="BA49" s="376"/>
      <c r="BB49" s="377">
        <f t="shared" si="24"/>
        <v>0</v>
      </c>
      <c r="BC49" s="376"/>
      <c r="BD49" s="376"/>
      <c r="BE49" s="377">
        <f t="shared" si="25"/>
        <v>0</v>
      </c>
      <c r="BF49" s="376"/>
      <c r="BG49" s="376"/>
      <c r="BH49" s="377">
        <f t="shared" si="26"/>
        <v>0</v>
      </c>
      <c r="BI49" s="378">
        <f t="shared" si="103"/>
        <v>0</v>
      </c>
      <c r="BJ49" s="379"/>
      <c r="BK49" s="380"/>
      <c r="BL49" s="377">
        <f t="shared" si="104"/>
        <v>0</v>
      </c>
      <c r="BM49" s="380"/>
      <c r="BN49" s="380"/>
      <c r="BO49" s="377">
        <f t="shared" si="105"/>
        <v>0</v>
      </c>
      <c r="BP49" s="381">
        <f t="shared" si="106"/>
        <v>0</v>
      </c>
      <c r="BQ49" s="382">
        <f t="shared" si="27"/>
        <v>0</v>
      </c>
      <c r="BR49" s="383" t="str">
        <f t="shared" si="28"/>
        <v>E</v>
      </c>
      <c r="BS49" s="384">
        <f t="shared" si="29"/>
        <v>0</v>
      </c>
      <c r="BT49" s="385"/>
      <c r="BU49" s="386"/>
      <c r="BV49" s="387">
        <f t="shared" si="30"/>
        <v>0</v>
      </c>
      <c r="BW49" s="386"/>
      <c r="BX49" s="386"/>
      <c r="BY49" s="387">
        <f t="shared" si="31"/>
        <v>0</v>
      </c>
      <c r="BZ49" s="386"/>
      <c r="CA49" s="386"/>
      <c r="CB49" s="387">
        <f t="shared" si="32"/>
        <v>0</v>
      </c>
      <c r="CC49" s="388">
        <f t="shared" si="107"/>
        <v>0</v>
      </c>
      <c r="CD49" s="389"/>
      <c r="CE49" s="390"/>
      <c r="CF49" s="387">
        <f t="shared" si="108"/>
        <v>0</v>
      </c>
      <c r="CG49" s="390"/>
      <c r="CH49" s="390"/>
      <c r="CI49" s="387">
        <f t="shared" si="109"/>
        <v>0</v>
      </c>
      <c r="CJ49" s="391">
        <f t="shared" si="110"/>
        <v>0</v>
      </c>
      <c r="CK49" s="392">
        <f t="shared" si="33"/>
        <v>0</v>
      </c>
      <c r="CL49" s="393" t="str">
        <f t="shared" si="34"/>
        <v>E</v>
      </c>
      <c r="CM49" s="394">
        <f t="shared" si="35"/>
        <v>0</v>
      </c>
      <c r="CN49" s="365"/>
      <c r="CO49" s="366"/>
      <c r="CP49" s="367">
        <f t="shared" si="36"/>
        <v>0</v>
      </c>
      <c r="CQ49" s="366"/>
      <c r="CR49" s="366"/>
      <c r="CS49" s="367">
        <f t="shared" si="37"/>
        <v>0</v>
      </c>
      <c r="CT49" s="366"/>
      <c r="CU49" s="366"/>
      <c r="CV49" s="367">
        <f t="shared" si="38"/>
        <v>0</v>
      </c>
      <c r="CW49" s="368">
        <f t="shared" si="111"/>
        <v>0</v>
      </c>
      <c r="CX49" s="369"/>
      <c r="CY49" s="370"/>
      <c r="CZ49" s="367">
        <f t="shared" si="112"/>
        <v>0</v>
      </c>
      <c r="DA49" s="370"/>
      <c r="DB49" s="370"/>
      <c r="DC49" s="367">
        <f t="shared" si="113"/>
        <v>0</v>
      </c>
      <c r="DD49" s="371">
        <f t="shared" si="114"/>
        <v>0</v>
      </c>
      <c r="DE49" s="372">
        <f t="shared" si="39"/>
        <v>0</v>
      </c>
      <c r="DF49" s="373" t="str">
        <f t="shared" si="40"/>
        <v>E</v>
      </c>
      <c r="DG49" s="374">
        <f t="shared" si="41"/>
        <v>0</v>
      </c>
      <c r="DH49" s="395"/>
      <c r="DI49" s="396"/>
      <c r="DJ49" s="397">
        <f t="shared" si="42"/>
        <v>0</v>
      </c>
      <c r="DK49" s="396"/>
      <c r="DL49" s="396"/>
      <c r="DM49" s="397">
        <f t="shared" si="43"/>
        <v>0</v>
      </c>
      <c r="DN49" s="396"/>
      <c r="DO49" s="396"/>
      <c r="DP49" s="397">
        <f t="shared" si="44"/>
        <v>0</v>
      </c>
      <c r="DQ49" s="398">
        <f t="shared" si="115"/>
        <v>0</v>
      </c>
      <c r="DR49" s="399"/>
      <c r="DS49" s="400"/>
      <c r="DT49" s="397">
        <f t="shared" si="116"/>
        <v>0</v>
      </c>
      <c r="DU49" s="400"/>
      <c r="DV49" s="400"/>
      <c r="DW49" s="397">
        <f t="shared" si="117"/>
        <v>0</v>
      </c>
      <c r="DX49" s="401">
        <f t="shared" si="118"/>
        <v>0</v>
      </c>
      <c r="DY49" s="402">
        <f t="shared" si="45"/>
        <v>0</v>
      </c>
      <c r="DZ49" s="403" t="str">
        <f t="shared" si="46"/>
        <v>E</v>
      </c>
      <c r="EA49" s="404">
        <f t="shared" si="47"/>
        <v>0</v>
      </c>
      <c r="EB49" s="405">
        <v>0</v>
      </c>
      <c r="EC49" s="406">
        <v>0</v>
      </c>
      <c r="ED49" s="406">
        <v>0</v>
      </c>
      <c r="EE49" s="327"/>
      <c r="EF49" s="327"/>
      <c r="EG49" s="327">
        <f t="shared" si="48"/>
        <v>0</v>
      </c>
      <c r="EH49" s="407">
        <f t="shared" si="49"/>
        <v>0</v>
      </c>
      <c r="EI49" s="329" t="str">
        <f t="shared" si="50"/>
        <v>E</v>
      </c>
      <c r="EJ49" s="330">
        <f t="shared" si="51"/>
        <v>0</v>
      </c>
      <c r="EK49" s="408">
        <v>0</v>
      </c>
      <c r="EL49" s="409">
        <v>0</v>
      </c>
      <c r="EM49" s="409">
        <v>0</v>
      </c>
      <c r="EN49" s="332"/>
      <c r="EO49" s="332"/>
      <c r="EP49" s="332">
        <f t="shared" si="52"/>
        <v>0</v>
      </c>
      <c r="EQ49" s="333">
        <f t="shared" si="53"/>
        <v>0</v>
      </c>
      <c r="ER49" s="334" t="str">
        <f t="shared" si="54"/>
        <v>E</v>
      </c>
      <c r="ES49" s="335">
        <f t="shared" si="55"/>
        <v>0</v>
      </c>
      <c r="ET49" s="410">
        <v>0</v>
      </c>
      <c r="EU49" s="411">
        <v>0</v>
      </c>
      <c r="EV49" s="411">
        <v>0</v>
      </c>
      <c r="EW49" s="337"/>
      <c r="EX49" s="337"/>
      <c r="EY49" s="337">
        <f t="shared" si="56"/>
        <v>0</v>
      </c>
      <c r="EZ49" s="338">
        <f t="shared" si="57"/>
        <v>0</v>
      </c>
      <c r="FA49" s="339" t="str">
        <f t="shared" si="58"/>
        <v>E</v>
      </c>
      <c r="FB49" s="340">
        <f t="shared" si="59"/>
        <v>0</v>
      </c>
      <c r="FC49" s="412"/>
      <c r="FD49" s="373"/>
      <c r="FE49" s="413" t="str">
        <f t="shared" si="119"/>
        <v/>
      </c>
      <c r="FF49" s="344">
        <f t="shared" si="120"/>
        <v>0</v>
      </c>
      <c r="FG49" s="345">
        <f t="shared" si="121"/>
        <v>0</v>
      </c>
      <c r="FH49" s="346" t="str">
        <f t="shared" si="61"/>
        <v/>
      </c>
      <c r="FI49" s="347" t="str">
        <f t="shared" si="62"/>
        <v/>
      </c>
      <c r="FJ49" s="347" t="str">
        <f t="shared" si="63"/>
        <v/>
      </c>
      <c r="FK49" s="347" t="str">
        <f t="shared" si="64"/>
        <v/>
      </c>
      <c r="FL49" s="414" t="str">
        <f t="shared" si="65"/>
        <v/>
      </c>
      <c r="FM49" s="349" t="str">
        <f t="shared" si="66"/>
        <v/>
      </c>
      <c r="FN49" s="350" t="str">
        <f t="shared" si="67"/>
        <v/>
      </c>
      <c r="FO49" s="351">
        <f t="shared" si="2"/>
        <v>0</v>
      </c>
      <c r="FP49" s="352">
        <f t="shared" si="3"/>
        <v>0</v>
      </c>
      <c r="FQ49" s="352">
        <f t="shared" si="4"/>
        <v>0</v>
      </c>
      <c r="FR49" s="352">
        <f t="shared" si="5"/>
        <v>0</v>
      </c>
      <c r="FS49" s="352">
        <f t="shared" si="6"/>
        <v>0</v>
      </c>
      <c r="FT49" s="353">
        <f t="shared" si="7"/>
        <v>0</v>
      </c>
      <c r="FU49" s="45">
        <f t="shared" si="68"/>
        <v>0</v>
      </c>
      <c r="FV49" s="46">
        <f t="shared" si="69"/>
        <v>0</v>
      </c>
      <c r="FW49" s="46">
        <f t="shared" si="70"/>
        <v>0</v>
      </c>
      <c r="FX49" s="46">
        <f t="shared" si="71"/>
        <v>0</v>
      </c>
      <c r="FY49" s="46">
        <f t="shared" si="72"/>
        <v>0</v>
      </c>
      <c r="FZ49" s="820"/>
      <c r="GA49" s="820"/>
      <c r="GB49" s="10">
        <f t="shared" si="73"/>
        <v>0</v>
      </c>
      <c r="GC49" s="10" t="s">
        <v>167</v>
      </c>
      <c r="GD49" s="10">
        <f t="shared" si="74"/>
        <v>100</v>
      </c>
      <c r="GE49" s="10" t="str">
        <f t="shared" si="75"/>
        <v>0/100</v>
      </c>
      <c r="GF49" s="10">
        <f t="shared" si="76"/>
        <v>0</v>
      </c>
      <c r="GG49" s="10" t="s">
        <v>167</v>
      </c>
      <c r="GH49" s="10">
        <f t="shared" si="77"/>
        <v>100</v>
      </c>
      <c r="GI49" s="10" t="str">
        <f t="shared" si="78"/>
        <v>0/100</v>
      </c>
      <c r="GJ49" s="10">
        <f t="shared" si="79"/>
        <v>0</v>
      </c>
      <c r="GK49" s="10" t="s">
        <v>167</v>
      </c>
      <c r="GL49" s="10">
        <f t="shared" si="80"/>
        <v>100</v>
      </c>
      <c r="GM49" s="10" t="str">
        <f t="shared" si="81"/>
        <v>0/100</v>
      </c>
      <c r="GO49" s="10">
        <f t="shared" si="82"/>
        <v>0</v>
      </c>
      <c r="GP49" s="10">
        <f t="shared" si="83"/>
        <v>0</v>
      </c>
      <c r="GQ49" s="10">
        <f t="shared" si="84"/>
        <v>0</v>
      </c>
      <c r="GR49" s="10">
        <f t="shared" si="85"/>
        <v>0</v>
      </c>
      <c r="GS49" s="10">
        <f t="shared" si="86"/>
        <v>0</v>
      </c>
      <c r="GT49" s="10">
        <f t="shared" si="87"/>
        <v>0</v>
      </c>
      <c r="GU49" s="10">
        <f t="shared" si="88"/>
        <v>0</v>
      </c>
      <c r="GV49" s="10">
        <f t="shared" si="89"/>
        <v>0</v>
      </c>
      <c r="GW49" s="10">
        <f t="shared" si="90"/>
        <v>0</v>
      </c>
      <c r="GX49" s="10">
        <f t="shared" si="91"/>
        <v>0</v>
      </c>
    </row>
    <row r="50" spans="1:206" ht="21.75" customHeight="1">
      <c r="A50" s="9">
        <f t="shared" si="11"/>
        <v>0</v>
      </c>
      <c r="B50" s="32">
        <v>42</v>
      </c>
      <c r="C50" s="354">
        <v>42</v>
      </c>
      <c r="D50" s="275">
        <f t="shared" si="12"/>
        <v>0</v>
      </c>
      <c r="E50" s="591"/>
      <c r="F50" s="592"/>
      <c r="G50" s="591"/>
      <c r="H50" s="591"/>
      <c r="I50" s="591"/>
      <c r="J50" s="591"/>
      <c r="K50" s="595"/>
      <c r="L50" s="355"/>
      <c r="M50" s="356"/>
      <c r="N50" s="357">
        <f t="shared" si="92"/>
        <v>0</v>
      </c>
      <c r="O50" s="356"/>
      <c r="P50" s="356"/>
      <c r="Q50" s="357">
        <f t="shared" si="13"/>
        <v>0</v>
      </c>
      <c r="R50" s="356"/>
      <c r="S50" s="356"/>
      <c r="T50" s="357">
        <f t="shared" si="14"/>
        <v>0</v>
      </c>
      <c r="U50" s="358">
        <f t="shared" si="93"/>
        <v>0</v>
      </c>
      <c r="V50" s="359"/>
      <c r="W50" s="360"/>
      <c r="X50" s="357">
        <f t="shared" si="94"/>
        <v>0</v>
      </c>
      <c r="Y50" s="360"/>
      <c r="Z50" s="360"/>
      <c r="AA50" s="357">
        <f t="shared" si="95"/>
        <v>0</v>
      </c>
      <c r="AB50" s="361">
        <f t="shared" si="96"/>
        <v>0</v>
      </c>
      <c r="AC50" s="362">
        <f t="shared" si="97"/>
        <v>0</v>
      </c>
      <c r="AD50" s="363" t="str">
        <f t="shared" si="16"/>
        <v/>
      </c>
      <c r="AE50" s="364">
        <f t="shared" si="98"/>
        <v>0</v>
      </c>
      <c r="AF50" s="365"/>
      <c r="AG50" s="366"/>
      <c r="AH50" s="367">
        <f t="shared" si="18"/>
        <v>0</v>
      </c>
      <c r="AI50" s="366"/>
      <c r="AJ50" s="366"/>
      <c r="AK50" s="367">
        <f t="shared" si="19"/>
        <v>0</v>
      </c>
      <c r="AL50" s="366"/>
      <c r="AM50" s="366"/>
      <c r="AN50" s="367">
        <f t="shared" si="20"/>
        <v>0</v>
      </c>
      <c r="AO50" s="368">
        <f t="shared" si="99"/>
        <v>0</v>
      </c>
      <c r="AP50" s="369"/>
      <c r="AQ50" s="370"/>
      <c r="AR50" s="367">
        <f t="shared" si="100"/>
        <v>0</v>
      </c>
      <c r="AS50" s="370"/>
      <c r="AT50" s="370"/>
      <c r="AU50" s="367">
        <f t="shared" si="101"/>
        <v>0</v>
      </c>
      <c r="AV50" s="371">
        <f t="shared" si="102"/>
        <v>0</v>
      </c>
      <c r="AW50" s="372">
        <f t="shared" si="21"/>
        <v>0</v>
      </c>
      <c r="AX50" s="373" t="str">
        <f t="shared" si="22"/>
        <v>E</v>
      </c>
      <c r="AY50" s="374">
        <f t="shared" si="23"/>
        <v>0</v>
      </c>
      <c r="AZ50" s="375"/>
      <c r="BA50" s="376"/>
      <c r="BB50" s="377">
        <f t="shared" si="24"/>
        <v>0</v>
      </c>
      <c r="BC50" s="376"/>
      <c r="BD50" s="376"/>
      <c r="BE50" s="377">
        <f t="shared" si="25"/>
        <v>0</v>
      </c>
      <c r="BF50" s="376"/>
      <c r="BG50" s="376"/>
      <c r="BH50" s="377">
        <f t="shared" si="26"/>
        <v>0</v>
      </c>
      <c r="BI50" s="378">
        <f t="shared" si="103"/>
        <v>0</v>
      </c>
      <c r="BJ50" s="379"/>
      <c r="BK50" s="380"/>
      <c r="BL50" s="377">
        <f t="shared" si="104"/>
        <v>0</v>
      </c>
      <c r="BM50" s="380"/>
      <c r="BN50" s="380"/>
      <c r="BO50" s="377">
        <f t="shared" si="105"/>
        <v>0</v>
      </c>
      <c r="BP50" s="381">
        <f t="shared" si="106"/>
        <v>0</v>
      </c>
      <c r="BQ50" s="382">
        <f t="shared" si="27"/>
        <v>0</v>
      </c>
      <c r="BR50" s="383" t="str">
        <f t="shared" si="28"/>
        <v>E</v>
      </c>
      <c r="BS50" s="384">
        <f t="shared" si="29"/>
        <v>0</v>
      </c>
      <c r="BT50" s="385"/>
      <c r="BU50" s="386"/>
      <c r="BV50" s="387">
        <f t="shared" si="30"/>
        <v>0</v>
      </c>
      <c r="BW50" s="386"/>
      <c r="BX50" s="386"/>
      <c r="BY50" s="387">
        <f t="shared" si="31"/>
        <v>0</v>
      </c>
      <c r="BZ50" s="386"/>
      <c r="CA50" s="386"/>
      <c r="CB50" s="387">
        <f t="shared" si="32"/>
        <v>0</v>
      </c>
      <c r="CC50" s="388">
        <f t="shared" si="107"/>
        <v>0</v>
      </c>
      <c r="CD50" s="389"/>
      <c r="CE50" s="390"/>
      <c r="CF50" s="387">
        <f t="shared" si="108"/>
        <v>0</v>
      </c>
      <c r="CG50" s="390"/>
      <c r="CH50" s="390"/>
      <c r="CI50" s="387">
        <f t="shared" si="109"/>
        <v>0</v>
      </c>
      <c r="CJ50" s="391">
        <f t="shared" si="110"/>
        <v>0</v>
      </c>
      <c r="CK50" s="392">
        <f t="shared" si="33"/>
        <v>0</v>
      </c>
      <c r="CL50" s="393" t="str">
        <f t="shared" si="34"/>
        <v>E</v>
      </c>
      <c r="CM50" s="394">
        <f t="shared" si="35"/>
        <v>0</v>
      </c>
      <c r="CN50" s="365"/>
      <c r="CO50" s="366"/>
      <c r="CP50" s="367">
        <f t="shared" si="36"/>
        <v>0</v>
      </c>
      <c r="CQ50" s="366"/>
      <c r="CR50" s="366"/>
      <c r="CS50" s="367">
        <f t="shared" si="37"/>
        <v>0</v>
      </c>
      <c r="CT50" s="366"/>
      <c r="CU50" s="366"/>
      <c r="CV50" s="367">
        <f t="shared" si="38"/>
        <v>0</v>
      </c>
      <c r="CW50" s="368">
        <f t="shared" si="111"/>
        <v>0</v>
      </c>
      <c r="CX50" s="369"/>
      <c r="CY50" s="370"/>
      <c r="CZ50" s="367">
        <f t="shared" si="112"/>
        <v>0</v>
      </c>
      <c r="DA50" s="370"/>
      <c r="DB50" s="370"/>
      <c r="DC50" s="367">
        <f t="shared" si="113"/>
        <v>0</v>
      </c>
      <c r="DD50" s="371">
        <f t="shared" si="114"/>
        <v>0</v>
      </c>
      <c r="DE50" s="372">
        <f t="shared" si="39"/>
        <v>0</v>
      </c>
      <c r="DF50" s="373" t="str">
        <f t="shared" si="40"/>
        <v>E</v>
      </c>
      <c r="DG50" s="374">
        <f t="shared" si="41"/>
        <v>0</v>
      </c>
      <c r="DH50" s="395"/>
      <c r="DI50" s="396"/>
      <c r="DJ50" s="397">
        <f t="shared" si="42"/>
        <v>0</v>
      </c>
      <c r="DK50" s="396"/>
      <c r="DL50" s="396"/>
      <c r="DM50" s="397">
        <f t="shared" si="43"/>
        <v>0</v>
      </c>
      <c r="DN50" s="396"/>
      <c r="DO50" s="396"/>
      <c r="DP50" s="397">
        <f t="shared" si="44"/>
        <v>0</v>
      </c>
      <c r="DQ50" s="398">
        <f t="shared" si="115"/>
        <v>0</v>
      </c>
      <c r="DR50" s="399"/>
      <c r="DS50" s="400"/>
      <c r="DT50" s="397">
        <f t="shared" si="116"/>
        <v>0</v>
      </c>
      <c r="DU50" s="400"/>
      <c r="DV50" s="400"/>
      <c r="DW50" s="397">
        <f t="shared" si="117"/>
        <v>0</v>
      </c>
      <c r="DX50" s="401">
        <f t="shared" si="118"/>
        <v>0</v>
      </c>
      <c r="DY50" s="402">
        <f t="shared" si="45"/>
        <v>0</v>
      </c>
      <c r="DZ50" s="403" t="str">
        <f t="shared" si="46"/>
        <v>E</v>
      </c>
      <c r="EA50" s="404">
        <f t="shared" si="47"/>
        <v>0</v>
      </c>
      <c r="EB50" s="405">
        <v>0</v>
      </c>
      <c r="EC50" s="406">
        <v>0</v>
      </c>
      <c r="ED50" s="406">
        <v>0</v>
      </c>
      <c r="EE50" s="327"/>
      <c r="EF50" s="327"/>
      <c r="EG50" s="327">
        <f t="shared" si="48"/>
        <v>0</v>
      </c>
      <c r="EH50" s="407">
        <f t="shared" si="49"/>
        <v>0</v>
      </c>
      <c r="EI50" s="329" t="str">
        <f t="shared" si="50"/>
        <v>E</v>
      </c>
      <c r="EJ50" s="330">
        <f t="shared" si="51"/>
        <v>0</v>
      </c>
      <c r="EK50" s="408">
        <v>0</v>
      </c>
      <c r="EL50" s="409">
        <v>0</v>
      </c>
      <c r="EM50" s="409">
        <v>0</v>
      </c>
      <c r="EN50" s="332"/>
      <c r="EO50" s="332"/>
      <c r="EP50" s="332">
        <f t="shared" si="52"/>
        <v>0</v>
      </c>
      <c r="EQ50" s="333">
        <f t="shared" si="53"/>
        <v>0</v>
      </c>
      <c r="ER50" s="334" t="str">
        <f t="shared" si="54"/>
        <v>E</v>
      </c>
      <c r="ES50" s="335">
        <f t="shared" si="55"/>
        <v>0</v>
      </c>
      <c r="ET50" s="410">
        <v>0</v>
      </c>
      <c r="EU50" s="411">
        <v>0</v>
      </c>
      <c r="EV50" s="411">
        <v>0</v>
      </c>
      <c r="EW50" s="337"/>
      <c r="EX50" s="337"/>
      <c r="EY50" s="337">
        <f t="shared" si="56"/>
        <v>0</v>
      </c>
      <c r="EZ50" s="338">
        <f t="shared" si="57"/>
        <v>0</v>
      </c>
      <c r="FA50" s="339" t="str">
        <f t="shared" si="58"/>
        <v>E</v>
      </c>
      <c r="FB50" s="340">
        <f t="shared" si="59"/>
        <v>0</v>
      </c>
      <c r="FC50" s="412"/>
      <c r="FD50" s="373"/>
      <c r="FE50" s="413" t="str">
        <f t="shared" ref="FE50:FE108" si="122">IF(OR(FC50="",FD50=""),"",FD50/FC50*100)</f>
        <v/>
      </c>
      <c r="FF50" s="344">
        <f t="shared" si="120"/>
        <v>0</v>
      </c>
      <c r="FG50" s="345">
        <f t="shared" si="121"/>
        <v>0</v>
      </c>
      <c r="FH50" s="346" t="str">
        <f t="shared" si="61"/>
        <v/>
      </c>
      <c r="FI50" s="347" t="str">
        <f t="shared" si="62"/>
        <v/>
      </c>
      <c r="FJ50" s="347" t="str">
        <f t="shared" si="63"/>
        <v/>
      </c>
      <c r="FK50" s="347" t="str">
        <f t="shared" si="64"/>
        <v/>
      </c>
      <c r="FL50" s="414" t="str">
        <f t="shared" si="65"/>
        <v/>
      </c>
      <c r="FM50" s="349" t="str">
        <f t="shared" si="66"/>
        <v/>
      </c>
      <c r="FN50" s="350" t="str">
        <f t="shared" si="67"/>
        <v/>
      </c>
      <c r="FO50" s="351">
        <f t="shared" si="2"/>
        <v>0</v>
      </c>
      <c r="FP50" s="352">
        <f t="shared" si="3"/>
        <v>0</v>
      </c>
      <c r="FQ50" s="352">
        <f t="shared" si="4"/>
        <v>0</v>
      </c>
      <c r="FR50" s="352">
        <f t="shared" si="5"/>
        <v>0</v>
      </c>
      <c r="FS50" s="352">
        <f t="shared" si="6"/>
        <v>0</v>
      </c>
      <c r="FT50" s="353">
        <f t="shared" si="7"/>
        <v>0</v>
      </c>
      <c r="FU50" s="45">
        <f t="shared" si="68"/>
        <v>0</v>
      </c>
      <c r="FV50" s="46">
        <f t="shared" si="69"/>
        <v>0</v>
      </c>
      <c r="FW50" s="46">
        <f t="shared" si="70"/>
        <v>0</v>
      </c>
      <c r="FX50" s="46">
        <f t="shared" si="71"/>
        <v>0</v>
      </c>
      <c r="FY50" s="46">
        <f t="shared" si="72"/>
        <v>0</v>
      </c>
      <c r="FZ50" s="820"/>
      <c r="GA50" s="820"/>
      <c r="GB50" s="10">
        <f t="shared" si="73"/>
        <v>0</v>
      </c>
      <c r="GC50" s="10" t="s">
        <v>167</v>
      </c>
      <c r="GD50" s="10">
        <f t="shared" si="74"/>
        <v>100</v>
      </c>
      <c r="GE50" s="10" t="str">
        <f t="shared" si="75"/>
        <v>0/100</v>
      </c>
      <c r="GF50" s="10">
        <f t="shared" si="76"/>
        <v>0</v>
      </c>
      <c r="GG50" s="10" t="s">
        <v>167</v>
      </c>
      <c r="GH50" s="10">
        <f t="shared" si="77"/>
        <v>100</v>
      </c>
      <c r="GI50" s="10" t="str">
        <f t="shared" si="78"/>
        <v>0/100</v>
      </c>
      <c r="GJ50" s="10">
        <f t="shared" si="79"/>
        <v>0</v>
      </c>
      <c r="GK50" s="10" t="s">
        <v>167</v>
      </c>
      <c r="GL50" s="10">
        <f t="shared" si="80"/>
        <v>100</v>
      </c>
      <c r="GM50" s="10" t="str">
        <f t="shared" si="81"/>
        <v>0/100</v>
      </c>
      <c r="GO50" s="10">
        <f t="shared" si="82"/>
        <v>0</v>
      </c>
      <c r="GP50" s="10">
        <f t="shared" si="83"/>
        <v>0</v>
      </c>
      <c r="GQ50" s="10">
        <f t="shared" si="84"/>
        <v>0</v>
      </c>
      <c r="GR50" s="10">
        <f t="shared" si="85"/>
        <v>0</v>
      </c>
      <c r="GS50" s="10">
        <f t="shared" si="86"/>
        <v>0</v>
      </c>
      <c r="GT50" s="10">
        <f t="shared" si="87"/>
        <v>0</v>
      </c>
      <c r="GU50" s="10">
        <f t="shared" si="88"/>
        <v>0</v>
      </c>
      <c r="GV50" s="10">
        <f t="shared" si="89"/>
        <v>0</v>
      </c>
      <c r="GW50" s="10">
        <f t="shared" si="90"/>
        <v>0</v>
      </c>
      <c r="GX50" s="10">
        <f t="shared" si="91"/>
        <v>0</v>
      </c>
    </row>
    <row r="51" spans="1:206" ht="21.75" customHeight="1">
      <c r="A51" s="9">
        <f t="shared" si="11"/>
        <v>0</v>
      </c>
      <c r="B51" s="32">
        <v>43</v>
      </c>
      <c r="C51" s="274">
        <v>43</v>
      </c>
      <c r="D51" s="275">
        <f t="shared" si="12"/>
        <v>0</v>
      </c>
      <c r="E51" s="591"/>
      <c r="F51" s="592"/>
      <c r="G51" s="589"/>
      <c r="H51" s="591"/>
      <c r="I51" s="591"/>
      <c r="J51" s="591"/>
      <c r="K51" s="595"/>
      <c r="L51" s="355"/>
      <c r="M51" s="356"/>
      <c r="N51" s="357">
        <f t="shared" si="92"/>
        <v>0</v>
      </c>
      <c r="O51" s="356"/>
      <c r="P51" s="356"/>
      <c r="Q51" s="357">
        <f t="shared" si="13"/>
        <v>0</v>
      </c>
      <c r="R51" s="356"/>
      <c r="S51" s="356"/>
      <c r="T51" s="357">
        <f t="shared" si="14"/>
        <v>0</v>
      </c>
      <c r="U51" s="358">
        <f t="shared" si="93"/>
        <v>0</v>
      </c>
      <c r="V51" s="359"/>
      <c r="W51" s="360"/>
      <c r="X51" s="357">
        <f t="shared" si="94"/>
        <v>0</v>
      </c>
      <c r="Y51" s="360"/>
      <c r="Z51" s="360"/>
      <c r="AA51" s="357">
        <f t="shared" si="95"/>
        <v>0</v>
      </c>
      <c r="AB51" s="361">
        <f t="shared" si="96"/>
        <v>0</v>
      </c>
      <c r="AC51" s="362">
        <f t="shared" si="97"/>
        <v>0</v>
      </c>
      <c r="AD51" s="363" t="str">
        <f t="shared" si="16"/>
        <v/>
      </c>
      <c r="AE51" s="364">
        <f t="shared" si="98"/>
        <v>0</v>
      </c>
      <c r="AF51" s="365"/>
      <c r="AG51" s="366"/>
      <c r="AH51" s="367">
        <f t="shared" si="18"/>
        <v>0</v>
      </c>
      <c r="AI51" s="366"/>
      <c r="AJ51" s="366"/>
      <c r="AK51" s="367">
        <f t="shared" si="19"/>
        <v>0</v>
      </c>
      <c r="AL51" s="366"/>
      <c r="AM51" s="366"/>
      <c r="AN51" s="367">
        <f t="shared" si="20"/>
        <v>0</v>
      </c>
      <c r="AO51" s="368">
        <f t="shared" si="99"/>
        <v>0</v>
      </c>
      <c r="AP51" s="369"/>
      <c r="AQ51" s="370"/>
      <c r="AR51" s="367">
        <f t="shared" si="100"/>
        <v>0</v>
      </c>
      <c r="AS51" s="370"/>
      <c r="AT51" s="370"/>
      <c r="AU51" s="367">
        <f t="shared" si="101"/>
        <v>0</v>
      </c>
      <c r="AV51" s="371">
        <f t="shared" si="102"/>
        <v>0</v>
      </c>
      <c r="AW51" s="372">
        <f t="shared" si="21"/>
        <v>0</v>
      </c>
      <c r="AX51" s="373" t="str">
        <f t="shared" si="22"/>
        <v>E</v>
      </c>
      <c r="AY51" s="374">
        <f t="shared" si="23"/>
        <v>0</v>
      </c>
      <c r="AZ51" s="375"/>
      <c r="BA51" s="376"/>
      <c r="BB51" s="377">
        <f t="shared" si="24"/>
        <v>0</v>
      </c>
      <c r="BC51" s="376"/>
      <c r="BD51" s="376"/>
      <c r="BE51" s="377">
        <f t="shared" si="25"/>
        <v>0</v>
      </c>
      <c r="BF51" s="376"/>
      <c r="BG51" s="376"/>
      <c r="BH51" s="377">
        <f t="shared" si="26"/>
        <v>0</v>
      </c>
      <c r="BI51" s="378">
        <f t="shared" si="103"/>
        <v>0</v>
      </c>
      <c r="BJ51" s="379"/>
      <c r="BK51" s="380"/>
      <c r="BL51" s="377">
        <f t="shared" si="104"/>
        <v>0</v>
      </c>
      <c r="BM51" s="380"/>
      <c r="BN51" s="380"/>
      <c r="BO51" s="377">
        <f t="shared" si="105"/>
        <v>0</v>
      </c>
      <c r="BP51" s="381">
        <f t="shared" si="106"/>
        <v>0</v>
      </c>
      <c r="BQ51" s="382">
        <f t="shared" si="27"/>
        <v>0</v>
      </c>
      <c r="BR51" s="383" t="str">
        <f t="shared" si="28"/>
        <v>E</v>
      </c>
      <c r="BS51" s="384">
        <f t="shared" si="29"/>
        <v>0</v>
      </c>
      <c r="BT51" s="385"/>
      <c r="BU51" s="386"/>
      <c r="BV51" s="387">
        <f t="shared" si="30"/>
        <v>0</v>
      </c>
      <c r="BW51" s="386"/>
      <c r="BX51" s="386"/>
      <c r="BY51" s="387">
        <f t="shared" si="31"/>
        <v>0</v>
      </c>
      <c r="BZ51" s="386"/>
      <c r="CA51" s="386"/>
      <c r="CB51" s="387">
        <f t="shared" si="32"/>
        <v>0</v>
      </c>
      <c r="CC51" s="388">
        <f t="shared" si="107"/>
        <v>0</v>
      </c>
      <c r="CD51" s="389"/>
      <c r="CE51" s="390"/>
      <c r="CF51" s="387">
        <f t="shared" si="108"/>
        <v>0</v>
      </c>
      <c r="CG51" s="390"/>
      <c r="CH51" s="390"/>
      <c r="CI51" s="387">
        <f t="shared" si="109"/>
        <v>0</v>
      </c>
      <c r="CJ51" s="391">
        <f t="shared" si="110"/>
        <v>0</v>
      </c>
      <c r="CK51" s="392">
        <f t="shared" si="33"/>
        <v>0</v>
      </c>
      <c r="CL51" s="393" t="str">
        <f t="shared" si="34"/>
        <v>E</v>
      </c>
      <c r="CM51" s="394">
        <f t="shared" si="35"/>
        <v>0</v>
      </c>
      <c r="CN51" s="365"/>
      <c r="CO51" s="366"/>
      <c r="CP51" s="367">
        <f t="shared" si="36"/>
        <v>0</v>
      </c>
      <c r="CQ51" s="366"/>
      <c r="CR51" s="366"/>
      <c r="CS51" s="367">
        <f t="shared" si="37"/>
        <v>0</v>
      </c>
      <c r="CT51" s="366"/>
      <c r="CU51" s="366"/>
      <c r="CV51" s="367">
        <f t="shared" si="38"/>
        <v>0</v>
      </c>
      <c r="CW51" s="368">
        <f t="shared" si="111"/>
        <v>0</v>
      </c>
      <c r="CX51" s="369"/>
      <c r="CY51" s="370"/>
      <c r="CZ51" s="367">
        <f t="shared" si="112"/>
        <v>0</v>
      </c>
      <c r="DA51" s="370"/>
      <c r="DB51" s="370"/>
      <c r="DC51" s="367">
        <f t="shared" si="113"/>
        <v>0</v>
      </c>
      <c r="DD51" s="371">
        <f t="shared" si="114"/>
        <v>0</v>
      </c>
      <c r="DE51" s="372">
        <f t="shared" si="39"/>
        <v>0</v>
      </c>
      <c r="DF51" s="373" t="str">
        <f t="shared" si="40"/>
        <v>E</v>
      </c>
      <c r="DG51" s="374">
        <f t="shared" si="41"/>
        <v>0</v>
      </c>
      <c r="DH51" s="395"/>
      <c r="DI51" s="396"/>
      <c r="DJ51" s="397">
        <f t="shared" si="42"/>
        <v>0</v>
      </c>
      <c r="DK51" s="396"/>
      <c r="DL51" s="396"/>
      <c r="DM51" s="397">
        <f t="shared" si="43"/>
        <v>0</v>
      </c>
      <c r="DN51" s="396"/>
      <c r="DO51" s="396"/>
      <c r="DP51" s="397">
        <f t="shared" si="44"/>
        <v>0</v>
      </c>
      <c r="DQ51" s="398">
        <f t="shared" si="115"/>
        <v>0</v>
      </c>
      <c r="DR51" s="399"/>
      <c r="DS51" s="400"/>
      <c r="DT51" s="397">
        <f t="shared" si="116"/>
        <v>0</v>
      </c>
      <c r="DU51" s="400"/>
      <c r="DV51" s="400"/>
      <c r="DW51" s="397">
        <f t="shared" si="117"/>
        <v>0</v>
      </c>
      <c r="DX51" s="401">
        <f t="shared" si="118"/>
        <v>0</v>
      </c>
      <c r="DY51" s="402">
        <f t="shared" si="45"/>
        <v>0</v>
      </c>
      <c r="DZ51" s="403" t="str">
        <f t="shared" si="46"/>
        <v>E</v>
      </c>
      <c r="EA51" s="404">
        <f t="shared" si="47"/>
        <v>0</v>
      </c>
      <c r="EB51" s="405">
        <v>0</v>
      </c>
      <c r="EC51" s="406">
        <v>0</v>
      </c>
      <c r="ED51" s="406">
        <v>0</v>
      </c>
      <c r="EE51" s="327"/>
      <c r="EF51" s="327"/>
      <c r="EG51" s="327">
        <f t="shared" si="48"/>
        <v>0</v>
      </c>
      <c r="EH51" s="407">
        <f t="shared" si="49"/>
        <v>0</v>
      </c>
      <c r="EI51" s="329" t="str">
        <f t="shared" si="50"/>
        <v>E</v>
      </c>
      <c r="EJ51" s="330">
        <f t="shared" si="51"/>
        <v>0</v>
      </c>
      <c r="EK51" s="408">
        <v>0</v>
      </c>
      <c r="EL51" s="409">
        <v>0</v>
      </c>
      <c r="EM51" s="409">
        <v>0</v>
      </c>
      <c r="EN51" s="332"/>
      <c r="EO51" s="332"/>
      <c r="EP51" s="332">
        <f t="shared" si="52"/>
        <v>0</v>
      </c>
      <c r="EQ51" s="333">
        <f t="shared" si="53"/>
        <v>0</v>
      </c>
      <c r="ER51" s="334" t="str">
        <f t="shared" si="54"/>
        <v>E</v>
      </c>
      <c r="ES51" s="335">
        <f t="shared" si="55"/>
        <v>0</v>
      </c>
      <c r="ET51" s="410">
        <v>0</v>
      </c>
      <c r="EU51" s="411">
        <v>0</v>
      </c>
      <c r="EV51" s="411">
        <v>0</v>
      </c>
      <c r="EW51" s="337"/>
      <c r="EX51" s="337"/>
      <c r="EY51" s="337">
        <f t="shared" si="56"/>
        <v>0</v>
      </c>
      <c r="EZ51" s="338">
        <f t="shared" si="57"/>
        <v>0</v>
      </c>
      <c r="FA51" s="339" t="str">
        <f t="shared" si="58"/>
        <v>E</v>
      </c>
      <c r="FB51" s="340">
        <f t="shared" si="59"/>
        <v>0</v>
      </c>
      <c r="FC51" s="412"/>
      <c r="FD51" s="373"/>
      <c r="FE51" s="413" t="str">
        <f t="shared" si="122"/>
        <v/>
      </c>
      <c r="FF51" s="344">
        <f t="shared" si="120"/>
        <v>0</v>
      </c>
      <c r="FG51" s="345">
        <f t="shared" si="121"/>
        <v>0</v>
      </c>
      <c r="FH51" s="346" t="str">
        <f t="shared" si="61"/>
        <v/>
      </c>
      <c r="FI51" s="347" t="str">
        <f t="shared" si="62"/>
        <v/>
      </c>
      <c r="FJ51" s="347" t="str">
        <f t="shared" si="63"/>
        <v/>
      </c>
      <c r="FK51" s="347" t="str">
        <f t="shared" si="64"/>
        <v/>
      </c>
      <c r="FL51" s="414" t="str">
        <f t="shared" si="65"/>
        <v/>
      </c>
      <c r="FM51" s="349" t="str">
        <f t="shared" si="66"/>
        <v/>
      </c>
      <c r="FN51" s="350" t="str">
        <f t="shared" si="67"/>
        <v/>
      </c>
      <c r="FO51" s="351">
        <f t="shared" si="2"/>
        <v>0</v>
      </c>
      <c r="FP51" s="352">
        <f t="shared" si="3"/>
        <v>0</v>
      </c>
      <c r="FQ51" s="352">
        <f t="shared" si="4"/>
        <v>0</v>
      </c>
      <c r="FR51" s="352">
        <f t="shared" si="5"/>
        <v>0</v>
      </c>
      <c r="FS51" s="352">
        <f t="shared" si="6"/>
        <v>0</v>
      </c>
      <c r="FT51" s="353">
        <f t="shared" si="7"/>
        <v>0</v>
      </c>
      <c r="FU51" s="45">
        <f t="shared" si="68"/>
        <v>0</v>
      </c>
      <c r="FV51" s="46">
        <f t="shared" si="69"/>
        <v>0</v>
      </c>
      <c r="FW51" s="46">
        <f t="shared" si="70"/>
        <v>0</v>
      </c>
      <c r="FX51" s="46">
        <f t="shared" si="71"/>
        <v>0</v>
      </c>
      <c r="FY51" s="46">
        <f t="shared" si="72"/>
        <v>0</v>
      </c>
      <c r="FZ51" s="820"/>
      <c r="GA51" s="820"/>
      <c r="GB51" s="10">
        <f t="shared" si="73"/>
        <v>0</v>
      </c>
      <c r="GC51" s="10" t="s">
        <v>167</v>
      </c>
      <c r="GD51" s="10">
        <f t="shared" si="74"/>
        <v>100</v>
      </c>
      <c r="GE51" s="10" t="str">
        <f t="shared" si="75"/>
        <v>0/100</v>
      </c>
      <c r="GF51" s="10">
        <f t="shared" si="76"/>
        <v>0</v>
      </c>
      <c r="GG51" s="10" t="s">
        <v>167</v>
      </c>
      <c r="GH51" s="10">
        <f t="shared" si="77"/>
        <v>100</v>
      </c>
      <c r="GI51" s="10" t="str">
        <f t="shared" si="78"/>
        <v>0/100</v>
      </c>
      <c r="GJ51" s="10">
        <f t="shared" si="79"/>
        <v>0</v>
      </c>
      <c r="GK51" s="10" t="s">
        <v>167</v>
      </c>
      <c r="GL51" s="10">
        <f t="shared" si="80"/>
        <v>100</v>
      </c>
      <c r="GM51" s="10" t="str">
        <f t="shared" si="81"/>
        <v>0/100</v>
      </c>
      <c r="GO51" s="10">
        <f t="shared" si="82"/>
        <v>0</v>
      </c>
      <c r="GP51" s="10">
        <f t="shared" si="83"/>
        <v>0</v>
      </c>
      <c r="GQ51" s="10">
        <f t="shared" si="84"/>
        <v>0</v>
      </c>
      <c r="GR51" s="10">
        <f t="shared" si="85"/>
        <v>0</v>
      </c>
      <c r="GS51" s="10">
        <f t="shared" si="86"/>
        <v>0</v>
      </c>
      <c r="GT51" s="10">
        <f t="shared" si="87"/>
        <v>0</v>
      </c>
      <c r="GU51" s="10">
        <f t="shared" si="88"/>
        <v>0</v>
      </c>
      <c r="GV51" s="10">
        <f t="shared" si="89"/>
        <v>0</v>
      </c>
      <c r="GW51" s="10">
        <f t="shared" si="90"/>
        <v>0</v>
      </c>
      <c r="GX51" s="10">
        <f t="shared" si="91"/>
        <v>0</v>
      </c>
    </row>
    <row r="52" spans="1:206" ht="21.75" customHeight="1">
      <c r="A52" s="9">
        <f t="shared" si="11"/>
        <v>0</v>
      </c>
      <c r="B52" s="32">
        <v>44</v>
      </c>
      <c r="C52" s="354">
        <v>44</v>
      </c>
      <c r="D52" s="275">
        <f t="shared" si="12"/>
        <v>0</v>
      </c>
      <c r="E52" s="591"/>
      <c r="F52" s="592"/>
      <c r="G52" s="591"/>
      <c r="H52" s="591"/>
      <c r="I52" s="591"/>
      <c r="J52" s="591"/>
      <c r="K52" s="595"/>
      <c r="L52" s="355"/>
      <c r="M52" s="356"/>
      <c r="N52" s="357">
        <f t="shared" si="92"/>
        <v>0</v>
      </c>
      <c r="O52" s="356"/>
      <c r="P52" s="356"/>
      <c r="Q52" s="357">
        <f t="shared" si="13"/>
        <v>0</v>
      </c>
      <c r="R52" s="356"/>
      <c r="S52" s="356"/>
      <c r="T52" s="357">
        <f t="shared" si="14"/>
        <v>0</v>
      </c>
      <c r="U52" s="358">
        <f t="shared" si="93"/>
        <v>0</v>
      </c>
      <c r="V52" s="359"/>
      <c r="W52" s="360"/>
      <c r="X52" s="357">
        <f t="shared" si="94"/>
        <v>0</v>
      </c>
      <c r="Y52" s="360"/>
      <c r="Z52" s="360"/>
      <c r="AA52" s="357">
        <f t="shared" si="95"/>
        <v>0</v>
      </c>
      <c r="AB52" s="361">
        <f t="shared" si="96"/>
        <v>0</v>
      </c>
      <c r="AC52" s="362">
        <f t="shared" si="97"/>
        <v>0</v>
      </c>
      <c r="AD52" s="363" t="str">
        <f t="shared" si="16"/>
        <v/>
      </c>
      <c r="AE52" s="364">
        <f t="shared" si="98"/>
        <v>0</v>
      </c>
      <c r="AF52" s="365"/>
      <c r="AG52" s="366"/>
      <c r="AH52" s="367">
        <f t="shared" si="18"/>
        <v>0</v>
      </c>
      <c r="AI52" s="366"/>
      <c r="AJ52" s="366"/>
      <c r="AK52" s="367">
        <f t="shared" si="19"/>
        <v>0</v>
      </c>
      <c r="AL52" s="366"/>
      <c r="AM52" s="366"/>
      <c r="AN52" s="367">
        <f t="shared" si="20"/>
        <v>0</v>
      </c>
      <c r="AO52" s="368">
        <f t="shared" si="99"/>
        <v>0</v>
      </c>
      <c r="AP52" s="369"/>
      <c r="AQ52" s="370"/>
      <c r="AR52" s="367">
        <f t="shared" si="100"/>
        <v>0</v>
      </c>
      <c r="AS52" s="370"/>
      <c r="AT52" s="370"/>
      <c r="AU52" s="367">
        <f t="shared" si="101"/>
        <v>0</v>
      </c>
      <c r="AV52" s="371">
        <f t="shared" si="102"/>
        <v>0</v>
      </c>
      <c r="AW52" s="372">
        <f t="shared" si="21"/>
        <v>0</v>
      </c>
      <c r="AX52" s="373" t="str">
        <f t="shared" si="22"/>
        <v>E</v>
      </c>
      <c r="AY52" s="374">
        <f t="shared" si="23"/>
        <v>0</v>
      </c>
      <c r="AZ52" s="375"/>
      <c r="BA52" s="376"/>
      <c r="BB52" s="377">
        <f t="shared" si="24"/>
        <v>0</v>
      </c>
      <c r="BC52" s="376"/>
      <c r="BD52" s="376"/>
      <c r="BE52" s="377">
        <f t="shared" si="25"/>
        <v>0</v>
      </c>
      <c r="BF52" s="376"/>
      <c r="BG52" s="376"/>
      <c r="BH52" s="377">
        <f t="shared" si="26"/>
        <v>0</v>
      </c>
      <c r="BI52" s="378">
        <f t="shared" si="103"/>
        <v>0</v>
      </c>
      <c r="BJ52" s="379"/>
      <c r="BK52" s="380"/>
      <c r="BL52" s="377">
        <f t="shared" si="104"/>
        <v>0</v>
      </c>
      <c r="BM52" s="380"/>
      <c r="BN52" s="380"/>
      <c r="BO52" s="377">
        <f t="shared" si="105"/>
        <v>0</v>
      </c>
      <c r="BP52" s="381">
        <f t="shared" si="106"/>
        <v>0</v>
      </c>
      <c r="BQ52" s="382">
        <f t="shared" si="27"/>
        <v>0</v>
      </c>
      <c r="BR52" s="383" t="str">
        <f t="shared" si="28"/>
        <v>E</v>
      </c>
      <c r="BS52" s="384">
        <f t="shared" si="29"/>
        <v>0</v>
      </c>
      <c r="BT52" s="385"/>
      <c r="BU52" s="386"/>
      <c r="BV52" s="387">
        <f t="shared" si="30"/>
        <v>0</v>
      </c>
      <c r="BW52" s="386"/>
      <c r="BX52" s="386"/>
      <c r="BY52" s="387">
        <f t="shared" si="31"/>
        <v>0</v>
      </c>
      <c r="BZ52" s="386"/>
      <c r="CA52" s="386"/>
      <c r="CB52" s="387">
        <f t="shared" si="32"/>
        <v>0</v>
      </c>
      <c r="CC52" s="388">
        <f t="shared" si="107"/>
        <v>0</v>
      </c>
      <c r="CD52" s="389"/>
      <c r="CE52" s="390"/>
      <c r="CF52" s="387">
        <f t="shared" si="108"/>
        <v>0</v>
      </c>
      <c r="CG52" s="390"/>
      <c r="CH52" s="390"/>
      <c r="CI52" s="387">
        <f t="shared" si="109"/>
        <v>0</v>
      </c>
      <c r="CJ52" s="391">
        <f t="shared" si="110"/>
        <v>0</v>
      </c>
      <c r="CK52" s="392">
        <f t="shared" si="33"/>
        <v>0</v>
      </c>
      <c r="CL52" s="393" t="str">
        <f t="shared" si="34"/>
        <v>E</v>
      </c>
      <c r="CM52" s="394">
        <f t="shared" si="35"/>
        <v>0</v>
      </c>
      <c r="CN52" s="365"/>
      <c r="CO52" s="366"/>
      <c r="CP52" s="367">
        <f t="shared" si="36"/>
        <v>0</v>
      </c>
      <c r="CQ52" s="366"/>
      <c r="CR52" s="366"/>
      <c r="CS52" s="367">
        <f t="shared" si="37"/>
        <v>0</v>
      </c>
      <c r="CT52" s="366"/>
      <c r="CU52" s="366"/>
      <c r="CV52" s="367">
        <f t="shared" si="38"/>
        <v>0</v>
      </c>
      <c r="CW52" s="368">
        <f t="shared" si="111"/>
        <v>0</v>
      </c>
      <c r="CX52" s="369"/>
      <c r="CY52" s="370"/>
      <c r="CZ52" s="367">
        <f t="shared" si="112"/>
        <v>0</v>
      </c>
      <c r="DA52" s="370"/>
      <c r="DB52" s="370"/>
      <c r="DC52" s="367">
        <f t="shared" si="113"/>
        <v>0</v>
      </c>
      <c r="DD52" s="371">
        <f t="shared" si="114"/>
        <v>0</v>
      </c>
      <c r="DE52" s="372">
        <f t="shared" si="39"/>
        <v>0</v>
      </c>
      <c r="DF52" s="373" t="str">
        <f t="shared" si="40"/>
        <v>E</v>
      </c>
      <c r="DG52" s="374">
        <f t="shared" si="41"/>
        <v>0</v>
      </c>
      <c r="DH52" s="395"/>
      <c r="DI52" s="396"/>
      <c r="DJ52" s="397">
        <f t="shared" si="42"/>
        <v>0</v>
      </c>
      <c r="DK52" s="396"/>
      <c r="DL52" s="396"/>
      <c r="DM52" s="397">
        <f t="shared" si="43"/>
        <v>0</v>
      </c>
      <c r="DN52" s="396"/>
      <c r="DO52" s="396"/>
      <c r="DP52" s="397">
        <f t="shared" si="44"/>
        <v>0</v>
      </c>
      <c r="DQ52" s="398">
        <f t="shared" si="115"/>
        <v>0</v>
      </c>
      <c r="DR52" s="399"/>
      <c r="DS52" s="400"/>
      <c r="DT52" s="397">
        <f t="shared" si="116"/>
        <v>0</v>
      </c>
      <c r="DU52" s="400"/>
      <c r="DV52" s="400"/>
      <c r="DW52" s="397">
        <f t="shared" si="117"/>
        <v>0</v>
      </c>
      <c r="DX52" s="401">
        <f t="shared" si="118"/>
        <v>0</v>
      </c>
      <c r="DY52" s="402">
        <f t="shared" si="45"/>
        <v>0</v>
      </c>
      <c r="DZ52" s="403" t="str">
        <f t="shared" si="46"/>
        <v>E</v>
      </c>
      <c r="EA52" s="404">
        <f t="shared" si="47"/>
        <v>0</v>
      </c>
      <c r="EB52" s="405">
        <v>0</v>
      </c>
      <c r="EC52" s="406">
        <v>0</v>
      </c>
      <c r="ED52" s="406">
        <v>0</v>
      </c>
      <c r="EE52" s="327"/>
      <c r="EF52" s="327"/>
      <c r="EG52" s="327">
        <f t="shared" si="48"/>
        <v>0</v>
      </c>
      <c r="EH52" s="407">
        <f t="shared" si="49"/>
        <v>0</v>
      </c>
      <c r="EI52" s="329" t="str">
        <f t="shared" si="50"/>
        <v>E</v>
      </c>
      <c r="EJ52" s="330">
        <f t="shared" si="51"/>
        <v>0</v>
      </c>
      <c r="EK52" s="408">
        <v>0</v>
      </c>
      <c r="EL52" s="409">
        <v>0</v>
      </c>
      <c r="EM52" s="409">
        <v>0</v>
      </c>
      <c r="EN52" s="332"/>
      <c r="EO52" s="332"/>
      <c r="EP52" s="332">
        <f t="shared" si="52"/>
        <v>0</v>
      </c>
      <c r="EQ52" s="333">
        <f t="shared" si="53"/>
        <v>0</v>
      </c>
      <c r="ER52" s="334" t="str">
        <f t="shared" si="54"/>
        <v>E</v>
      </c>
      <c r="ES52" s="335">
        <f t="shared" si="55"/>
        <v>0</v>
      </c>
      <c r="ET52" s="410">
        <v>0</v>
      </c>
      <c r="EU52" s="411">
        <v>0</v>
      </c>
      <c r="EV52" s="411">
        <v>0</v>
      </c>
      <c r="EW52" s="337"/>
      <c r="EX52" s="337"/>
      <c r="EY52" s="337">
        <f t="shared" si="56"/>
        <v>0</v>
      </c>
      <c r="EZ52" s="338">
        <f t="shared" si="57"/>
        <v>0</v>
      </c>
      <c r="FA52" s="339" t="str">
        <f t="shared" si="58"/>
        <v>E</v>
      </c>
      <c r="FB52" s="340">
        <f t="shared" si="59"/>
        <v>0</v>
      </c>
      <c r="FC52" s="412"/>
      <c r="FD52" s="373"/>
      <c r="FE52" s="413" t="str">
        <f t="shared" si="122"/>
        <v/>
      </c>
      <c r="FF52" s="344">
        <f t="shared" si="120"/>
        <v>0</v>
      </c>
      <c r="FG52" s="345">
        <f t="shared" si="121"/>
        <v>0</v>
      </c>
      <c r="FH52" s="346" t="str">
        <f t="shared" si="61"/>
        <v/>
      </c>
      <c r="FI52" s="347" t="str">
        <f t="shared" si="62"/>
        <v/>
      </c>
      <c r="FJ52" s="347" t="str">
        <f t="shared" si="63"/>
        <v/>
      </c>
      <c r="FK52" s="347" t="str">
        <f t="shared" si="64"/>
        <v/>
      </c>
      <c r="FL52" s="414" t="str">
        <f t="shared" si="65"/>
        <v/>
      </c>
      <c r="FM52" s="349" t="str">
        <f t="shared" si="66"/>
        <v/>
      </c>
      <c r="FN52" s="350" t="str">
        <f t="shared" si="67"/>
        <v/>
      </c>
      <c r="FO52" s="351">
        <f t="shared" si="2"/>
        <v>0</v>
      </c>
      <c r="FP52" s="352">
        <f t="shared" si="3"/>
        <v>0</v>
      </c>
      <c r="FQ52" s="352">
        <f t="shared" si="4"/>
        <v>0</v>
      </c>
      <c r="FR52" s="352">
        <f t="shared" si="5"/>
        <v>0</v>
      </c>
      <c r="FS52" s="352">
        <f t="shared" si="6"/>
        <v>0</v>
      </c>
      <c r="FT52" s="353">
        <f t="shared" si="7"/>
        <v>0</v>
      </c>
      <c r="FU52" s="45">
        <f t="shared" si="68"/>
        <v>0</v>
      </c>
      <c r="FV52" s="46">
        <f t="shared" si="69"/>
        <v>0</v>
      </c>
      <c r="FW52" s="46">
        <f t="shared" si="70"/>
        <v>0</v>
      </c>
      <c r="FX52" s="46">
        <f t="shared" si="71"/>
        <v>0</v>
      </c>
      <c r="FY52" s="46">
        <f t="shared" si="72"/>
        <v>0</v>
      </c>
      <c r="FZ52" s="820"/>
      <c r="GA52" s="820"/>
      <c r="GB52" s="10">
        <f t="shared" si="73"/>
        <v>0</v>
      </c>
      <c r="GC52" s="10" t="s">
        <v>167</v>
      </c>
      <c r="GD52" s="10">
        <f t="shared" si="74"/>
        <v>100</v>
      </c>
      <c r="GE52" s="10" t="str">
        <f t="shared" si="75"/>
        <v>0/100</v>
      </c>
      <c r="GF52" s="10">
        <f t="shared" si="76"/>
        <v>0</v>
      </c>
      <c r="GG52" s="10" t="s">
        <v>167</v>
      </c>
      <c r="GH52" s="10">
        <f t="shared" si="77"/>
        <v>100</v>
      </c>
      <c r="GI52" s="10" t="str">
        <f t="shared" si="78"/>
        <v>0/100</v>
      </c>
      <c r="GJ52" s="10">
        <f t="shared" si="79"/>
        <v>0</v>
      </c>
      <c r="GK52" s="10" t="s">
        <v>167</v>
      </c>
      <c r="GL52" s="10">
        <f t="shared" si="80"/>
        <v>100</v>
      </c>
      <c r="GM52" s="10" t="str">
        <f t="shared" si="81"/>
        <v>0/100</v>
      </c>
      <c r="GO52" s="10">
        <f t="shared" si="82"/>
        <v>0</v>
      </c>
      <c r="GP52" s="10">
        <f t="shared" si="83"/>
        <v>0</v>
      </c>
      <c r="GQ52" s="10">
        <f t="shared" si="84"/>
        <v>0</v>
      </c>
      <c r="GR52" s="10">
        <f t="shared" si="85"/>
        <v>0</v>
      </c>
      <c r="GS52" s="10">
        <f t="shared" si="86"/>
        <v>0</v>
      </c>
      <c r="GT52" s="10">
        <f t="shared" si="87"/>
        <v>0</v>
      </c>
      <c r="GU52" s="10">
        <f t="shared" si="88"/>
        <v>0</v>
      </c>
      <c r="GV52" s="10">
        <f t="shared" si="89"/>
        <v>0</v>
      </c>
      <c r="GW52" s="10">
        <f t="shared" si="90"/>
        <v>0</v>
      </c>
      <c r="GX52" s="10">
        <f t="shared" si="91"/>
        <v>0</v>
      </c>
    </row>
    <row r="53" spans="1:206" ht="21.75" customHeight="1">
      <c r="A53" s="9">
        <f t="shared" si="11"/>
        <v>0</v>
      </c>
      <c r="B53" s="32">
        <v>45</v>
      </c>
      <c r="C53" s="274">
        <v>45</v>
      </c>
      <c r="D53" s="275">
        <f t="shared" si="12"/>
        <v>0</v>
      </c>
      <c r="E53" s="591"/>
      <c r="F53" s="592"/>
      <c r="G53" s="589"/>
      <c r="H53" s="591"/>
      <c r="I53" s="591"/>
      <c r="J53" s="591"/>
      <c r="K53" s="595"/>
      <c r="L53" s="355"/>
      <c r="M53" s="356"/>
      <c r="N53" s="357">
        <f t="shared" si="92"/>
        <v>0</v>
      </c>
      <c r="O53" s="356"/>
      <c r="P53" s="356"/>
      <c r="Q53" s="357">
        <f t="shared" si="13"/>
        <v>0</v>
      </c>
      <c r="R53" s="356"/>
      <c r="S53" s="356"/>
      <c r="T53" s="357">
        <f t="shared" si="14"/>
        <v>0</v>
      </c>
      <c r="U53" s="358">
        <f t="shared" si="93"/>
        <v>0</v>
      </c>
      <c r="V53" s="359"/>
      <c r="W53" s="360"/>
      <c r="X53" s="357">
        <f t="shared" si="94"/>
        <v>0</v>
      </c>
      <c r="Y53" s="360"/>
      <c r="Z53" s="360"/>
      <c r="AA53" s="357">
        <f t="shared" si="95"/>
        <v>0</v>
      </c>
      <c r="AB53" s="361">
        <f t="shared" si="96"/>
        <v>0</v>
      </c>
      <c r="AC53" s="362">
        <f t="shared" si="97"/>
        <v>0</v>
      </c>
      <c r="AD53" s="363" t="str">
        <f t="shared" si="16"/>
        <v/>
      </c>
      <c r="AE53" s="364">
        <f t="shared" si="98"/>
        <v>0</v>
      </c>
      <c r="AF53" s="365"/>
      <c r="AG53" s="366"/>
      <c r="AH53" s="367">
        <f t="shared" si="18"/>
        <v>0</v>
      </c>
      <c r="AI53" s="366"/>
      <c r="AJ53" s="366"/>
      <c r="AK53" s="367">
        <f t="shared" si="19"/>
        <v>0</v>
      </c>
      <c r="AL53" s="366"/>
      <c r="AM53" s="366"/>
      <c r="AN53" s="367">
        <f t="shared" si="20"/>
        <v>0</v>
      </c>
      <c r="AO53" s="368">
        <f t="shared" si="99"/>
        <v>0</v>
      </c>
      <c r="AP53" s="369"/>
      <c r="AQ53" s="370"/>
      <c r="AR53" s="367">
        <f t="shared" si="100"/>
        <v>0</v>
      </c>
      <c r="AS53" s="370"/>
      <c r="AT53" s="370"/>
      <c r="AU53" s="367">
        <f t="shared" si="101"/>
        <v>0</v>
      </c>
      <c r="AV53" s="371">
        <f t="shared" si="102"/>
        <v>0</v>
      </c>
      <c r="AW53" s="372">
        <f t="shared" si="21"/>
        <v>0</v>
      </c>
      <c r="AX53" s="373" t="str">
        <f t="shared" si="22"/>
        <v>E</v>
      </c>
      <c r="AY53" s="374">
        <f t="shared" si="23"/>
        <v>0</v>
      </c>
      <c r="AZ53" s="375"/>
      <c r="BA53" s="376"/>
      <c r="BB53" s="377">
        <f t="shared" si="24"/>
        <v>0</v>
      </c>
      <c r="BC53" s="376"/>
      <c r="BD53" s="376"/>
      <c r="BE53" s="377">
        <f t="shared" si="25"/>
        <v>0</v>
      </c>
      <c r="BF53" s="376"/>
      <c r="BG53" s="376"/>
      <c r="BH53" s="377">
        <f t="shared" si="26"/>
        <v>0</v>
      </c>
      <c r="BI53" s="378">
        <f t="shared" si="103"/>
        <v>0</v>
      </c>
      <c r="BJ53" s="379"/>
      <c r="BK53" s="380"/>
      <c r="BL53" s="377">
        <f t="shared" si="104"/>
        <v>0</v>
      </c>
      <c r="BM53" s="380"/>
      <c r="BN53" s="380"/>
      <c r="BO53" s="377">
        <f t="shared" si="105"/>
        <v>0</v>
      </c>
      <c r="BP53" s="381">
        <f t="shared" si="106"/>
        <v>0</v>
      </c>
      <c r="BQ53" s="382">
        <f t="shared" si="27"/>
        <v>0</v>
      </c>
      <c r="BR53" s="383" t="str">
        <f t="shared" si="28"/>
        <v>E</v>
      </c>
      <c r="BS53" s="384">
        <f t="shared" si="29"/>
        <v>0</v>
      </c>
      <c r="BT53" s="385"/>
      <c r="BU53" s="386"/>
      <c r="BV53" s="387">
        <f t="shared" si="30"/>
        <v>0</v>
      </c>
      <c r="BW53" s="386"/>
      <c r="BX53" s="386"/>
      <c r="BY53" s="387">
        <f t="shared" si="31"/>
        <v>0</v>
      </c>
      <c r="BZ53" s="386"/>
      <c r="CA53" s="386"/>
      <c r="CB53" s="387">
        <f t="shared" si="32"/>
        <v>0</v>
      </c>
      <c r="CC53" s="388">
        <f t="shared" si="107"/>
        <v>0</v>
      </c>
      <c r="CD53" s="389"/>
      <c r="CE53" s="390"/>
      <c r="CF53" s="387">
        <f t="shared" si="108"/>
        <v>0</v>
      </c>
      <c r="CG53" s="390"/>
      <c r="CH53" s="390"/>
      <c r="CI53" s="387">
        <f t="shared" si="109"/>
        <v>0</v>
      </c>
      <c r="CJ53" s="391">
        <f t="shared" si="110"/>
        <v>0</v>
      </c>
      <c r="CK53" s="392">
        <f t="shared" si="33"/>
        <v>0</v>
      </c>
      <c r="CL53" s="393" t="str">
        <f t="shared" si="34"/>
        <v>E</v>
      </c>
      <c r="CM53" s="394">
        <f t="shared" si="35"/>
        <v>0</v>
      </c>
      <c r="CN53" s="365"/>
      <c r="CO53" s="366"/>
      <c r="CP53" s="367">
        <f t="shared" si="36"/>
        <v>0</v>
      </c>
      <c r="CQ53" s="366"/>
      <c r="CR53" s="366"/>
      <c r="CS53" s="367">
        <f t="shared" si="37"/>
        <v>0</v>
      </c>
      <c r="CT53" s="366"/>
      <c r="CU53" s="366"/>
      <c r="CV53" s="367">
        <f t="shared" si="38"/>
        <v>0</v>
      </c>
      <c r="CW53" s="368">
        <f t="shared" si="111"/>
        <v>0</v>
      </c>
      <c r="CX53" s="369"/>
      <c r="CY53" s="370"/>
      <c r="CZ53" s="367">
        <f t="shared" si="112"/>
        <v>0</v>
      </c>
      <c r="DA53" s="370"/>
      <c r="DB53" s="370"/>
      <c r="DC53" s="367">
        <f t="shared" si="113"/>
        <v>0</v>
      </c>
      <c r="DD53" s="371">
        <f t="shared" si="114"/>
        <v>0</v>
      </c>
      <c r="DE53" s="372">
        <f t="shared" si="39"/>
        <v>0</v>
      </c>
      <c r="DF53" s="373" t="str">
        <f t="shared" si="40"/>
        <v>E</v>
      </c>
      <c r="DG53" s="374">
        <f t="shared" si="41"/>
        <v>0</v>
      </c>
      <c r="DH53" s="395"/>
      <c r="DI53" s="396"/>
      <c r="DJ53" s="397">
        <f t="shared" si="42"/>
        <v>0</v>
      </c>
      <c r="DK53" s="396"/>
      <c r="DL53" s="396"/>
      <c r="DM53" s="397">
        <f t="shared" si="43"/>
        <v>0</v>
      </c>
      <c r="DN53" s="396"/>
      <c r="DO53" s="396"/>
      <c r="DP53" s="397">
        <f t="shared" si="44"/>
        <v>0</v>
      </c>
      <c r="DQ53" s="398">
        <f t="shared" si="115"/>
        <v>0</v>
      </c>
      <c r="DR53" s="399"/>
      <c r="DS53" s="400"/>
      <c r="DT53" s="397">
        <f t="shared" si="116"/>
        <v>0</v>
      </c>
      <c r="DU53" s="400"/>
      <c r="DV53" s="400"/>
      <c r="DW53" s="397">
        <f t="shared" si="117"/>
        <v>0</v>
      </c>
      <c r="DX53" s="401">
        <f t="shared" si="118"/>
        <v>0</v>
      </c>
      <c r="DY53" s="402">
        <f t="shared" si="45"/>
        <v>0</v>
      </c>
      <c r="DZ53" s="403" t="str">
        <f t="shared" si="46"/>
        <v>E</v>
      </c>
      <c r="EA53" s="404">
        <f t="shared" si="47"/>
        <v>0</v>
      </c>
      <c r="EB53" s="405">
        <v>0</v>
      </c>
      <c r="EC53" s="406">
        <v>0</v>
      </c>
      <c r="ED53" s="406">
        <v>0</v>
      </c>
      <c r="EE53" s="327"/>
      <c r="EF53" s="327"/>
      <c r="EG53" s="327">
        <f t="shared" si="48"/>
        <v>0</v>
      </c>
      <c r="EH53" s="407">
        <f t="shared" si="49"/>
        <v>0</v>
      </c>
      <c r="EI53" s="329" t="str">
        <f t="shared" si="50"/>
        <v>E</v>
      </c>
      <c r="EJ53" s="330">
        <f t="shared" si="51"/>
        <v>0</v>
      </c>
      <c r="EK53" s="408">
        <v>0</v>
      </c>
      <c r="EL53" s="409">
        <v>0</v>
      </c>
      <c r="EM53" s="409">
        <v>0</v>
      </c>
      <c r="EN53" s="332"/>
      <c r="EO53" s="332"/>
      <c r="EP53" s="332">
        <f t="shared" si="52"/>
        <v>0</v>
      </c>
      <c r="EQ53" s="333">
        <f t="shared" si="53"/>
        <v>0</v>
      </c>
      <c r="ER53" s="334" t="str">
        <f t="shared" si="54"/>
        <v>E</v>
      </c>
      <c r="ES53" s="335">
        <f t="shared" si="55"/>
        <v>0</v>
      </c>
      <c r="ET53" s="410">
        <v>0</v>
      </c>
      <c r="EU53" s="411">
        <v>0</v>
      </c>
      <c r="EV53" s="411">
        <v>0</v>
      </c>
      <c r="EW53" s="337"/>
      <c r="EX53" s="337"/>
      <c r="EY53" s="337">
        <f t="shared" si="56"/>
        <v>0</v>
      </c>
      <c r="EZ53" s="338">
        <f t="shared" si="57"/>
        <v>0</v>
      </c>
      <c r="FA53" s="339" t="str">
        <f t="shared" si="58"/>
        <v>E</v>
      </c>
      <c r="FB53" s="340">
        <f t="shared" si="59"/>
        <v>0</v>
      </c>
      <c r="FC53" s="412"/>
      <c r="FD53" s="373"/>
      <c r="FE53" s="413" t="str">
        <f t="shared" si="122"/>
        <v/>
      </c>
      <c r="FF53" s="344">
        <f t="shared" si="120"/>
        <v>0</v>
      </c>
      <c r="FG53" s="345">
        <f t="shared" si="121"/>
        <v>0</v>
      </c>
      <c r="FH53" s="346" t="str">
        <f t="shared" si="61"/>
        <v/>
      </c>
      <c r="FI53" s="347" t="str">
        <f t="shared" si="62"/>
        <v/>
      </c>
      <c r="FJ53" s="347" t="str">
        <f t="shared" si="63"/>
        <v/>
      </c>
      <c r="FK53" s="347" t="str">
        <f t="shared" si="64"/>
        <v/>
      </c>
      <c r="FL53" s="414" t="str">
        <f t="shared" si="65"/>
        <v/>
      </c>
      <c r="FM53" s="349" t="str">
        <f t="shared" si="66"/>
        <v/>
      </c>
      <c r="FN53" s="350" t="str">
        <f t="shared" si="67"/>
        <v/>
      </c>
      <c r="FO53" s="351">
        <f t="shared" si="2"/>
        <v>0</v>
      </c>
      <c r="FP53" s="352">
        <f t="shared" si="3"/>
        <v>0</v>
      </c>
      <c r="FQ53" s="352">
        <f t="shared" si="4"/>
        <v>0</v>
      </c>
      <c r="FR53" s="352">
        <f t="shared" si="5"/>
        <v>0</v>
      </c>
      <c r="FS53" s="352">
        <f t="shared" si="6"/>
        <v>0</v>
      </c>
      <c r="FT53" s="353">
        <f t="shared" si="7"/>
        <v>0</v>
      </c>
      <c r="FU53" s="45">
        <f t="shared" si="68"/>
        <v>0</v>
      </c>
      <c r="FV53" s="46">
        <f t="shared" si="69"/>
        <v>0</v>
      </c>
      <c r="FW53" s="46">
        <f t="shared" si="70"/>
        <v>0</v>
      </c>
      <c r="FX53" s="46">
        <f t="shared" si="71"/>
        <v>0</v>
      </c>
      <c r="FY53" s="46">
        <f t="shared" si="72"/>
        <v>0</v>
      </c>
      <c r="FZ53" s="820"/>
      <c r="GA53" s="820"/>
      <c r="GB53" s="10">
        <f t="shared" si="73"/>
        <v>0</v>
      </c>
      <c r="GC53" s="10" t="s">
        <v>167</v>
      </c>
      <c r="GD53" s="10">
        <f t="shared" si="74"/>
        <v>100</v>
      </c>
      <c r="GE53" s="10" t="str">
        <f t="shared" si="75"/>
        <v>0/100</v>
      </c>
      <c r="GF53" s="10">
        <f t="shared" si="76"/>
        <v>0</v>
      </c>
      <c r="GG53" s="10" t="s">
        <v>167</v>
      </c>
      <c r="GH53" s="10">
        <f t="shared" si="77"/>
        <v>100</v>
      </c>
      <c r="GI53" s="10" t="str">
        <f t="shared" si="78"/>
        <v>0/100</v>
      </c>
      <c r="GJ53" s="10">
        <f t="shared" si="79"/>
        <v>0</v>
      </c>
      <c r="GK53" s="10" t="s">
        <v>167</v>
      </c>
      <c r="GL53" s="10">
        <f t="shared" si="80"/>
        <v>100</v>
      </c>
      <c r="GM53" s="10" t="str">
        <f t="shared" si="81"/>
        <v>0/100</v>
      </c>
      <c r="GO53" s="10">
        <f t="shared" si="82"/>
        <v>0</v>
      </c>
      <c r="GP53" s="10">
        <f t="shared" si="83"/>
        <v>0</v>
      </c>
      <c r="GQ53" s="10">
        <f t="shared" si="84"/>
        <v>0</v>
      </c>
      <c r="GR53" s="10">
        <f t="shared" si="85"/>
        <v>0</v>
      </c>
      <c r="GS53" s="10">
        <f t="shared" si="86"/>
        <v>0</v>
      </c>
      <c r="GT53" s="10">
        <f t="shared" si="87"/>
        <v>0</v>
      </c>
      <c r="GU53" s="10">
        <f t="shared" si="88"/>
        <v>0</v>
      </c>
      <c r="GV53" s="10">
        <f t="shared" si="89"/>
        <v>0</v>
      </c>
      <c r="GW53" s="10">
        <f t="shared" si="90"/>
        <v>0</v>
      </c>
      <c r="GX53" s="10">
        <f t="shared" si="91"/>
        <v>0</v>
      </c>
    </row>
    <row r="54" spans="1:206" ht="21.75" customHeight="1">
      <c r="A54" s="9">
        <f t="shared" si="11"/>
        <v>0</v>
      </c>
      <c r="B54" s="32">
        <v>46</v>
      </c>
      <c r="C54" s="354">
        <v>46</v>
      </c>
      <c r="D54" s="275">
        <f t="shared" si="12"/>
        <v>0</v>
      </c>
      <c r="E54" s="591"/>
      <c r="F54" s="592"/>
      <c r="G54" s="591"/>
      <c r="H54" s="591"/>
      <c r="I54" s="591"/>
      <c r="J54" s="591"/>
      <c r="K54" s="595"/>
      <c r="L54" s="355"/>
      <c r="M54" s="356"/>
      <c r="N54" s="357">
        <f t="shared" si="92"/>
        <v>0</v>
      </c>
      <c r="O54" s="356"/>
      <c r="P54" s="356"/>
      <c r="Q54" s="357">
        <f t="shared" si="13"/>
        <v>0</v>
      </c>
      <c r="R54" s="356"/>
      <c r="S54" s="356"/>
      <c r="T54" s="357">
        <f t="shared" si="14"/>
        <v>0</v>
      </c>
      <c r="U54" s="358">
        <f t="shared" si="93"/>
        <v>0</v>
      </c>
      <c r="V54" s="359"/>
      <c r="W54" s="360"/>
      <c r="X54" s="357">
        <f t="shared" si="94"/>
        <v>0</v>
      </c>
      <c r="Y54" s="360"/>
      <c r="Z54" s="360"/>
      <c r="AA54" s="357">
        <f t="shared" si="95"/>
        <v>0</v>
      </c>
      <c r="AB54" s="361">
        <f t="shared" si="96"/>
        <v>0</v>
      </c>
      <c r="AC54" s="362">
        <f t="shared" si="97"/>
        <v>0</v>
      </c>
      <c r="AD54" s="363" t="str">
        <f t="shared" si="16"/>
        <v/>
      </c>
      <c r="AE54" s="364">
        <f t="shared" si="98"/>
        <v>0</v>
      </c>
      <c r="AF54" s="365"/>
      <c r="AG54" s="366"/>
      <c r="AH54" s="367">
        <f t="shared" si="18"/>
        <v>0</v>
      </c>
      <c r="AI54" s="366"/>
      <c r="AJ54" s="366"/>
      <c r="AK54" s="367">
        <f t="shared" si="19"/>
        <v>0</v>
      </c>
      <c r="AL54" s="366"/>
      <c r="AM54" s="366"/>
      <c r="AN54" s="367">
        <f t="shared" si="20"/>
        <v>0</v>
      </c>
      <c r="AO54" s="368">
        <f t="shared" si="99"/>
        <v>0</v>
      </c>
      <c r="AP54" s="369"/>
      <c r="AQ54" s="370"/>
      <c r="AR54" s="367">
        <f t="shared" si="100"/>
        <v>0</v>
      </c>
      <c r="AS54" s="370"/>
      <c r="AT54" s="370"/>
      <c r="AU54" s="367">
        <f t="shared" si="101"/>
        <v>0</v>
      </c>
      <c r="AV54" s="371">
        <f t="shared" si="102"/>
        <v>0</v>
      </c>
      <c r="AW54" s="372">
        <f t="shared" si="21"/>
        <v>0</v>
      </c>
      <c r="AX54" s="373" t="str">
        <f t="shared" si="22"/>
        <v>E</v>
      </c>
      <c r="AY54" s="374">
        <f t="shared" si="23"/>
        <v>0</v>
      </c>
      <c r="AZ54" s="375"/>
      <c r="BA54" s="376"/>
      <c r="BB54" s="377">
        <f t="shared" si="24"/>
        <v>0</v>
      </c>
      <c r="BC54" s="376"/>
      <c r="BD54" s="376"/>
      <c r="BE54" s="377">
        <f t="shared" si="25"/>
        <v>0</v>
      </c>
      <c r="BF54" s="376"/>
      <c r="BG54" s="376"/>
      <c r="BH54" s="377">
        <f t="shared" si="26"/>
        <v>0</v>
      </c>
      <c r="BI54" s="378">
        <f t="shared" si="103"/>
        <v>0</v>
      </c>
      <c r="BJ54" s="379"/>
      <c r="BK54" s="380"/>
      <c r="BL54" s="377">
        <f t="shared" si="104"/>
        <v>0</v>
      </c>
      <c r="BM54" s="380"/>
      <c r="BN54" s="380"/>
      <c r="BO54" s="377">
        <f t="shared" si="105"/>
        <v>0</v>
      </c>
      <c r="BP54" s="381">
        <f t="shared" si="106"/>
        <v>0</v>
      </c>
      <c r="BQ54" s="382">
        <f t="shared" si="27"/>
        <v>0</v>
      </c>
      <c r="BR54" s="383" t="str">
        <f t="shared" si="28"/>
        <v>E</v>
      </c>
      <c r="BS54" s="384">
        <f t="shared" si="29"/>
        <v>0</v>
      </c>
      <c r="BT54" s="385"/>
      <c r="BU54" s="386"/>
      <c r="BV54" s="387">
        <f t="shared" si="30"/>
        <v>0</v>
      </c>
      <c r="BW54" s="386"/>
      <c r="BX54" s="386"/>
      <c r="BY54" s="387">
        <f t="shared" si="31"/>
        <v>0</v>
      </c>
      <c r="BZ54" s="386"/>
      <c r="CA54" s="386"/>
      <c r="CB54" s="387">
        <f t="shared" si="32"/>
        <v>0</v>
      </c>
      <c r="CC54" s="388">
        <f t="shared" si="107"/>
        <v>0</v>
      </c>
      <c r="CD54" s="389"/>
      <c r="CE54" s="390"/>
      <c r="CF54" s="387">
        <f t="shared" si="108"/>
        <v>0</v>
      </c>
      <c r="CG54" s="390"/>
      <c r="CH54" s="390"/>
      <c r="CI54" s="387">
        <f t="shared" si="109"/>
        <v>0</v>
      </c>
      <c r="CJ54" s="391">
        <f t="shared" si="110"/>
        <v>0</v>
      </c>
      <c r="CK54" s="392">
        <f t="shared" si="33"/>
        <v>0</v>
      </c>
      <c r="CL54" s="393" t="str">
        <f t="shared" si="34"/>
        <v>E</v>
      </c>
      <c r="CM54" s="394">
        <f t="shared" si="35"/>
        <v>0</v>
      </c>
      <c r="CN54" s="365"/>
      <c r="CO54" s="366"/>
      <c r="CP54" s="367">
        <f t="shared" si="36"/>
        <v>0</v>
      </c>
      <c r="CQ54" s="366"/>
      <c r="CR54" s="366"/>
      <c r="CS54" s="367">
        <f t="shared" si="37"/>
        <v>0</v>
      </c>
      <c r="CT54" s="366"/>
      <c r="CU54" s="366"/>
      <c r="CV54" s="367">
        <f t="shared" si="38"/>
        <v>0</v>
      </c>
      <c r="CW54" s="368">
        <f t="shared" si="111"/>
        <v>0</v>
      </c>
      <c r="CX54" s="369"/>
      <c r="CY54" s="370"/>
      <c r="CZ54" s="367">
        <f t="shared" si="112"/>
        <v>0</v>
      </c>
      <c r="DA54" s="370"/>
      <c r="DB54" s="370"/>
      <c r="DC54" s="367">
        <f t="shared" si="113"/>
        <v>0</v>
      </c>
      <c r="DD54" s="371">
        <f t="shared" si="114"/>
        <v>0</v>
      </c>
      <c r="DE54" s="372">
        <f t="shared" si="39"/>
        <v>0</v>
      </c>
      <c r="DF54" s="373" t="str">
        <f t="shared" si="40"/>
        <v>E</v>
      </c>
      <c r="DG54" s="374">
        <f t="shared" si="41"/>
        <v>0</v>
      </c>
      <c r="DH54" s="395"/>
      <c r="DI54" s="396"/>
      <c r="DJ54" s="397">
        <f t="shared" si="42"/>
        <v>0</v>
      </c>
      <c r="DK54" s="396"/>
      <c r="DL54" s="396"/>
      <c r="DM54" s="397">
        <f t="shared" si="43"/>
        <v>0</v>
      </c>
      <c r="DN54" s="396"/>
      <c r="DO54" s="396"/>
      <c r="DP54" s="397">
        <f t="shared" si="44"/>
        <v>0</v>
      </c>
      <c r="DQ54" s="398">
        <f t="shared" si="115"/>
        <v>0</v>
      </c>
      <c r="DR54" s="399"/>
      <c r="DS54" s="400"/>
      <c r="DT54" s="397">
        <f t="shared" si="116"/>
        <v>0</v>
      </c>
      <c r="DU54" s="400"/>
      <c r="DV54" s="400"/>
      <c r="DW54" s="397">
        <f t="shared" si="117"/>
        <v>0</v>
      </c>
      <c r="DX54" s="401">
        <f t="shared" si="118"/>
        <v>0</v>
      </c>
      <c r="DY54" s="402">
        <f t="shared" si="45"/>
        <v>0</v>
      </c>
      <c r="DZ54" s="403" t="str">
        <f t="shared" si="46"/>
        <v>E</v>
      </c>
      <c r="EA54" s="404">
        <f t="shared" si="47"/>
        <v>0</v>
      </c>
      <c r="EB54" s="405">
        <v>0</v>
      </c>
      <c r="EC54" s="406">
        <v>0</v>
      </c>
      <c r="ED54" s="406">
        <v>0</v>
      </c>
      <c r="EE54" s="327"/>
      <c r="EF54" s="327"/>
      <c r="EG54" s="327">
        <f t="shared" si="48"/>
        <v>0</v>
      </c>
      <c r="EH54" s="407">
        <f t="shared" si="49"/>
        <v>0</v>
      </c>
      <c r="EI54" s="329" t="str">
        <f t="shared" si="50"/>
        <v>E</v>
      </c>
      <c r="EJ54" s="330">
        <f t="shared" si="51"/>
        <v>0</v>
      </c>
      <c r="EK54" s="408">
        <v>0</v>
      </c>
      <c r="EL54" s="409">
        <v>0</v>
      </c>
      <c r="EM54" s="409">
        <v>0</v>
      </c>
      <c r="EN54" s="332"/>
      <c r="EO54" s="332"/>
      <c r="EP54" s="332">
        <f t="shared" si="52"/>
        <v>0</v>
      </c>
      <c r="EQ54" s="333">
        <f t="shared" si="53"/>
        <v>0</v>
      </c>
      <c r="ER54" s="334" t="str">
        <f t="shared" si="54"/>
        <v>E</v>
      </c>
      <c r="ES54" s="335">
        <f t="shared" si="55"/>
        <v>0</v>
      </c>
      <c r="ET54" s="410">
        <v>0</v>
      </c>
      <c r="EU54" s="411">
        <v>0</v>
      </c>
      <c r="EV54" s="411">
        <v>0</v>
      </c>
      <c r="EW54" s="337"/>
      <c r="EX54" s="337"/>
      <c r="EY54" s="337">
        <f t="shared" si="56"/>
        <v>0</v>
      </c>
      <c r="EZ54" s="338">
        <f t="shared" si="57"/>
        <v>0</v>
      </c>
      <c r="FA54" s="339" t="str">
        <f t="shared" si="58"/>
        <v>E</v>
      </c>
      <c r="FB54" s="340">
        <f t="shared" si="59"/>
        <v>0</v>
      </c>
      <c r="FC54" s="412"/>
      <c r="FD54" s="373"/>
      <c r="FE54" s="413" t="str">
        <f t="shared" si="122"/>
        <v/>
      </c>
      <c r="FF54" s="344">
        <f t="shared" si="120"/>
        <v>0</v>
      </c>
      <c r="FG54" s="345">
        <f t="shared" si="121"/>
        <v>0</v>
      </c>
      <c r="FH54" s="346" t="str">
        <f t="shared" si="61"/>
        <v/>
      </c>
      <c r="FI54" s="347" t="str">
        <f t="shared" si="62"/>
        <v/>
      </c>
      <c r="FJ54" s="347" t="str">
        <f t="shared" si="63"/>
        <v/>
      </c>
      <c r="FK54" s="347" t="str">
        <f t="shared" si="64"/>
        <v/>
      </c>
      <c r="FL54" s="414" t="str">
        <f t="shared" si="65"/>
        <v/>
      </c>
      <c r="FM54" s="349" t="str">
        <f t="shared" si="66"/>
        <v/>
      </c>
      <c r="FN54" s="350" t="str">
        <f t="shared" si="67"/>
        <v/>
      </c>
      <c r="FO54" s="351">
        <f t="shared" si="2"/>
        <v>0</v>
      </c>
      <c r="FP54" s="352">
        <f t="shared" si="3"/>
        <v>0</v>
      </c>
      <c r="FQ54" s="352">
        <f t="shared" si="4"/>
        <v>0</v>
      </c>
      <c r="FR54" s="352">
        <f t="shared" si="5"/>
        <v>0</v>
      </c>
      <c r="FS54" s="352">
        <f t="shared" si="6"/>
        <v>0</v>
      </c>
      <c r="FT54" s="353">
        <f t="shared" si="7"/>
        <v>0</v>
      </c>
      <c r="FU54" s="45">
        <f t="shared" si="68"/>
        <v>0</v>
      </c>
      <c r="FV54" s="46">
        <f t="shared" si="69"/>
        <v>0</v>
      </c>
      <c r="FW54" s="46">
        <f t="shared" si="70"/>
        <v>0</v>
      </c>
      <c r="FX54" s="46">
        <f t="shared" si="71"/>
        <v>0</v>
      </c>
      <c r="FY54" s="46">
        <f t="shared" si="72"/>
        <v>0</v>
      </c>
      <c r="FZ54" s="820"/>
      <c r="GA54" s="820"/>
      <c r="GB54" s="10">
        <f t="shared" si="73"/>
        <v>0</v>
      </c>
      <c r="GC54" s="10" t="s">
        <v>167</v>
      </c>
      <c r="GD54" s="10">
        <f t="shared" si="74"/>
        <v>100</v>
      </c>
      <c r="GE54" s="10" t="str">
        <f t="shared" si="75"/>
        <v>0/100</v>
      </c>
      <c r="GF54" s="10">
        <f t="shared" si="76"/>
        <v>0</v>
      </c>
      <c r="GG54" s="10" t="s">
        <v>167</v>
      </c>
      <c r="GH54" s="10">
        <f t="shared" si="77"/>
        <v>100</v>
      </c>
      <c r="GI54" s="10" t="str">
        <f t="shared" si="78"/>
        <v>0/100</v>
      </c>
      <c r="GJ54" s="10">
        <f t="shared" si="79"/>
        <v>0</v>
      </c>
      <c r="GK54" s="10" t="s">
        <v>167</v>
      </c>
      <c r="GL54" s="10">
        <f t="shared" si="80"/>
        <v>100</v>
      </c>
      <c r="GM54" s="10" t="str">
        <f t="shared" si="81"/>
        <v>0/100</v>
      </c>
      <c r="GO54" s="10">
        <f t="shared" si="82"/>
        <v>0</v>
      </c>
      <c r="GP54" s="10">
        <f t="shared" si="83"/>
        <v>0</v>
      </c>
      <c r="GQ54" s="10">
        <f t="shared" si="84"/>
        <v>0</v>
      </c>
      <c r="GR54" s="10">
        <f t="shared" si="85"/>
        <v>0</v>
      </c>
      <c r="GS54" s="10">
        <f t="shared" si="86"/>
        <v>0</v>
      </c>
      <c r="GT54" s="10">
        <f t="shared" si="87"/>
        <v>0</v>
      </c>
      <c r="GU54" s="10">
        <f t="shared" si="88"/>
        <v>0</v>
      </c>
      <c r="GV54" s="10">
        <f t="shared" si="89"/>
        <v>0</v>
      </c>
      <c r="GW54" s="10">
        <f t="shared" si="90"/>
        <v>0</v>
      </c>
      <c r="GX54" s="10">
        <f t="shared" si="91"/>
        <v>0</v>
      </c>
    </row>
    <row r="55" spans="1:206" ht="21.75" customHeight="1">
      <c r="A55" s="9">
        <f t="shared" si="11"/>
        <v>0</v>
      </c>
      <c r="B55" s="32">
        <v>47</v>
      </c>
      <c r="C55" s="274">
        <v>47</v>
      </c>
      <c r="D55" s="275">
        <f t="shared" si="12"/>
        <v>0</v>
      </c>
      <c r="E55" s="591"/>
      <c r="F55" s="592"/>
      <c r="G55" s="589"/>
      <c r="H55" s="591"/>
      <c r="I55" s="591"/>
      <c r="J55" s="591"/>
      <c r="K55" s="595"/>
      <c r="L55" s="355"/>
      <c r="M55" s="356"/>
      <c r="N55" s="357">
        <f t="shared" si="92"/>
        <v>0</v>
      </c>
      <c r="O55" s="356"/>
      <c r="P55" s="356"/>
      <c r="Q55" s="357">
        <f t="shared" si="13"/>
        <v>0</v>
      </c>
      <c r="R55" s="356"/>
      <c r="S55" s="356"/>
      <c r="T55" s="357">
        <f t="shared" si="14"/>
        <v>0</v>
      </c>
      <c r="U55" s="358">
        <f t="shared" si="93"/>
        <v>0</v>
      </c>
      <c r="V55" s="359"/>
      <c r="W55" s="360"/>
      <c r="X55" s="357">
        <f t="shared" si="94"/>
        <v>0</v>
      </c>
      <c r="Y55" s="360"/>
      <c r="Z55" s="360"/>
      <c r="AA55" s="357">
        <f t="shared" si="95"/>
        <v>0</v>
      </c>
      <c r="AB55" s="361">
        <f t="shared" si="96"/>
        <v>0</v>
      </c>
      <c r="AC55" s="362">
        <f t="shared" si="97"/>
        <v>0</v>
      </c>
      <c r="AD55" s="363" t="str">
        <f t="shared" si="16"/>
        <v/>
      </c>
      <c r="AE55" s="364">
        <f t="shared" si="98"/>
        <v>0</v>
      </c>
      <c r="AF55" s="365"/>
      <c r="AG55" s="366"/>
      <c r="AH55" s="367">
        <f t="shared" si="18"/>
        <v>0</v>
      </c>
      <c r="AI55" s="366"/>
      <c r="AJ55" s="366"/>
      <c r="AK55" s="367">
        <f t="shared" si="19"/>
        <v>0</v>
      </c>
      <c r="AL55" s="366"/>
      <c r="AM55" s="366"/>
      <c r="AN55" s="367">
        <f t="shared" si="20"/>
        <v>0</v>
      </c>
      <c r="AO55" s="368">
        <f t="shared" si="99"/>
        <v>0</v>
      </c>
      <c r="AP55" s="369"/>
      <c r="AQ55" s="370"/>
      <c r="AR55" s="367">
        <f t="shared" si="100"/>
        <v>0</v>
      </c>
      <c r="AS55" s="370"/>
      <c r="AT55" s="370"/>
      <c r="AU55" s="367">
        <f t="shared" si="101"/>
        <v>0</v>
      </c>
      <c r="AV55" s="371">
        <f t="shared" si="102"/>
        <v>0</v>
      </c>
      <c r="AW55" s="372">
        <f t="shared" si="21"/>
        <v>0</v>
      </c>
      <c r="AX55" s="373" t="str">
        <f t="shared" si="22"/>
        <v>E</v>
      </c>
      <c r="AY55" s="374">
        <f t="shared" si="23"/>
        <v>0</v>
      </c>
      <c r="AZ55" s="375"/>
      <c r="BA55" s="376"/>
      <c r="BB55" s="377">
        <f t="shared" si="24"/>
        <v>0</v>
      </c>
      <c r="BC55" s="376"/>
      <c r="BD55" s="376"/>
      <c r="BE55" s="377">
        <f t="shared" si="25"/>
        <v>0</v>
      </c>
      <c r="BF55" s="376"/>
      <c r="BG55" s="376"/>
      <c r="BH55" s="377">
        <f t="shared" si="26"/>
        <v>0</v>
      </c>
      <c r="BI55" s="378">
        <f t="shared" si="103"/>
        <v>0</v>
      </c>
      <c r="BJ55" s="379"/>
      <c r="BK55" s="380"/>
      <c r="BL55" s="377">
        <f t="shared" si="104"/>
        <v>0</v>
      </c>
      <c r="BM55" s="380"/>
      <c r="BN55" s="380"/>
      <c r="BO55" s="377">
        <f t="shared" si="105"/>
        <v>0</v>
      </c>
      <c r="BP55" s="381">
        <f t="shared" si="106"/>
        <v>0</v>
      </c>
      <c r="BQ55" s="382">
        <f t="shared" si="27"/>
        <v>0</v>
      </c>
      <c r="BR55" s="383" t="str">
        <f t="shared" si="28"/>
        <v>E</v>
      </c>
      <c r="BS55" s="384">
        <f t="shared" si="29"/>
        <v>0</v>
      </c>
      <c r="BT55" s="385"/>
      <c r="BU55" s="386"/>
      <c r="BV55" s="387">
        <f t="shared" si="30"/>
        <v>0</v>
      </c>
      <c r="BW55" s="386"/>
      <c r="BX55" s="386"/>
      <c r="BY55" s="387">
        <f t="shared" si="31"/>
        <v>0</v>
      </c>
      <c r="BZ55" s="386"/>
      <c r="CA55" s="386"/>
      <c r="CB55" s="387">
        <f t="shared" si="32"/>
        <v>0</v>
      </c>
      <c r="CC55" s="388">
        <f t="shared" si="107"/>
        <v>0</v>
      </c>
      <c r="CD55" s="389"/>
      <c r="CE55" s="390"/>
      <c r="CF55" s="387">
        <f t="shared" si="108"/>
        <v>0</v>
      </c>
      <c r="CG55" s="390"/>
      <c r="CH55" s="390"/>
      <c r="CI55" s="387">
        <f t="shared" si="109"/>
        <v>0</v>
      </c>
      <c r="CJ55" s="391">
        <f t="shared" si="110"/>
        <v>0</v>
      </c>
      <c r="CK55" s="392">
        <f t="shared" si="33"/>
        <v>0</v>
      </c>
      <c r="CL55" s="393" t="str">
        <f t="shared" si="34"/>
        <v>E</v>
      </c>
      <c r="CM55" s="394">
        <f t="shared" si="35"/>
        <v>0</v>
      </c>
      <c r="CN55" s="365"/>
      <c r="CO55" s="366"/>
      <c r="CP55" s="367">
        <f t="shared" si="36"/>
        <v>0</v>
      </c>
      <c r="CQ55" s="366"/>
      <c r="CR55" s="366"/>
      <c r="CS55" s="367">
        <f t="shared" si="37"/>
        <v>0</v>
      </c>
      <c r="CT55" s="366"/>
      <c r="CU55" s="366"/>
      <c r="CV55" s="367">
        <f t="shared" si="38"/>
        <v>0</v>
      </c>
      <c r="CW55" s="368">
        <f t="shared" si="111"/>
        <v>0</v>
      </c>
      <c r="CX55" s="369"/>
      <c r="CY55" s="370"/>
      <c r="CZ55" s="367">
        <f t="shared" si="112"/>
        <v>0</v>
      </c>
      <c r="DA55" s="370"/>
      <c r="DB55" s="370"/>
      <c r="DC55" s="367">
        <f t="shared" si="113"/>
        <v>0</v>
      </c>
      <c r="DD55" s="371">
        <f t="shared" si="114"/>
        <v>0</v>
      </c>
      <c r="DE55" s="372">
        <f t="shared" si="39"/>
        <v>0</v>
      </c>
      <c r="DF55" s="373" t="str">
        <f t="shared" si="40"/>
        <v>E</v>
      </c>
      <c r="DG55" s="374">
        <f t="shared" si="41"/>
        <v>0</v>
      </c>
      <c r="DH55" s="395"/>
      <c r="DI55" s="396"/>
      <c r="DJ55" s="397">
        <f t="shared" si="42"/>
        <v>0</v>
      </c>
      <c r="DK55" s="396"/>
      <c r="DL55" s="396"/>
      <c r="DM55" s="397">
        <f t="shared" si="43"/>
        <v>0</v>
      </c>
      <c r="DN55" s="396"/>
      <c r="DO55" s="396"/>
      <c r="DP55" s="397">
        <f t="shared" si="44"/>
        <v>0</v>
      </c>
      <c r="DQ55" s="398">
        <f t="shared" si="115"/>
        <v>0</v>
      </c>
      <c r="DR55" s="399"/>
      <c r="DS55" s="400"/>
      <c r="DT55" s="397">
        <f t="shared" si="116"/>
        <v>0</v>
      </c>
      <c r="DU55" s="400"/>
      <c r="DV55" s="400"/>
      <c r="DW55" s="397">
        <f t="shared" si="117"/>
        <v>0</v>
      </c>
      <c r="DX55" s="401">
        <f t="shared" si="118"/>
        <v>0</v>
      </c>
      <c r="DY55" s="402">
        <f t="shared" si="45"/>
        <v>0</v>
      </c>
      <c r="DZ55" s="403" t="str">
        <f t="shared" si="46"/>
        <v>E</v>
      </c>
      <c r="EA55" s="404">
        <f t="shared" si="47"/>
        <v>0</v>
      </c>
      <c r="EB55" s="405">
        <v>0</v>
      </c>
      <c r="EC55" s="406">
        <v>0</v>
      </c>
      <c r="ED55" s="406">
        <v>0</v>
      </c>
      <c r="EE55" s="327"/>
      <c r="EF55" s="327"/>
      <c r="EG55" s="327">
        <f t="shared" si="48"/>
        <v>0</v>
      </c>
      <c r="EH55" s="407">
        <f t="shared" si="49"/>
        <v>0</v>
      </c>
      <c r="EI55" s="329" t="str">
        <f t="shared" si="50"/>
        <v>E</v>
      </c>
      <c r="EJ55" s="330">
        <f t="shared" si="51"/>
        <v>0</v>
      </c>
      <c r="EK55" s="408">
        <v>0</v>
      </c>
      <c r="EL55" s="409">
        <v>0</v>
      </c>
      <c r="EM55" s="409">
        <v>0</v>
      </c>
      <c r="EN55" s="332"/>
      <c r="EO55" s="332"/>
      <c r="EP55" s="332">
        <f t="shared" si="52"/>
        <v>0</v>
      </c>
      <c r="EQ55" s="333">
        <f t="shared" si="53"/>
        <v>0</v>
      </c>
      <c r="ER55" s="334" t="str">
        <f t="shared" si="54"/>
        <v>E</v>
      </c>
      <c r="ES55" s="335">
        <f t="shared" si="55"/>
        <v>0</v>
      </c>
      <c r="ET55" s="410">
        <v>0</v>
      </c>
      <c r="EU55" s="411">
        <v>0</v>
      </c>
      <c r="EV55" s="411">
        <v>0</v>
      </c>
      <c r="EW55" s="337"/>
      <c r="EX55" s="337"/>
      <c r="EY55" s="337">
        <f t="shared" si="56"/>
        <v>0</v>
      </c>
      <c r="EZ55" s="338">
        <f t="shared" si="57"/>
        <v>0</v>
      </c>
      <c r="FA55" s="339" t="str">
        <f t="shared" si="58"/>
        <v>E</v>
      </c>
      <c r="FB55" s="340">
        <f t="shared" si="59"/>
        <v>0</v>
      </c>
      <c r="FC55" s="412"/>
      <c r="FD55" s="373"/>
      <c r="FE55" s="413" t="str">
        <f t="shared" si="122"/>
        <v/>
      </c>
      <c r="FF55" s="344">
        <f t="shared" si="120"/>
        <v>0</v>
      </c>
      <c r="FG55" s="345">
        <f t="shared" si="121"/>
        <v>0</v>
      </c>
      <c r="FH55" s="346" t="str">
        <f t="shared" si="61"/>
        <v/>
      </c>
      <c r="FI55" s="347" t="str">
        <f t="shared" si="62"/>
        <v/>
      </c>
      <c r="FJ55" s="347" t="str">
        <f t="shared" si="63"/>
        <v/>
      </c>
      <c r="FK55" s="347" t="str">
        <f t="shared" si="64"/>
        <v/>
      </c>
      <c r="FL55" s="414" t="str">
        <f t="shared" si="65"/>
        <v/>
      </c>
      <c r="FM55" s="349" t="str">
        <f t="shared" si="66"/>
        <v/>
      </c>
      <c r="FN55" s="350" t="str">
        <f t="shared" si="67"/>
        <v/>
      </c>
      <c r="FO55" s="351">
        <f t="shared" si="2"/>
        <v>0</v>
      </c>
      <c r="FP55" s="352">
        <f t="shared" si="3"/>
        <v>0</v>
      </c>
      <c r="FQ55" s="352">
        <f t="shared" si="4"/>
        <v>0</v>
      </c>
      <c r="FR55" s="352">
        <f t="shared" si="5"/>
        <v>0</v>
      </c>
      <c r="FS55" s="352">
        <f t="shared" si="6"/>
        <v>0</v>
      </c>
      <c r="FT55" s="353">
        <f t="shared" si="7"/>
        <v>0</v>
      </c>
      <c r="FU55" s="45">
        <f t="shared" si="68"/>
        <v>0</v>
      </c>
      <c r="FV55" s="46">
        <f t="shared" si="69"/>
        <v>0</v>
      </c>
      <c r="FW55" s="46">
        <f t="shared" si="70"/>
        <v>0</v>
      </c>
      <c r="FX55" s="46">
        <f t="shared" si="71"/>
        <v>0</v>
      </c>
      <c r="FY55" s="46">
        <f t="shared" si="72"/>
        <v>0</v>
      </c>
      <c r="FZ55" s="820"/>
      <c r="GA55" s="820"/>
      <c r="GB55" s="10">
        <f t="shared" si="73"/>
        <v>0</v>
      </c>
      <c r="GC55" s="10" t="s">
        <v>167</v>
      </c>
      <c r="GD55" s="10">
        <f t="shared" si="74"/>
        <v>100</v>
      </c>
      <c r="GE55" s="10" t="str">
        <f t="shared" si="75"/>
        <v>0/100</v>
      </c>
      <c r="GF55" s="10">
        <f t="shared" si="76"/>
        <v>0</v>
      </c>
      <c r="GG55" s="10" t="s">
        <v>167</v>
      </c>
      <c r="GH55" s="10">
        <f t="shared" si="77"/>
        <v>100</v>
      </c>
      <c r="GI55" s="10" t="str">
        <f t="shared" si="78"/>
        <v>0/100</v>
      </c>
      <c r="GJ55" s="10">
        <f t="shared" si="79"/>
        <v>0</v>
      </c>
      <c r="GK55" s="10" t="s">
        <v>167</v>
      </c>
      <c r="GL55" s="10">
        <f t="shared" si="80"/>
        <v>100</v>
      </c>
      <c r="GM55" s="10" t="str">
        <f t="shared" si="81"/>
        <v>0/100</v>
      </c>
      <c r="GO55" s="10">
        <f t="shared" si="82"/>
        <v>0</v>
      </c>
      <c r="GP55" s="10">
        <f t="shared" si="83"/>
        <v>0</v>
      </c>
      <c r="GQ55" s="10">
        <f t="shared" si="84"/>
        <v>0</v>
      </c>
      <c r="GR55" s="10">
        <f t="shared" si="85"/>
        <v>0</v>
      </c>
      <c r="GS55" s="10">
        <f t="shared" si="86"/>
        <v>0</v>
      </c>
      <c r="GT55" s="10">
        <f t="shared" si="87"/>
        <v>0</v>
      </c>
      <c r="GU55" s="10">
        <f t="shared" si="88"/>
        <v>0</v>
      </c>
      <c r="GV55" s="10">
        <f t="shared" si="89"/>
        <v>0</v>
      </c>
      <c r="GW55" s="10">
        <f t="shared" si="90"/>
        <v>0</v>
      </c>
      <c r="GX55" s="10">
        <f t="shared" si="91"/>
        <v>0</v>
      </c>
    </row>
    <row r="56" spans="1:206" ht="21.75" customHeight="1">
      <c r="A56" s="9">
        <f t="shared" si="11"/>
        <v>0</v>
      </c>
      <c r="B56" s="32">
        <v>48</v>
      </c>
      <c r="C56" s="354">
        <v>48</v>
      </c>
      <c r="D56" s="275">
        <f t="shared" si="12"/>
        <v>0</v>
      </c>
      <c r="E56" s="591"/>
      <c r="F56" s="592"/>
      <c r="G56" s="591"/>
      <c r="H56" s="591"/>
      <c r="I56" s="591"/>
      <c r="J56" s="591"/>
      <c r="K56" s="595"/>
      <c r="L56" s="355"/>
      <c r="M56" s="356"/>
      <c r="N56" s="357">
        <f t="shared" si="92"/>
        <v>0</v>
      </c>
      <c r="O56" s="356"/>
      <c r="P56" s="356"/>
      <c r="Q56" s="357">
        <f t="shared" si="13"/>
        <v>0</v>
      </c>
      <c r="R56" s="356"/>
      <c r="S56" s="356"/>
      <c r="T56" s="357">
        <f t="shared" si="14"/>
        <v>0</v>
      </c>
      <c r="U56" s="358">
        <f t="shared" si="93"/>
        <v>0</v>
      </c>
      <c r="V56" s="359"/>
      <c r="W56" s="360"/>
      <c r="X56" s="357">
        <f t="shared" si="94"/>
        <v>0</v>
      </c>
      <c r="Y56" s="360"/>
      <c r="Z56" s="360"/>
      <c r="AA56" s="357">
        <f t="shared" si="95"/>
        <v>0</v>
      </c>
      <c r="AB56" s="361">
        <f t="shared" si="96"/>
        <v>0</v>
      </c>
      <c r="AC56" s="362">
        <f t="shared" si="97"/>
        <v>0</v>
      </c>
      <c r="AD56" s="363" t="str">
        <f t="shared" si="16"/>
        <v/>
      </c>
      <c r="AE56" s="364">
        <f t="shared" si="98"/>
        <v>0</v>
      </c>
      <c r="AF56" s="365"/>
      <c r="AG56" s="366"/>
      <c r="AH56" s="367">
        <f t="shared" si="18"/>
        <v>0</v>
      </c>
      <c r="AI56" s="366"/>
      <c r="AJ56" s="366"/>
      <c r="AK56" s="367">
        <f t="shared" si="19"/>
        <v>0</v>
      </c>
      <c r="AL56" s="366"/>
      <c r="AM56" s="366"/>
      <c r="AN56" s="367">
        <f t="shared" si="20"/>
        <v>0</v>
      </c>
      <c r="AO56" s="368">
        <f t="shared" si="99"/>
        <v>0</v>
      </c>
      <c r="AP56" s="369"/>
      <c r="AQ56" s="370"/>
      <c r="AR56" s="367">
        <f t="shared" si="100"/>
        <v>0</v>
      </c>
      <c r="AS56" s="370"/>
      <c r="AT56" s="370"/>
      <c r="AU56" s="367">
        <f t="shared" si="101"/>
        <v>0</v>
      </c>
      <c r="AV56" s="371">
        <f t="shared" si="102"/>
        <v>0</v>
      </c>
      <c r="AW56" s="372">
        <f t="shared" si="21"/>
        <v>0</v>
      </c>
      <c r="AX56" s="373" t="str">
        <f t="shared" si="22"/>
        <v>E</v>
      </c>
      <c r="AY56" s="374">
        <f t="shared" si="23"/>
        <v>0</v>
      </c>
      <c r="AZ56" s="375"/>
      <c r="BA56" s="376"/>
      <c r="BB56" s="377">
        <f t="shared" si="24"/>
        <v>0</v>
      </c>
      <c r="BC56" s="376"/>
      <c r="BD56" s="376"/>
      <c r="BE56" s="377">
        <f t="shared" si="25"/>
        <v>0</v>
      </c>
      <c r="BF56" s="376"/>
      <c r="BG56" s="376"/>
      <c r="BH56" s="377">
        <f t="shared" si="26"/>
        <v>0</v>
      </c>
      <c r="BI56" s="378">
        <f t="shared" si="103"/>
        <v>0</v>
      </c>
      <c r="BJ56" s="379"/>
      <c r="BK56" s="380"/>
      <c r="BL56" s="377">
        <f t="shared" si="104"/>
        <v>0</v>
      </c>
      <c r="BM56" s="380"/>
      <c r="BN56" s="380"/>
      <c r="BO56" s="377">
        <f t="shared" si="105"/>
        <v>0</v>
      </c>
      <c r="BP56" s="381">
        <f t="shared" si="106"/>
        <v>0</v>
      </c>
      <c r="BQ56" s="382">
        <f t="shared" si="27"/>
        <v>0</v>
      </c>
      <c r="BR56" s="383" t="str">
        <f t="shared" si="28"/>
        <v>E</v>
      </c>
      <c r="BS56" s="384">
        <f t="shared" si="29"/>
        <v>0</v>
      </c>
      <c r="BT56" s="385"/>
      <c r="BU56" s="386"/>
      <c r="BV56" s="387">
        <f t="shared" si="30"/>
        <v>0</v>
      </c>
      <c r="BW56" s="386"/>
      <c r="BX56" s="386"/>
      <c r="BY56" s="387">
        <f t="shared" si="31"/>
        <v>0</v>
      </c>
      <c r="BZ56" s="386"/>
      <c r="CA56" s="386"/>
      <c r="CB56" s="387">
        <f t="shared" si="32"/>
        <v>0</v>
      </c>
      <c r="CC56" s="388">
        <f t="shared" si="107"/>
        <v>0</v>
      </c>
      <c r="CD56" s="389"/>
      <c r="CE56" s="390"/>
      <c r="CF56" s="387">
        <f t="shared" si="108"/>
        <v>0</v>
      </c>
      <c r="CG56" s="390"/>
      <c r="CH56" s="390"/>
      <c r="CI56" s="387">
        <f t="shared" si="109"/>
        <v>0</v>
      </c>
      <c r="CJ56" s="391">
        <f t="shared" si="110"/>
        <v>0</v>
      </c>
      <c r="CK56" s="392">
        <f t="shared" si="33"/>
        <v>0</v>
      </c>
      <c r="CL56" s="393" t="str">
        <f t="shared" si="34"/>
        <v>E</v>
      </c>
      <c r="CM56" s="394">
        <f t="shared" si="35"/>
        <v>0</v>
      </c>
      <c r="CN56" s="365"/>
      <c r="CO56" s="366"/>
      <c r="CP56" s="367">
        <f t="shared" si="36"/>
        <v>0</v>
      </c>
      <c r="CQ56" s="366"/>
      <c r="CR56" s="366"/>
      <c r="CS56" s="367">
        <f t="shared" si="37"/>
        <v>0</v>
      </c>
      <c r="CT56" s="366"/>
      <c r="CU56" s="366"/>
      <c r="CV56" s="367">
        <f t="shared" si="38"/>
        <v>0</v>
      </c>
      <c r="CW56" s="368">
        <f t="shared" si="111"/>
        <v>0</v>
      </c>
      <c r="CX56" s="369"/>
      <c r="CY56" s="370"/>
      <c r="CZ56" s="367">
        <f t="shared" si="112"/>
        <v>0</v>
      </c>
      <c r="DA56" s="370"/>
      <c r="DB56" s="370"/>
      <c r="DC56" s="367">
        <f t="shared" si="113"/>
        <v>0</v>
      </c>
      <c r="DD56" s="371">
        <f t="shared" si="114"/>
        <v>0</v>
      </c>
      <c r="DE56" s="372">
        <f t="shared" si="39"/>
        <v>0</v>
      </c>
      <c r="DF56" s="373" t="str">
        <f t="shared" si="40"/>
        <v>E</v>
      </c>
      <c r="DG56" s="374">
        <f t="shared" si="41"/>
        <v>0</v>
      </c>
      <c r="DH56" s="395"/>
      <c r="DI56" s="396"/>
      <c r="DJ56" s="397">
        <f t="shared" si="42"/>
        <v>0</v>
      </c>
      <c r="DK56" s="396"/>
      <c r="DL56" s="396"/>
      <c r="DM56" s="397">
        <f t="shared" si="43"/>
        <v>0</v>
      </c>
      <c r="DN56" s="396"/>
      <c r="DO56" s="396"/>
      <c r="DP56" s="397">
        <f t="shared" si="44"/>
        <v>0</v>
      </c>
      <c r="DQ56" s="398">
        <f t="shared" si="115"/>
        <v>0</v>
      </c>
      <c r="DR56" s="399"/>
      <c r="DS56" s="400"/>
      <c r="DT56" s="397">
        <f t="shared" si="116"/>
        <v>0</v>
      </c>
      <c r="DU56" s="400"/>
      <c r="DV56" s="400"/>
      <c r="DW56" s="397">
        <f t="shared" si="117"/>
        <v>0</v>
      </c>
      <c r="DX56" s="401">
        <f t="shared" si="118"/>
        <v>0</v>
      </c>
      <c r="DY56" s="402">
        <f t="shared" si="45"/>
        <v>0</v>
      </c>
      <c r="DZ56" s="403" t="str">
        <f t="shared" si="46"/>
        <v>E</v>
      </c>
      <c r="EA56" s="404">
        <f t="shared" si="47"/>
        <v>0</v>
      </c>
      <c r="EB56" s="405">
        <v>0</v>
      </c>
      <c r="EC56" s="406">
        <v>0</v>
      </c>
      <c r="ED56" s="406">
        <v>0</v>
      </c>
      <c r="EE56" s="327"/>
      <c r="EF56" s="327"/>
      <c r="EG56" s="327">
        <f t="shared" si="48"/>
        <v>0</v>
      </c>
      <c r="EH56" s="407">
        <f t="shared" si="49"/>
        <v>0</v>
      </c>
      <c r="EI56" s="329" t="str">
        <f t="shared" si="50"/>
        <v>E</v>
      </c>
      <c r="EJ56" s="330">
        <f t="shared" si="51"/>
        <v>0</v>
      </c>
      <c r="EK56" s="408">
        <v>0</v>
      </c>
      <c r="EL56" s="409">
        <v>0</v>
      </c>
      <c r="EM56" s="409">
        <v>0</v>
      </c>
      <c r="EN56" s="332"/>
      <c r="EO56" s="332"/>
      <c r="EP56" s="332">
        <f t="shared" si="52"/>
        <v>0</v>
      </c>
      <c r="EQ56" s="333">
        <f t="shared" si="53"/>
        <v>0</v>
      </c>
      <c r="ER56" s="334" t="str">
        <f t="shared" si="54"/>
        <v>E</v>
      </c>
      <c r="ES56" s="335">
        <f t="shared" si="55"/>
        <v>0</v>
      </c>
      <c r="ET56" s="410">
        <v>0</v>
      </c>
      <c r="EU56" s="411">
        <v>0</v>
      </c>
      <c r="EV56" s="411">
        <v>0</v>
      </c>
      <c r="EW56" s="337"/>
      <c r="EX56" s="337"/>
      <c r="EY56" s="337">
        <f t="shared" si="56"/>
        <v>0</v>
      </c>
      <c r="EZ56" s="338">
        <f t="shared" si="57"/>
        <v>0</v>
      </c>
      <c r="FA56" s="339" t="str">
        <f t="shared" si="58"/>
        <v>E</v>
      </c>
      <c r="FB56" s="340">
        <f t="shared" si="59"/>
        <v>0</v>
      </c>
      <c r="FC56" s="412"/>
      <c r="FD56" s="373"/>
      <c r="FE56" s="413" t="str">
        <f t="shared" si="122"/>
        <v/>
      </c>
      <c r="FF56" s="344">
        <f t="shared" si="120"/>
        <v>0</v>
      </c>
      <c r="FG56" s="345">
        <f t="shared" si="121"/>
        <v>0</v>
      </c>
      <c r="FH56" s="346" t="str">
        <f t="shared" si="61"/>
        <v/>
      </c>
      <c r="FI56" s="347" t="str">
        <f t="shared" si="62"/>
        <v/>
      </c>
      <c r="FJ56" s="347" t="str">
        <f t="shared" si="63"/>
        <v/>
      </c>
      <c r="FK56" s="347" t="str">
        <f t="shared" si="64"/>
        <v/>
      </c>
      <c r="FL56" s="414" t="str">
        <f t="shared" si="65"/>
        <v/>
      </c>
      <c r="FM56" s="349" t="str">
        <f t="shared" si="66"/>
        <v/>
      </c>
      <c r="FN56" s="350" t="str">
        <f t="shared" si="67"/>
        <v/>
      </c>
      <c r="FO56" s="351">
        <f t="shared" si="2"/>
        <v>0</v>
      </c>
      <c r="FP56" s="352">
        <f t="shared" si="3"/>
        <v>0</v>
      </c>
      <c r="FQ56" s="352">
        <f t="shared" si="4"/>
        <v>0</v>
      </c>
      <c r="FR56" s="352">
        <f t="shared" si="5"/>
        <v>0</v>
      </c>
      <c r="FS56" s="352">
        <f t="shared" si="6"/>
        <v>0</v>
      </c>
      <c r="FT56" s="353">
        <f t="shared" si="7"/>
        <v>0</v>
      </c>
      <c r="FU56" s="45">
        <f t="shared" si="68"/>
        <v>0</v>
      </c>
      <c r="FV56" s="46">
        <f t="shared" si="69"/>
        <v>0</v>
      </c>
      <c r="FW56" s="46">
        <f t="shared" si="70"/>
        <v>0</v>
      </c>
      <c r="FX56" s="46">
        <f t="shared" si="71"/>
        <v>0</v>
      </c>
      <c r="FY56" s="46">
        <f t="shared" si="72"/>
        <v>0</v>
      </c>
      <c r="FZ56" s="820"/>
      <c r="GA56" s="820"/>
      <c r="GB56" s="10">
        <f t="shared" si="73"/>
        <v>0</v>
      </c>
      <c r="GC56" s="10" t="s">
        <v>167</v>
      </c>
      <c r="GD56" s="10">
        <f t="shared" si="74"/>
        <v>100</v>
      </c>
      <c r="GE56" s="10" t="str">
        <f t="shared" si="75"/>
        <v>0/100</v>
      </c>
      <c r="GF56" s="10">
        <f t="shared" si="76"/>
        <v>0</v>
      </c>
      <c r="GG56" s="10" t="s">
        <v>167</v>
      </c>
      <c r="GH56" s="10">
        <f t="shared" si="77"/>
        <v>100</v>
      </c>
      <c r="GI56" s="10" t="str">
        <f t="shared" si="78"/>
        <v>0/100</v>
      </c>
      <c r="GJ56" s="10">
        <f t="shared" si="79"/>
        <v>0</v>
      </c>
      <c r="GK56" s="10" t="s">
        <v>167</v>
      </c>
      <c r="GL56" s="10">
        <f t="shared" si="80"/>
        <v>100</v>
      </c>
      <c r="GM56" s="10" t="str">
        <f t="shared" si="81"/>
        <v>0/100</v>
      </c>
      <c r="GO56" s="10">
        <f t="shared" si="82"/>
        <v>0</v>
      </c>
      <c r="GP56" s="10">
        <f t="shared" si="83"/>
        <v>0</v>
      </c>
      <c r="GQ56" s="10">
        <f t="shared" si="84"/>
        <v>0</v>
      </c>
      <c r="GR56" s="10">
        <f t="shared" si="85"/>
        <v>0</v>
      </c>
      <c r="GS56" s="10">
        <f t="shared" si="86"/>
        <v>0</v>
      </c>
      <c r="GT56" s="10">
        <f t="shared" si="87"/>
        <v>0</v>
      </c>
      <c r="GU56" s="10">
        <f t="shared" si="88"/>
        <v>0</v>
      </c>
      <c r="GV56" s="10">
        <f t="shared" si="89"/>
        <v>0</v>
      </c>
      <c r="GW56" s="10">
        <f t="shared" si="90"/>
        <v>0</v>
      </c>
      <c r="GX56" s="10">
        <f t="shared" si="91"/>
        <v>0</v>
      </c>
    </row>
    <row r="57" spans="1:206" ht="21.75" customHeight="1">
      <c r="A57" s="9">
        <f t="shared" si="11"/>
        <v>0</v>
      </c>
      <c r="B57" s="32">
        <v>49</v>
      </c>
      <c r="C57" s="274">
        <v>49</v>
      </c>
      <c r="D57" s="275">
        <f t="shared" si="12"/>
        <v>0</v>
      </c>
      <c r="E57" s="591"/>
      <c r="F57" s="592"/>
      <c r="G57" s="589"/>
      <c r="H57" s="591"/>
      <c r="I57" s="591"/>
      <c r="J57" s="591"/>
      <c r="K57" s="595"/>
      <c r="L57" s="355"/>
      <c r="M57" s="356"/>
      <c r="N57" s="357">
        <f t="shared" si="92"/>
        <v>0</v>
      </c>
      <c r="O57" s="356"/>
      <c r="P57" s="356"/>
      <c r="Q57" s="357">
        <f t="shared" si="13"/>
        <v>0</v>
      </c>
      <c r="R57" s="356"/>
      <c r="S57" s="356"/>
      <c r="T57" s="357">
        <f t="shared" si="14"/>
        <v>0</v>
      </c>
      <c r="U57" s="358">
        <f t="shared" si="93"/>
        <v>0</v>
      </c>
      <c r="V57" s="359"/>
      <c r="W57" s="360"/>
      <c r="X57" s="357">
        <f t="shared" si="94"/>
        <v>0</v>
      </c>
      <c r="Y57" s="360"/>
      <c r="Z57" s="360"/>
      <c r="AA57" s="357">
        <f t="shared" si="95"/>
        <v>0</v>
      </c>
      <c r="AB57" s="361">
        <f t="shared" si="96"/>
        <v>0</v>
      </c>
      <c r="AC57" s="362">
        <f t="shared" si="97"/>
        <v>0</v>
      </c>
      <c r="AD57" s="363" t="str">
        <f t="shared" si="16"/>
        <v/>
      </c>
      <c r="AE57" s="364">
        <f t="shared" si="98"/>
        <v>0</v>
      </c>
      <c r="AF57" s="365"/>
      <c r="AG57" s="366"/>
      <c r="AH57" s="367">
        <f t="shared" si="18"/>
        <v>0</v>
      </c>
      <c r="AI57" s="366"/>
      <c r="AJ57" s="366"/>
      <c r="AK57" s="367">
        <f t="shared" si="19"/>
        <v>0</v>
      </c>
      <c r="AL57" s="366"/>
      <c r="AM57" s="366"/>
      <c r="AN57" s="367">
        <f t="shared" si="20"/>
        <v>0</v>
      </c>
      <c r="AO57" s="368">
        <f t="shared" si="99"/>
        <v>0</v>
      </c>
      <c r="AP57" s="369"/>
      <c r="AQ57" s="370"/>
      <c r="AR57" s="367">
        <f t="shared" si="100"/>
        <v>0</v>
      </c>
      <c r="AS57" s="370"/>
      <c r="AT57" s="370"/>
      <c r="AU57" s="367">
        <f t="shared" si="101"/>
        <v>0</v>
      </c>
      <c r="AV57" s="371">
        <f t="shared" si="102"/>
        <v>0</v>
      </c>
      <c r="AW57" s="372">
        <f t="shared" si="21"/>
        <v>0</v>
      </c>
      <c r="AX57" s="373" t="str">
        <f t="shared" si="22"/>
        <v>E</v>
      </c>
      <c r="AY57" s="374">
        <f t="shared" si="23"/>
        <v>0</v>
      </c>
      <c r="AZ57" s="375"/>
      <c r="BA57" s="376"/>
      <c r="BB57" s="377">
        <f t="shared" si="24"/>
        <v>0</v>
      </c>
      <c r="BC57" s="376"/>
      <c r="BD57" s="376"/>
      <c r="BE57" s="377">
        <f t="shared" si="25"/>
        <v>0</v>
      </c>
      <c r="BF57" s="376"/>
      <c r="BG57" s="376"/>
      <c r="BH57" s="377">
        <f t="shared" si="26"/>
        <v>0</v>
      </c>
      <c r="BI57" s="378">
        <f t="shared" si="103"/>
        <v>0</v>
      </c>
      <c r="BJ57" s="379"/>
      <c r="BK57" s="380"/>
      <c r="BL57" s="377">
        <f t="shared" si="104"/>
        <v>0</v>
      </c>
      <c r="BM57" s="380"/>
      <c r="BN57" s="380"/>
      <c r="BO57" s="377">
        <f t="shared" si="105"/>
        <v>0</v>
      </c>
      <c r="BP57" s="381">
        <f t="shared" si="106"/>
        <v>0</v>
      </c>
      <c r="BQ57" s="382">
        <f t="shared" si="27"/>
        <v>0</v>
      </c>
      <c r="BR57" s="383" t="str">
        <f t="shared" si="28"/>
        <v>E</v>
      </c>
      <c r="BS57" s="384">
        <f t="shared" si="29"/>
        <v>0</v>
      </c>
      <c r="BT57" s="385"/>
      <c r="BU57" s="386"/>
      <c r="BV57" s="387">
        <f t="shared" si="30"/>
        <v>0</v>
      </c>
      <c r="BW57" s="386"/>
      <c r="BX57" s="386"/>
      <c r="BY57" s="387">
        <f t="shared" si="31"/>
        <v>0</v>
      </c>
      <c r="BZ57" s="386"/>
      <c r="CA57" s="386"/>
      <c r="CB57" s="387">
        <f t="shared" si="32"/>
        <v>0</v>
      </c>
      <c r="CC57" s="388">
        <f t="shared" si="107"/>
        <v>0</v>
      </c>
      <c r="CD57" s="389"/>
      <c r="CE57" s="390"/>
      <c r="CF57" s="387">
        <f t="shared" si="108"/>
        <v>0</v>
      </c>
      <c r="CG57" s="390"/>
      <c r="CH57" s="390"/>
      <c r="CI57" s="387">
        <f t="shared" si="109"/>
        <v>0</v>
      </c>
      <c r="CJ57" s="391">
        <f t="shared" si="110"/>
        <v>0</v>
      </c>
      <c r="CK57" s="392">
        <f t="shared" si="33"/>
        <v>0</v>
      </c>
      <c r="CL57" s="393" t="str">
        <f t="shared" si="34"/>
        <v>E</v>
      </c>
      <c r="CM57" s="394">
        <f t="shared" si="35"/>
        <v>0</v>
      </c>
      <c r="CN57" s="365"/>
      <c r="CO57" s="366"/>
      <c r="CP57" s="367">
        <f t="shared" si="36"/>
        <v>0</v>
      </c>
      <c r="CQ57" s="366"/>
      <c r="CR57" s="366"/>
      <c r="CS57" s="367">
        <f t="shared" si="37"/>
        <v>0</v>
      </c>
      <c r="CT57" s="366"/>
      <c r="CU57" s="366"/>
      <c r="CV57" s="367">
        <f t="shared" si="38"/>
        <v>0</v>
      </c>
      <c r="CW57" s="368">
        <f t="shared" si="111"/>
        <v>0</v>
      </c>
      <c r="CX57" s="369"/>
      <c r="CY57" s="370"/>
      <c r="CZ57" s="367">
        <f t="shared" si="112"/>
        <v>0</v>
      </c>
      <c r="DA57" s="370"/>
      <c r="DB57" s="370"/>
      <c r="DC57" s="367">
        <f t="shared" si="113"/>
        <v>0</v>
      </c>
      <c r="DD57" s="371">
        <f t="shared" si="114"/>
        <v>0</v>
      </c>
      <c r="DE57" s="372">
        <f t="shared" si="39"/>
        <v>0</v>
      </c>
      <c r="DF57" s="373" t="str">
        <f t="shared" si="40"/>
        <v>E</v>
      </c>
      <c r="DG57" s="374">
        <f t="shared" si="41"/>
        <v>0</v>
      </c>
      <c r="DH57" s="395"/>
      <c r="DI57" s="396"/>
      <c r="DJ57" s="397">
        <f t="shared" si="42"/>
        <v>0</v>
      </c>
      <c r="DK57" s="396"/>
      <c r="DL57" s="396"/>
      <c r="DM57" s="397">
        <f t="shared" si="43"/>
        <v>0</v>
      </c>
      <c r="DN57" s="396"/>
      <c r="DO57" s="396"/>
      <c r="DP57" s="397">
        <f t="shared" si="44"/>
        <v>0</v>
      </c>
      <c r="DQ57" s="398">
        <f t="shared" si="115"/>
        <v>0</v>
      </c>
      <c r="DR57" s="399"/>
      <c r="DS57" s="400"/>
      <c r="DT57" s="397">
        <f t="shared" si="116"/>
        <v>0</v>
      </c>
      <c r="DU57" s="400"/>
      <c r="DV57" s="400"/>
      <c r="DW57" s="397">
        <f t="shared" si="117"/>
        <v>0</v>
      </c>
      <c r="DX57" s="401">
        <f t="shared" si="118"/>
        <v>0</v>
      </c>
      <c r="DY57" s="402">
        <f t="shared" si="45"/>
        <v>0</v>
      </c>
      <c r="DZ57" s="403" t="str">
        <f t="shared" si="46"/>
        <v>E</v>
      </c>
      <c r="EA57" s="404">
        <f t="shared" si="47"/>
        <v>0</v>
      </c>
      <c r="EB57" s="405">
        <v>0</v>
      </c>
      <c r="EC57" s="406">
        <v>0</v>
      </c>
      <c r="ED57" s="406">
        <v>0</v>
      </c>
      <c r="EE57" s="327"/>
      <c r="EF57" s="327"/>
      <c r="EG57" s="327">
        <f t="shared" si="48"/>
        <v>0</v>
      </c>
      <c r="EH57" s="407">
        <f t="shared" si="49"/>
        <v>0</v>
      </c>
      <c r="EI57" s="329" t="str">
        <f t="shared" si="50"/>
        <v>E</v>
      </c>
      <c r="EJ57" s="330">
        <f t="shared" si="51"/>
        <v>0</v>
      </c>
      <c r="EK57" s="408">
        <v>0</v>
      </c>
      <c r="EL57" s="409">
        <v>0</v>
      </c>
      <c r="EM57" s="409">
        <v>0</v>
      </c>
      <c r="EN57" s="332"/>
      <c r="EO57" s="332"/>
      <c r="EP57" s="332">
        <f t="shared" si="52"/>
        <v>0</v>
      </c>
      <c r="EQ57" s="333">
        <f t="shared" si="53"/>
        <v>0</v>
      </c>
      <c r="ER57" s="334" t="str">
        <f t="shared" si="54"/>
        <v>E</v>
      </c>
      <c r="ES57" s="335">
        <f t="shared" si="55"/>
        <v>0</v>
      </c>
      <c r="ET57" s="410">
        <v>0</v>
      </c>
      <c r="EU57" s="411">
        <v>0</v>
      </c>
      <c r="EV57" s="411">
        <v>0</v>
      </c>
      <c r="EW57" s="337"/>
      <c r="EX57" s="337"/>
      <c r="EY57" s="337">
        <f t="shared" si="56"/>
        <v>0</v>
      </c>
      <c r="EZ57" s="338">
        <f t="shared" si="57"/>
        <v>0</v>
      </c>
      <c r="FA57" s="339" t="str">
        <f t="shared" si="58"/>
        <v>E</v>
      </c>
      <c r="FB57" s="340">
        <f t="shared" si="59"/>
        <v>0</v>
      </c>
      <c r="FC57" s="412"/>
      <c r="FD57" s="373"/>
      <c r="FE57" s="413" t="str">
        <f t="shared" si="122"/>
        <v/>
      </c>
      <c r="FF57" s="344">
        <f t="shared" si="120"/>
        <v>0</v>
      </c>
      <c r="FG57" s="345">
        <f t="shared" si="121"/>
        <v>0</v>
      </c>
      <c r="FH57" s="346" t="str">
        <f t="shared" si="61"/>
        <v/>
      </c>
      <c r="FI57" s="347" t="str">
        <f t="shared" si="62"/>
        <v/>
      </c>
      <c r="FJ57" s="347" t="str">
        <f t="shared" si="63"/>
        <v/>
      </c>
      <c r="FK57" s="347" t="str">
        <f t="shared" si="64"/>
        <v/>
      </c>
      <c r="FL57" s="414" t="str">
        <f t="shared" si="65"/>
        <v/>
      </c>
      <c r="FM57" s="349" t="str">
        <f t="shared" si="66"/>
        <v/>
      </c>
      <c r="FN57" s="350" t="str">
        <f t="shared" si="67"/>
        <v/>
      </c>
      <c r="FO57" s="351">
        <f t="shared" si="2"/>
        <v>0</v>
      </c>
      <c r="FP57" s="352">
        <f t="shared" si="3"/>
        <v>0</v>
      </c>
      <c r="FQ57" s="352">
        <f t="shared" si="4"/>
        <v>0</v>
      </c>
      <c r="FR57" s="352">
        <f t="shared" si="5"/>
        <v>0</v>
      </c>
      <c r="FS57" s="352">
        <f t="shared" si="6"/>
        <v>0</v>
      </c>
      <c r="FT57" s="353">
        <f t="shared" si="7"/>
        <v>0</v>
      </c>
      <c r="FU57" s="45">
        <f t="shared" si="68"/>
        <v>0</v>
      </c>
      <c r="FV57" s="46">
        <f t="shared" si="69"/>
        <v>0</v>
      </c>
      <c r="FW57" s="46">
        <f t="shared" si="70"/>
        <v>0</v>
      </c>
      <c r="FX57" s="46">
        <f t="shared" si="71"/>
        <v>0</v>
      </c>
      <c r="FY57" s="46">
        <f t="shared" si="72"/>
        <v>0</v>
      </c>
      <c r="FZ57" s="820"/>
      <c r="GA57" s="820"/>
      <c r="GB57" s="10">
        <f t="shared" si="73"/>
        <v>0</v>
      </c>
      <c r="GC57" s="10" t="s">
        <v>167</v>
      </c>
      <c r="GD57" s="10">
        <f t="shared" si="74"/>
        <v>100</v>
      </c>
      <c r="GE57" s="10" t="str">
        <f t="shared" si="75"/>
        <v>0/100</v>
      </c>
      <c r="GF57" s="10">
        <f t="shared" si="76"/>
        <v>0</v>
      </c>
      <c r="GG57" s="10" t="s">
        <v>167</v>
      </c>
      <c r="GH57" s="10">
        <f t="shared" si="77"/>
        <v>100</v>
      </c>
      <c r="GI57" s="10" t="str">
        <f t="shared" si="78"/>
        <v>0/100</v>
      </c>
      <c r="GJ57" s="10">
        <f t="shared" si="79"/>
        <v>0</v>
      </c>
      <c r="GK57" s="10" t="s">
        <v>167</v>
      </c>
      <c r="GL57" s="10">
        <f t="shared" si="80"/>
        <v>100</v>
      </c>
      <c r="GM57" s="10" t="str">
        <f t="shared" si="81"/>
        <v>0/100</v>
      </c>
      <c r="GO57" s="10">
        <f t="shared" si="82"/>
        <v>0</v>
      </c>
      <c r="GP57" s="10">
        <f t="shared" si="83"/>
        <v>0</v>
      </c>
      <c r="GQ57" s="10">
        <f t="shared" si="84"/>
        <v>0</v>
      </c>
      <c r="GR57" s="10">
        <f t="shared" si="85"/>
        <v>0</v>
      </c>
      <c r="GS57" s="10">
        <f t="shared" si="86"/>
        <v>0</v>
      </c>
      <c r="GT57" s="10">
        <f t="shared" si="87"/>
        <v>0</v>
      </c>
      <c r="GU57" s="10">
        <f t="shared" si="88"/>
        <v>0</v>
      </c>
      <c r="GV57" s="10">
        <f t="shared" si="89"/>
        <v>0</v>
      </c>
      <c r="GW57" s="10">
        <f t="shared" si="90"/>
        <v>0</v>
      </c>
      <c r="GX57" s="10">
        <f t="shared" si="91"/>
        <v>0</v>
      </c>
    </row>
    <row r="58" spans="1:206" ht="21.75" customHeight="1">
      <c r="A58" s="9">
        <f t="shared" si="11"/>
        <v>0</v>
      </c>
      <c r="B58" s="32">
        <v>50</v>
      </c>
      <c r="C58" s="354">
        <v>50</v>
      </c>
      <c r="D58" s="275">
        <f t="shared" si="12"/>
        <v>0</v>
      </c>
      <c r="E58" s="591"/>
      <c r="F58" s="592"/>
      <c r="G58" s="591"/>
      <c r="H58" s="591"/>
      <c r="I58" s="591"/>
      <c r="J58" s="591"/>
      <c r="K58" s="595"/>
      <c r="L58" s="355"/>
      <c r="M58" s="356"/>
      <c r="N58" s="357">
        <f t="shared" si="92"/>
        <v>0</v>
      </c>
      <c r="O58" s="356"/>
      <c r="P58" s="356"/>
      <c r="Q58" s="357">
        <f t="shared" si="13"/>
        <v>0</v>
      </c>
      <c r="R58" s="356"/>
      <c r="S58" s="356"/>
      <c r="T58" s="357">
        <f t="shared" si="14"/>
        <v>0</v>
      </c>
      <c r="U58" s="358">
        <f t="shared" si="93"/>
        <v>0</v>
      </c>
      <c r="V58" s="359"/>
      <c r="W58" s="360"/>
      <c r="X58" s="357">
        <f t="shared" si="94"/>
        <v>0</v>
      </c>
      <c r="Y58" s="360"/>
      <c r="Z58" s="360"/>
      <c r="AA58" s="357">
        <f t="shared" si="95"/>
        <v>0</v>
      </c>
      <c r="AB58" s="361">
        <f t="shared" si="96"/>
        <v>0</v>
      </c>
      <c r="AC58" s="362">
        <f t="shared" si="97"/>
        <v>0</v>
      </c>
      <c r="AD58" s="363" t="str">
        <f t="shared" si="16"/>
        <v/>
      </c>
      <c r="AE58" s="364">
        <f t="shared" si="98"/>
        <v>0</v>
      </c>
      <c r="AF58" s="365"/>
      <c r="AG58" s="366"/>
      <c r="AH58" s="367">
        <f t="shared" si="18"/>
        <v>0</v>
      </c>
      <c r="AI58" s="366"/>
      <c r="AJ58" s="366"/>
      <c r="AK58" s="367">
        <f t="shared" si="19"/>
        <v>0</v>
      </c>
      <c r="AL58" s="366"/>
      <c r="AM58" s="366"/>
      <c r="AN58" s="367">
        <f t="shared" si="20"/>
        <v>0</v>
      </c>
      <c r="AO58" s="368">
        <f t="shared" si="99"/>
        <v>0</v>
      </c>
      <c r="AP58" s="369"/>
      <c r="AQ58" s="370"/>
      <c r="AR58" s="367">
        <f t="shared" si="100"/>
        <v>0</v>
      </c>
      <c r="AS58" s="370"/>
      <c r="AT58" s="370"/>
      <c r="AU58" s="367">
        <f t="shared" si="101"/>
        <v>0</v>
      </c>
      <c r="AV58" s="371">
        <f t="shared" si="102"/>
        <v>0</v>
      </c>
      <c r="AW58" s="372">
        <f t="shared" si="21"/>
        <v>0</v>
      </c>
      <c r="AX58" s="373" t="str">
        <f t="shared" si="22"/>
        <v>E</v>
      </c>
      <c r="AY58" s="374">
        <f t="shared" si="23"/>
        <v>0</v>
      </c>
      <c r="AZ58" s="375"/>
      <c r="BA58" s="376"/>
      <c r="BB58" s="377">
        <f t="shared" si="24"/>
        <v>0</v>
      </c>
      <c r="BC58" s="376"/>
      <c r="BD58" s="376"/>
      <c r="BE58" s="377">
        <f t="shared" si="25"/>
        <v>0</v>
      </c>
      <c r="BF58" s="376"/>
      <c r="BG58" s="376"/>
      <c r="BH58" s="377">
        <f t="shared" si="26"/>
        <v>0</v>
      </c>
      <c r="BI58" s="378">
        <f t="shared" si="103"/>
        <v>0</v>
      </c>
      <c r="BJ58" s="379"/>
      <c r="BK58" s="380"/>
      <c r="BL58" s="377">
        <f t="shared" si="104"/>
        <v>0</v>
      </c>
      <c r="BM58" s="380"/>
      <c r="BN58" s="380"/>
      <c r="BO58" s="377">
        <f t="shared" si="105"/>
        <v>0</v>
      </c>
      <c r="BP58" s="381">
        <f t="shared" si="106"/>
        <v>0</v>
      </c>
      <c r="BQ58" s="382">
        <f t="shared" si="27"/>
        <v>0</v>
      </c>
      <c r="BR58" s="383" t="str">
        <f t="shared" si="28"/>
        <v>E</v>
      </c>
      <c r="BS58" s="384">
        <f t="shared" si="29"/>
        <v>0</v>
      </c>
      <c r="BT58" s="385"/>
      <c r="BU58" s="386"/>
      <c r="BV58" s="387">
        <f t="shared" si="30"/>
        <v>0</v>
      </c>
      <c r="BW58" s="386"/>
      <c r="BX58" s="386"/>
      <c r="BY58" s="387">
        <f t="shared" si="31"/>
        <v>0</v>
      </c>
      <c r="BZ58" s="386"/>
      <c r="CA58" s="386"/>
      <c r="CB58" s="387">
        <f t="shared" si="32"/>
        <v>0</v>
      </c>
      <c r="CC58" s="388">
        <f t="shared" si="107"/>
        <v>0</v>
      </c>
      <c r="CD58" s="389"/>
      <c r="CE58" s="390"/>
      <c r="CF58" s="387">
        <f t="shared" si="108"/>
        <v>0</v>
      </c>
      <c r="CG58" s="390"/>
      <c r="CH58" s="390"/>
      <c r="CI58" s="387">
        <f t="shared" si="109"/>
        <v>0</v>
      </c>
      <c r="CJ58" s="391">
        <f t="shared" si="110"/>
        <v>0</v>
      </c>
      <c r="CK58" s="392">
        <f t="shared" si="33"/>
        <v>0</v>
      </c>
      <c r="CL58" s="393" t="str">
        <f t="shared" si="34"/>
        <v>E</v>
      </c>
      <c r="CM58" s="394">
        <f t="shared" si="35"/>
        <v>0</v>
      </c>
      <c r="CN58" s="365"/>
      <c r="CO58" s="366"/>
      <c r="CP58" s="367">
        <f t="shared" si="36"/>
        <v>0</v>
      </c>
      <c r="CQ58" s="366"/>
      <c r="CR58" s="366"/>
      <c r="CS58" s="367">
        <f t="shared" si="37"/>
        <v>0</v>
      </c>
      <c r="CT58" s="366"/>
      <c r="CU58" s="366"/>
      <c r="CV58" s="367">
        <f t="shared" si="38"/>
        <v>0</v>
      </c>
      <c r="CW58" s="368">
        <f t="shared" si="111"/>
        <v>0</v>
      </c>
      <c r="CX58" s="369"/>
      <c r="CY58" s="370"/>
      <c r="CZ58" s="367">
        <f t="shared" si="112"/>
        <v>0</v>
      </c>
      <c r="DA58" s="370"/>
      <c r="DB58" s="370"/>
      <c r="DC58" s="367">
        <f t="shared" si="113"/>
        <v>0</v>
      </c>
      <c r="DD58" s="371">
        <f t="shared" si="114"/>
        <v>0</v>
      </c>
      <c r="DE58" s="372">
        <f t="shared" si="39"/>
        <v>0</v>
      </c>
      <c r="DF58" s="373" t="str">
        <f t="shared" si="40"/>
        <v>E</v>
      </c>
      <c r="DG58" s="374">
        <f t="shared" si="41"/>
        <v>0</v>
      </c>
      <c r="DH58" s="395"/>
      <c r="DI58" s="396"/>
      <c r="DJ58" s="397">
        <f t="shared" si="42"/>
        <v>0</v>
      </c>
      <c r="DK58" s="396"/>
      <c r="DL58" s="396"/>
      <c r="DM58" s="397">
        <f t="shared" si="43"/>
        <v>0</v>
      </c>
      <c r="DN58" s="396"/>
      <c r="DO58" s="396"/>
      <c r="DP58" s="397">
        <f t="shared" si="44"/>
        <v>0</v>
      </c>
      <c r="DQ58" s="398">
        <f t="shared" si="115"/>
        <v>0</v>
      </c>
      <c r="DR58" s="399"/>
      <c r="DS58" s="400"/>
      <c r="DT58" s="397">
        <f t="shared" si="116"/>
        <v>0</v>
      </c>
      <c r="DU58" s="400"/>
      <c r="DV58" s="400"/>
      <c r="DW58" s="397">
        <f t="shared" si="117"/>
        <v>0</v>
      </c>
      <c r="DX58" s="401">
        <f t="shared" si="118"/>
        <v>0</v>
      </c>
      <c r="DY58" s="402">
        <f t="shared" si="45"/>
        <v>0</v>
      </c>
      <c r="DZ58" s="403" t="str">
        <f t="shared" si="46"/>
        <v>E</v>
      </c>
      <c r="EA58" s="404">
        <f t="shared" si="47"/>
        <v>0</v>
      </c>
      <c r="EB58" s="405">
        <v>0</v>
      </c>
      <c r="EC58" s="406">
        <v>0</v>
      </c>
      <c r="ED58" s="406">
        <v>0</v>
      </c>
      <c r="EE58" s="327"/>
      <c r="EF58" s="327"/>
      <c r="EG58" s="327">
        <f t="shared" si="48"/>
        <v>0</v>
      </c>
      <c r="EH58" s="407">
        <f t="shared" si="49"/>
        <v>0</v>
      </c>
      <c r="EI58" s="329" t="str">
        <f t="shared" si="50"/>
        <v>E</v>
      </c>
      <c r="EJ58" s="330">
        <f t="shared" si="51"/>
        <v>0</v>
      </c>
      <c r="EK58" s="408">
        <v>0</v>
      </c>
      <c r="EL58" s="409">
        <v>0</v>
      </c>
      <c r="EM58" s="409">
        <v>0</v>
      </c>
      <c r="EN58" s="332"/>
      <c r="EO58" s="332"/>
      <c r="EP58" s="332">
        <f t="shared" si="52"/>
        <v>0</v>
      </c>
      <c r="EQ58" s="333">
        <f t="shared" si="53"/>
        <v>0</v>
      </c>
      <c r="ER58" s="334" t="str">
        <f t="shared" si="54"/>
        <v>E</v>
      </c>
      <c r="ES58" s="335">
        <f t="shared" si="55"/>
        <v>0</v>
      </c>
      <c r="ET58" s="410">
        <v>0</v>
      </c>
      <c r="EU58" s="411">
        <v>0</v>
      </c>
      <c r="EV58" s="411">
        <v>0</v>
      </c>
      <c r="EW58" s="337"/>
      <c r="EX58" s="337"/>
      <c r="EY58" s="337">
        <f t="shared" si="56"/>
        <v>0</v>
      </c>
      <c r="EZ58" s="338">
        <f t="shared" si="57"/>
        <v>0</v>
      </c>
      <c r="FA58" s="339" t="str">
        <f t="shared" si="58"/>
        <v>E</v>
      </c>
      <c r="FB58" s="340">
        <f t="shared" si="59"/>
        <v>0</v>
      </c>
      <c r="FC58" s="412"/>
      <c r="FD58" s="373"/>
      <c r="FE58" s="413" t="str">
        <f t="shared" si="122"/>
        <v/>
      </c>
      <c r="FF58" s="344">
        <f t="shared" si="120"/>
        <v>0</v>
      </c>
      <c r="FG58" s="345">
        <f t="shared" si="121"/>
        <v>0</v>
      </c>
      <c r="FH58" s="346" t="str">
        <f t="shared" si="61"/>
        <v/>
      </c>
      <c r="FI58" s="347" t="str">
        <f t="shared" si="62"/>
        <v/>
      </c>
      <c r="FJ58" s="347" t="str">
        <f t="shared" si="63"/>
        <v/>
      </c>
      <c r="FK58" s="347" t="str">
        <f t="shared" si="64"/>
        <v/>
      </c>
      <c r="FL58" s="414" t="str">
        <f t="shared" si="65"/>
        <v/>
      </c>
      <c r="FM58" s="349" t="str">
        <f t="shared" si="66"/>
        <v/>
      </c>
      <c r="FN58" s="350" t="str">
        <f t="shared" si="67"/>
        <v/>
      </c>
      <c r="FO58" s="351">
        <f t="shared" si="2"/>
        <v>0</v>
      </c>
      <c r="FP58" s="352">
        <f t="shared" si="3"/>
        <v>0</v>
      </c>
      <c r="FQ58" s="352">
        <f t="shared" si="4"/>
        <v>0</v>
      </c>
      <c r="FR58" s="352">
        <f t="shared" si="5"/>
        <v>0</v>
      </c>
      <c r="FS58" s="352">
        <f t="shared" si="6"/>
        <v>0</v>
      </c>
      <c r="FT58" s="353">
        <f t="shared" si="7"/>
        <v>0</v>
      </c>
      <c r="FU58" s="45">
        <f t="shared" si="68"/>
        <v>0</v>
      </c>
      <c r="FV58" s="46">
        <f t="shared" si="69"/>
        <v>0</v>
      </c>
      <c r="FW58" s="46">
        <f t="shared" si="70"/>
        <v>0</v>
      </c>
      <c r="FX58" s="46">
        <f t="shared" si="71"/>
        <v>0</v>
      </c>
      <c r="FY58" s="46">
        <f t="shared" si="72"/>
        <v>0</v>
      </c>
      <c r="FZ58" s="820"/>
      <c r="GA58" s="820"/>
      <c r="GB58" s="10">
        <f t="shared" si="73"/>
        <v>0</v>
      </c>
      <c r="GC58" s="10" t="s">
        <v>167</v>
      </c>
      <c r="GD58" s="10">
        <f t="shared" si="74"/>
        <v>100</v>
      </c>
      <c r="GE58" s="10" t="str">
        <f t="shared" si="75"/>
        <v>0/100</v>
      </c>
      <c r="GF58" s="10">
        <f t="shared" si="76"/>
        <v>0</v>
      </c>
      <c r="GG58" s="10" t="s">
        <v>167</v>
      </c>
      <c r="GH58" s="10">
        <f t="shared" si="77"/>
        <v>100</v>
      </c>
      <c r="GI58" s="10" t="str">
        <f t="shared" si="78"/>
        <v>0/100</v>
      </c>
      <c r="GJ58" s="10">
        <f t="shared" si="79"/>
        <v>0</v>
      </c>
      <c r="GK58" s="10" t="s">
        <v>167</v>
      </c>
      <c r="GL58" s="10">
        <f t="shared" si="80"/>
        <v>100</v>
      </c>
      <c r="GM58" s="10" t="str">
        <f t="shared" si="81"/>
        <v>0/100</v>
      </c>
      <c r="GO58" s="10">
        <f t="shared" si="82"/>
        <v>0</v>
      </c>
      <c r="GP58" s="10">
        <f t="shared" si="83"/>
        <v>0</v>
      </c>
      <c r="GQ58" s="10">
        <f t="shared" si="84"/>
        <v>0</v>
      </c>
      <c r="GR58" s="10">
        <f t="shared" si="85"/>
        <v>0</v>
      </c>
      <c r="GS58" s="10">
        <f t="shared" si="86"/>
        <v>0</v>
      </c>
      <c r="GT58" s="10">
        <f t="shared" si="87"/>
        <v>0</v>
      </c>
      <c r="GU58" s="10">
        <f t="shared" si="88"/>
        <v>0</v>
      </c>
      <c r="GV58" s="10">
        <f t="shared" si="89"/>
        <v>0</v>
      </c>
      <c r="GW58" s="10">
        <f t="shared" si="90"/>
        <v>0</v>
      </c>
      <c r="GX58" s="10">
        <f t="shared" si="91"/>
        <v>0</v>
      </c>
    </row>
    <row r="59" spans="1:206" ht="21.75" customHeight="1">
      <c r="A59" s="9">
        <f t="shared" si="11"/>
        <v>0</v>
      </c>
      <c r="B59" s="32">
        <v>51</v>
      </c>
      <c r="C59" s="274">
        <v>51</v>
      </c>
      <c r="D59" s="275">
        <f t="shared" si="12"/>
        <v>0</v>
      </c>
      <c r="E59" s="591"/>
      <c r="F59" s="592"/>
      <c r="G59" s="589"/>
      <c r="H59" s="591"/>
      <c r="I59" s="591"/>
      <c r="J59" s="591"/>
      <c r="K59" s="595"/>
      <c r="L59" s="355"/>
      <c r="M59" s="356"/>
      <c r="N59" s="357">
        <f t="shared" si="92"/>
        <v>0</v>
      </c>
      <c r="O59" s="356"/>
      <c r="P59" s="356"/>
      <c r="Q59" s="357">
        <f t="shared" si="13"/>
        <v>0</v>
      </c>
      <c r="R59" s="356"/>
      <c r="S59" s="356"/>
      <c r="T59" s="357">
        <f t="shared" si="14"/>
        <v>0</v>
      </c>
      <c r="U59" s="358">
        <f t="shared" si="93"/>
        <v>0</v>
      </c>
      <c r="V59" s="359"/>
      <c r="W59" s="360"/>
      <c r="X59" s="357">
        <f t="shared" si="94"/>
        <v>0</v>
      </c>
      <c r="Y59" s="360"/>
      <c r="Z59" s="360"/>
      <c r="AA59" s="357">
        <f t="shared" si="95"/>
        <v>0</v>
      </c>
      <c r="AB59" s="361">
        <f t="shared" si="96"/>
        <v>0</v>
      </c>
      <c r="AC59" s="362">
        <f t="shared" si="97"/>
        <v>0</v>
      </c>
      <c r="AD59" s="363" t="str">
        <f t="shared" si="16"/>
        <v/>
      </c>
      <c r="AE59" s="364">
        <f t="shared" si="98"/>
        <v>0</v>
      </c>
      <c r="AF59" s="365"/>
      <c r="AG59" s="366"/>
      <c r="AH59" s="367">
        <f t="shared" si="18"/>
        <v>0</v>
      </c>
      <c r="AI59" s="366"/>
      <c r="AJ59" s="366"/>
      <c r="AK59" s="367">
        <f t="shared" si="19"/>
        <v>0</v>
      </c>
      <c r="AL59" s="366"/>
      <c r="AM59" s="366"/>
      <c r="AN59" s="367">
        <f t="shared" si="20"/>
        <v>0</v>
      </c>
      <c r="AO59" s="368">
        <f t="shared" si="99"/>
        <v>0</v>
      </c>
      <c r="AP59" s="369"/>
      <c r="AQ59" s="370"/>
      <c r="AR59" s="367">
        <f t="shared" si="100"/>
        <v>0</v>
      </c>
      <c r="AS59" s="370"/>
      <c r="AT59" s="370"/>
      <c r="AU59" s="367">
        <f t="shared" si="101"/>
        <v>0</v>
      </c>
      <c r="AV59" s="371">
        <f t="shared" si="102"/>
        <v>0</v>
      </c>
      <c r="AW59" s="372">
        <f t="shared" si="21"/>
        <v>0</v>
      </c>
      <c r="AX59" s="373" t="str">
        <f t="shared" si="22"/>
        <v>E</v>
      </c>
      <c r="AY59" s="374">
        <f t="shared" si="23"/>
        <v>0</v>
      </c>
      <c r="AZ59" s="375"/>
      <c r="BA59" s="376"/>
      <c r="BB59" s="377">
        <f t="shared" si="24"/>
        <v>0</v>
      </c>
      <c r="BC59" s="376"/>
      <c r="BD59" s="376"/>
      <c r="BE59" s="377">
        <f t="shared" si="25"/>
        <v>0</v>
      </c>
      <c r="BF59" s="376"/>
      <c r="BG59" s="376"/>
      <c r="BH59" s="377">
        <f t="shared" si="26"/>
        <v>0</v>
      </c>
      <c r="BI59" s="378">
        <f t="shared" si="103"/>
        <v>0</v>
      </c>
      <c r="BJ59" s="379"/>
      <c r="BK59" s="380"/>
      <c r="BL59" s="377">
        <f t="shared" si="104"/>
        <v>0</v>
      </c>
      <c r="BM59" s="380"/>
      <c r="BN59" s="380"/>
      <c r="BO59" s="377">
        <f t="shared" si="105"/>
        <v>0</v>
      </c>
      <c r="BP59" s="381">
        <f t="shared" si="106"/>
        <v>0</v>
      </c>
      <c r="BQ59" s="382">
        <f t="shared" si="27"/>
        <v>0</v>
      </c>
      <c r="BR59" s="383" t="str">
        <f t="shared" si="28"/>
        <v>E</v>
      </c>
      <c r="BS59" s="384">
        <f t="shared" si="29"/>
        <v>0</v>
      </c>
      <c r="BT59" s="385"/>
      <c r="BU59" s="386"/>
      <c r="BV59" s="387">
        <f t="shared" si="30"/>
        <v>0</v>
      </c>
      <c r="BW59" s="386"/>
      <c r="BX59" s="386"/>
      <c r="BY59" s="387">
        <f t="shared" si="31"/>
        <v>0</v>
      </c>
      <c r="BZ59" s="386"/>
      <c r="CA59" s="386"/>
      <c r="CB59" s="387">
        <f t="shared" si="32"/>
        <v>0</v>
      </c>
      <c r="CC59" s="388">
        <f t="shared" si="107"/>
        <v>0</v>
      </c>
      <c r="CD59" s="389"/>
      <c r="CE59" s="390"/>
      <c r="CF59" s="387">
        <f t="shared" si="108"/>
        <v>0</v>
      </c>
      <c r="CG59" s="390"/>
      <c r="CH59" s="390"/>
      <c r="CI59" s="387">
        <f t="shared" si="109"/>
        <v>0</v>
      </c>
      <c r="CJ59" s="391">
        <f t="shared" si="110"/>
        <v>0</v>
      </c>
      <c r="CK59" s="392">
        <f t="shared" si="33"/>
        <v>0</v>
      </c>
      <c r="CL59" s="393" t="str">
        <f t="shared" si="34"/>
        <v>E</v>
      </c>
      <c r="CM59" s="394">
        <f t="shared" si="35"/>
        <v>0</v>
      </c>
      <c r="CN59" s="365"/>
      <c r="CO59" s="366"/>
      <c r="CP59" s="367">
        <f t="shared" si="36"/>
        <v>0</v>
      </c>
      <c r="CQ59" s="366"/>
      <c r="CR59" s="366"/>
      <c r="CS59" s="367">
        <f t="shared" si="37"/>
        <v>0</v>
      </c>
      <c r="CT59" s="366"/>
      <c r="CU59" s="366"/>
      <c r="CV59" s="367">
        <f t="shared" si="38"/>
        <v>0</v>
      </c>
      <c r="CW59" s="368">
        <f t="shared" si="111"/>
        <v>0</v>
      </c>
      <c r="CX59" s="369"/>
      <c r="CY59" s="370"/>
      <c r="CZ59" s="367">
        <f t="shared" si="112"/>
        <v>0</v>
      </c>
      <c r="DA59" s="370"/>
      <c r="DB59" s="370"/>
      <c r="DC59" s="367">
        <f t="shared" si="113"/>
        <v>0</v>
      </c>
      <c r="DD59" s="371">
        <f t="shared" si="114"/>
        <v>0</v>
      </c>
      <c r="DE59" s="372">
        <f t="shared" si="39"/>
        <v>0</v>
      </c>
      <c r="DF59" s="373" t="str">
        <f t="shared" si="40"/>
        <v>E</v>
      </c>
      <c r="DG59" s="374">
        <f t="shared" si="41"/>
        <v>0</v>
      </c>
      <c r="DH59" s="395"/>
      <c r="DI59" s="396"/>
      <c r="DJ59" s="397">
        <f t="shared" si="42"/>
        <v>0</v>
      </c>
      <c r="DK59" s="396"/>
      <c r="DL59" s="396"/>
      <c r="DM59" s="397">
        <f t="shared" si="43"/>
        <v>0</v>
      </c>
      <c r="DN59" s="396"/>
      <c r="DO59" s="396"/>
      <c r="DP59" s="397">
        <f t="shared" si="44"/>
        <v>0</v>
      </c>
      <c r="DQ59" s="398">
        <f t="shared" si="115"/>
        <v>0</v>
      </c>
      <c r="DR59" s="399"/>
      <c r="DS59" s="400"/>
      <c r="DT59" s="397">
        <f t="shared" si="116"/>
        <v>0</v>
      </c>
      <c r="DU59" s="400"/>
      <c r="DV59" s="400"/>
      <c r="DW59" s="397">
        <f t="shared" si="117"/>
        <v>0</v>
      </c>
      <c r="DX59" s="401">
        <f t="shared" si="118"/>
        <v>0</v>
      </c>
      <c r="DY59" s="402">
        <f t="shared" si="45"/>
        <v>0</v>
      </c>
      <c r="DZ59" s="403" t="str">
        <f t="shared" si="46"/>
        <v>E</v>
      </c>
      <c r="EA59" s="404">
        <f t="shared" si="47"/>
        <v>0</v>
      </c>
      <c r="EB59" s="405">
        <v>0</v>
      </c>
      <c r="EC59" s="406">
        <v>0</v>
      </c>
      <c r="ED59" s="406">
        <v>0</v>
      </c>
      <c r="EE59" s="327"/>
      <c r="EF59" s="327"/>
      <c r="EG59" s="327">
        <f t="shared" si="48"/>
        <v>0</v>
      </c>
      <c r="EH59" s="407">
        <f t="shared" si="49"/>
        <v>0</v>
      </c>
      <c r="EI59" s="329" t="str">
        <f t="shared" si="50"/>
        <v>E</v>
      </c>
      <c r="EJ59" s="330">
        <f t="shared" si="51"/>
        <v>0</v>
      </c>
      <c r="EK59" s="408">
        <v>0</v>
      </c>
      <c r="EL59" s="409">
        <v>0</v>
      </c>
      <c r="EM59" s="409">
        <v>0</v>
      </c>
      <c r="EN59" s="332"/>
      <c r="EO59" s="332"/>
      <c r="EP59" s="332">
        <f t="shared" si="52"/>
        <v>0</v>
      </c>
      <c r="EQ59" s="333">
        <f t="shared" si="53"/>
        <v>0</v>
      </c>
      <c r="ER59" s="334" t="str">
        <f t="shared" si="54"/>
        <v>E</v>
      </c>
      <c r="ES59" s="335">
        <f t="shared" si="55"/>
        <v>0</v>
      </c>
      <c r="ET59" s="410">
        <v>0</v>
      </c>
      <c r="EU59" s="411">
        <v>0</v>
      </c>
      <c r="EV59" s="411">
        <v>0</v>
      </c>
      <c r="EW59" s="337"/>
      <c r="EX59" s="337"/>
      <c r="EY59" s="337">
        <f t="shared" si="56"/>
        <v>0</v>
      </c>
      <c r="EZ59" s="338">
        <f t="shared" si="57"/>
        <v>0</v>
      </c>
      <c r="FA59" s="339" t="str">
        <f t="shared" si="58"/>
        <v>E</v>
      </c>
      <c r="FB59" s="340">
        <f t="shared" si="59"/>
        <v>0</v>
      </c>
      <c r="FC59" s="412"/>
      <c r="FD59" s="373"/>
      <c r="FE59" s="413" t="str">
        <f t="shared" si="122"/>
        <v/>
      </c>
      <c r="FF59" s="344">
        <f t="shared" si="120"/>
        <v>0</v>
      </c>
      <c r="FG59" s="345">
        <f t="shared" si="121"/>
        <v>0</v>
      </c>
      <c r="FH59" s="346" t="str">
        <f t="shared" si="61"/>
        <v/>
      </c>
      <c r="FI59" s="347" t="str">
        <f t="shared" si="62"/>
        <v/>
      </c>
      <c r="FJ59" s="347" t="str">
        <f t="shared" si="63"/>
        <v/>
      </c>
      <c r="FK59" s="347" t="str">
        <f t="shared" si="64"/>
        <v/>
      </c>
      <c r="FL59" s="414" t="str">
        <f t="shared" si="65"/>
        <v/>
      </c>
      <c r="FM59" s="349" t="str">
        <f t="shared" si="66"/>
        <v/>
      </c>
      <c r="FN59" s="350" t="str">
        <f t="shared" si="67"/>
        <v/>
      </c>
      <c r="FO59" s="351">
        <f t="shared" si="2"/>
        <v>0</v>
      </c>
      <c r="FP59" s="352">
        <f t="shared" si="3"/>
        <v>0</v>
      </c>
      <c r="FQ59" s="352">
        <f t="shared" si="4"/>
        <v>0</v>
      </c>
      <c r="FR59" s="352">
        <f t="shared" si="5"/>
        <v>0</v>
      </c>
      <c r="FS59" s="352">
        <f t="shared" si="6"/>
        <v>0</v>
      </c>
      <c r="FT59" s="353">
        <f t="shared" si="7"/>
        <v>0</v>
      </c>
      <c r="FU59" s="45">
        <f t="shared" si="68"/>
        <v>0</v>
      </c>
      <c r="FV59" s="46">
        <f t="shared" si="69"/>
        <v>0</v>
      </c>
      <c r="FW59" s="46">
        <f t="shared" si="70"/>
        <v>0</v>
      </c>
      <c r="FX59" s="46">
        <f t="shared" si="71"/>
        <v>0</v>
      </c>
      <c r="FY59" s="46">
        <f t="shared" si="72"/>
        <v>0</v>
      </c>
      <c r="FZ59" s="820"/>
      <c r="GA59" s="820"/>
      <c r="GB59" s="10">
        <f t="shared" si="73"/>
        <v>0</v>
      </c>
      <c r="GC59" s="10" t="s">
        <v>167</v>
      </c>
      <c r="GD59" s="10">
        <f t="shared" si="74"/>
        <v>100</v>
      </c>
      <c r="GE59" s="10" t="str">
        <f t="shared" si="75"/>
        <v>0/100</v>
      </c>
      <c r="GF59" s="10">
        <f t="shared" si="76"/>
        <v>0</v>
      </c>
      <c r="GG59" s="10" t="s">
        <v>167</v>
      </c>
      <c r="GH59" s="10">
        <f t="shared" si="77"/>
        <v>100</v>
      </c>
      <c r="GI59" s="10" t="str">
        <f t="shared" si="78"/>
        <v>0/100</v>
      </c>
      <c r="GJ59" s="10">
        <f t="shared" si="79"/>
        <v>0</v>
      </c>
      <c r="GK59" s="10" t="s">
        <v>167</v>
      </c>
      <c r="GL59" s="10">
        <f t="shared" si="80"/>
        <v>100</v>
      </c>
      <c r="GM59" s="10" t="str">
        <f t="shared" si="81"/>
        <v>0/100</v>
      </c>
      <c r="GO59" s="10">
        <f t="shared" si="82"/>
        <v>0</v>
      </c>
      <c r="GP59" s="10">
        <f t="shared" si="83"/>
        <v>0</v>
      </c>
      <c r="GQ59" s="10">
        <f t="shared" si="84"/>
        <v>0</v>
      </c>
      <c r="GR59" s="10">
        <f t="shared" si="85"/>
        <v>0</v>
      </c>
      <c r="GS59" s="10">
        <f t="shared" si="86"/>
        <v>0</v>
      </c>
      <c r="GT59" s="10">
        <f t="shared" si="87"/>
        <v>0</v>
      </c>
      <c r="GU59" s="10">
        <f t="shared" si="88"/>
        <v>0</v>
      </c>
      <c r="GV59" s="10">
        <f t="shared" si="89"/>
        <v>0</v>
      </c>
      <c r="GW59" s="10">
        <f t="shared" si="90"/>
        <v>0</v>
      </c>
      <c r="GX59" s="10">
        <f t="shared" si="91"/>
        <v>0</v>
      </c>
    </row>
    <row r="60" spans="1:206" ht="21.75" customHeight="1">
      <c r="A60" s="9">
        <f t="shared" si="11"/>
        <v>0</v>
      </c>
      <c r="B60" s="32">
        <v>52</v>
      </c>
      <c r="C60" s="354">
        <v>52</v>
      </c>
      <c r="D60" s="275">
        <f t="shared" si="12"/>
        <v>0</v>
      </c>
      <c r="E60" s="591"/>
      <c r="F60" s="592"/>
      <c r="G60" s="591"/>
      <c r="H60" s="591"/>
      <c r="I60" s="591"/>
      <c r="J60" s="591"/>
      <c r="K60" s="595"/>
      <c r="L60" s="355"/>
      <c r="M60" s="356"/>
      <c r="N60" s="357">
        <f t="shared" si="92"/>
        <v>0</v>
      </c>
      <c r="O60" s="356"/>
      <c r="P60" s="356"/>
      <c r="Q60" s="357">
        <f t="shared" si="13"/>
        <v>0</v>
      </c>
      <c r="R60" s="356"/>
      <c r="S60" s="356"/>
      <c r="T60" s="357">
        <f t="shared" si="14"/>
        <v>0</v>
      </c>
      <c r="U60" s="358">
        <f t="shared" si="93"/>
        <v>0</v>
      </c>
      <c r="V60" s="359"/>
      <c r="W60" s="360"/>
      <c r="X60" s="357">
        <f t="shared" si="94"/>
        <v>0</v>
      </c>
      <c r="Y60" s="360"/>
      <c r="Z60" s="360"/>
      <c r="AA60" s="357">
        <f t="shared" si="95"/>
        <v>0</v>
      </c>
      <c r="AB60" s="361">
        <f t="shared" si="96"/>
        <v>0</v>
      </c>
      <c r="AC60" s="362">
        <f t="shared" si="97"/>
        <v>0</v>
      </c>
      <c r="AD60" s="363" t="str">
        <f t="shared" si="16"/>
        <v/>
      </c>
      <c r="AE60" s="364">
        <f t="shared" si="98"/>
        <v>0</v>
      </c>
      <c r="AF60" s="365"/>
      <c r="AG60" s="366"/>
      <c r="AH60" s="367">
        <f t="shared" si="18"/>
        <v>0</v>
      </c>
      <c r="AI60" s="366"/>
      <c r="AJ60" s="366"/>
      <c r="AK60" s="367">
        <f t="shared" si="19"/>
        <v>0</v>
      </c>
      <c r="AL60" s="366"/>
      <c r="AM60" s="366"/>
      <c r="AN60" s="367">
        <f t="shared" si="20"/>
        <v>0</v>
      </c>
      <c r="AO60" s="368">
        <f t="shared" si="99"/>
        <v>0</v>
      </c>
      <c r="AP60" s="369"/>
      <c r="AQ60" s="370"/>
      <c r="AR60" s="367">
        <f t="shared" si="100"/>
        <v>0</v>
      </c>
      <c r="AS60" s="370"/>
      <c r="AT60" s="370"/>
      <c r="AU60" s="367">
        <f t="shared" si="101"/>
        <v>0</v>
      </c>
      <c r="AV60" s="371">
        <f t="shared" si="102"/>
        <v>0</v>
      </c>
      <c r="AW60" s="372">
        <f t="shared" si="21"/>
        <v>0</v>
      </c>
      <c r="AX60" s="373" t="str">
        <f t="shared" si="22"/>
        <v>E</v>
      </c>
      <c r="AY60" s="374">
        <f t="shared" si="23"/>
        <v>0</v>
      </c>
      <c r="AZ60" s="375"/>
      <c r="BA60" s="376"/>
      <c r="BB60" s="377">
        <f t="shared" si="24"/>
        <v>0</v>
      </c>
      <c r="BC60" s="376"/>
      <c r="BD60" s="376"/>
      <c r="BE60" s="377">
        <f t="shared" si="25"/>
        <v>0</v>
      </c>
      <c r="BF60" s="376"/>
      <c r="BG60" s="376"/>
      <c r="BH60" s="377">
        <f t="shared" si="26"/>
        <v>0</v>
      </c>
      <c r="BI60" s="378">
        <f t="shared" si="103"/>
        <v>0</v>
      </c>
      <c r="BJ60" s="379"/>
      <c r="BK60" s="380"/>
      <c r="BL60" s="377">
        <f t="shared" si="104"/>
        <v>0</v>
      </c>
      <c r="BM60" s="380"/>
      <c r="BN60" s="380"/>
      <c r="BO60" s="377">
        <f t="shared" si="105"/>
        <v>0</v>
      </c>
      <c r="BP60" s="381">
        <f t="shared" si="106"/>
        <v>0</v>
      </c>
      <c r="BQ60" s="382">
        <f t="shared" si="27"/>
        <v>0</v>
      </c>
      <c r="BR60" s="383" t="str">
        <f t="shared" si="28"/>
        <v>E</v>
      </c>
      <c r="BS60" s="384">
        <f t="shared" si="29"/>
        <v>0</v>
      </c>
      <c r="BT60" s="385"/>
      <c r="BU60" s="386"/>
      <c r="BV60" s="387">
        <f t="shared" si="30"/>
        <v>0</v>
      </c>
      <c r="BW60" s="386"/>
      <c r="BX60" s="386"/>
      <c r="BY60" s="387">
        <f t="shared" si="31"/>
        <v>0</v>
      </c>
      <c r="BZ60" s="386"/>
      <c r="CA60" s="386"/>
      <c r="CB60" s="387">
        <f t="shared" si="32"/>
        <v>0</v>
      </c>
      <c r="CC60" s="388">
        <f t="shared" si="107"/>
        <v>0</v>
      </c>
      <c r="CD60" s="389"/>
      <c r="CE60" s="390"/>
      <c r="CF60" s="387">
        <f t="shared" si="108"/>
        <v>0</v>
      </c>
      <c r="CG60" s="390"/>
      <c r="CH60" s="390"/>
      <c r="CI60" s="387">
        <f t="shared" si="109"/>
        <v>0</v>
      </c>
      <c r="CJ60" s="391">
        <f t="shared" si="110"/>
        <v>0</v>
      </c>
      <c r="CK60" s="392">
        <f t="shared" si="33"/>
        <v>0</v>
      </c>
      <c r="CL60" s="393" t="str">
        <f t="shared" si="34"/>
        <v>E</v>
      </c>
      <c r="CM60" s="394">
        <f t="shared" si="35"/>
        <v>0</v>
      </c>
      <c r="CN60" s="365"/>
      <c r="CO60" s="366"/>
      <c r="CP60" s="367">
        <f t="shared" si="36"/>
        <v>0</v>
      </c>
      <c r="CQ60" s="366"/>
      <c r="CR60" s="366"/>
      <c r="CS60" s="367">
        <f t="shared" si="37"/>
        <v>0</v>
      </c>
      <c r="CT60" s="366"/>
      <c r="CU60" s="366"/>
      <c r="CV60" s="367">
        <f t="shared" si="38"/>
        <v>0</v>
      </c>
      <c r="CW60" s="368">
        <f t="shared" si="111"/>
        <v>0</v>
      </c>
      <c r="CX60" s="369"/>
      <c r="CY60" s="370"/>
      <c r="CZ60" s="367">
        <f t="shared" si="112"/>
        <v>0</v>
      </c>
      <c r="DA60" s="370"/>
      <c r="DB60" s="370"/>
      <c r="DC60" s="367">
        <f t="shared" si="113"/>
        <v>0</v>
      </c>
      <c r="DD60" s="371">
        <f t="shared" si="114"/>
        <v>0</v>
      </c>
      <c r="DE60" s="372">
        <f t="shared" si="39"/>
        <v>0</v>
      </c>
      <c r="DF60" s="373" t="str">
        <f t="shared" si="40"/>
        <v>E</v>
      </c>
      <c r="DG60" s="374">
        <f t="shared" si="41"/>
        <v>0</v>
      </c>
      <c r="DH60" s="395"/>
      <c r="DI60" s="396"/>
      <c r="DJ60" s="397">
        <f t="shared" si="42"/>
        <v>0</v>
      </c>
      <c r="DK60" s="396"/>
      <c r="DL60" s="396"/>
      <c r="DM60" s="397">
        <f t="shared" si="43"/>
        <v>0</v>
      </c>
      <c r="DN60" s="396"/>
      <c r="DO60" s="396"/>
      <c r="DP60" s="397">
        <f t="shared" si="44"/>
        <v>0</v>
      </c>
      <c r="DQ60" s="398">
        <f t="shared" si="115"/>
        <v>0</v>
      </c>
      <c r="DR60" s="399"/>
      <c r="DS60" s="400"/>
      <c r="DT60" s="397">
        <f t="shared" si="116"/>
        <v>0</v>
      </c>
      <c r="DU60" s="400"/>
      <c r="DV60" s="400"/>
      <c r="DW60" s="397">
        <f t="shared" si="117"/>
        <v>0</v>
      </c>
      <c r="DX60" s="401">
        <f t="shared" si="118"/>
        <v>0</v>
      </c>
      <c r="DY60" s="402">
        <f t="shared" si="45"/>
        <v>0</v>
      </c>
      <c r="DZ60" s="403" t="str">
        <f t="shared" si="46"/>
        <v>E</v>
      </c>
      <c r="EA60" s="404">
        <f t="shared" si="47"/>
        <v>0</v>
      </c>
      <c r="EB60" s="405">
        <v>0</v>
      </c>
      <c r="EC60" s="406">
        <v>0</v>
      </c>
      <c r="ED60" s="406">
        <v>0</v>
      </c>
      <c r="EE60" s="327"/>
      <c r="EF60" s="327"/>
      <c r="EG60" s="327">
        <f t="shared" si="48"/>
        <v>0</v>
      </c>
      <c r="EH60" s="407">
        <f t="shared" si="49"/>
        <v>0</v>
      </c>
      <c r="EI60" s="329" t="str">
        <f t="shared" si="50"/>
        <v>E</v>
      </c>
      <c r="EJ60" s="330">
        <f t="shared" si="51"/>
        <v>0</v>
      </c>
      <c r="EK60" s="408">
        <v>0</v>
      </c>
      <c r="EL60" s="409">
        <v>0</v>
      </c>
      <c r="EM60" s="409">
        <v>0</v>
      </c>
      <c r="EN60" s="332"/>
      <c r="EO60" s="332"/>
      <c r="EP60" s="332">
        <f t="shared" si="52"/>
        <v>0</v>
      </c>
      <c r="EQ60" s="333">
        <f t="shared" si="53"/>
        <v>0</v>
      </c>
      <c r="ER60" s="334" t="str">
        <f t="shared" si="54"/>
        <v>E</v>
      </c>
      <c r="ES60" s="335">
        <f t="shared" si="55"/>
        <v>0</v>
      </c>
      <c r="ET60" s="410">
        <v>0</v>
      </c>
      <c r="EU60" s="411">
        <v>0</v>
      </c>
      <c r="EV60" s="411">
        <v>0</v>
      </c>
      <c r="EW60" s="337"/>
      <c r="EX60" s="337"/>
      <c r="EY60" s="337">
        <f t="shared" si="56"/>
        <v>0</v>
      </c>
      <c r="EZ60" s="338">
        <f t="shared" si="57"/>
        <v>0</v>
      </c>
      <c r="FA60" s="339" t="str">
        <f t="shared" si="58"/>
        <v>E</v>
      </c>
      <c r="FB60" s="340">
        <f t="shared" si="59"/>
        <v>0</v>
      </c>
      <c r="FC60" s="412"/>
      <c r="FD60" s="373"/>
      <c r="FE60" s="413" t="str">
        <f t="shared" si="122"/>
        <v/>
      </c>
      <c r="FF60" s="344">
        <f t="shared" si="120"/>
        <v>0</v>
      </c>
      <c r="FG60" s="345">
        <f t="shared" si="121"/>
        <v>0</v>
      </c>
      <c r="FH60" s="346" t="str">
        <f t="shared" si="61"/>
        <v/>
      </c>
      <c r="FI60" s="347" t="str">
        <f t="shared" si="62"/>
        <v/>
      </c>
      <c r="FJ60" s="347" t="str">
        <f t="shared" si="63"/>
        <v/>
      </c>
      <c r="FK60" s="347" t="str">
        <f t="shared" si="64"/>
        <v/>
      </c>
      <c r="FL60" s="414" t="str">
        <f t="shared" si="65"/>
        <v/>
      </c>
      <c r="FM60" s="349" t="str">
        <f t="shared" si="66"/>
        <v/>
      </c>
      <c r="FN60" s="350" t="str">
        <f t="shared" si="67"/>
        <v/>
      </c>
      <c r="FO60" s="351">
        <f t="shared" si="2"/>
        <v>0</v>
      </c>
      <c r="FP60" s="352">
        <f t="shared" si="3"/>
        <v>0</v>
      </c>
      <c r="FQ60" s="352">
        <f t="shared" si="4"/>
        <v>0</v>
      </c>
      <c r="FR60" s="352">
        <f t="shared" si="5"/>
        <v>0</v>
      </c>
      <c r="FS60" s="352">
        <f t="shared" si="6"/>
        <v>0</v>
      </c>
      <c r="FT60" s="353">
        <f t="shared" si="7"/>
        <v>0</v>
      </c>
      <c r="FU60" s="45">
        <f t="shared" si="68"/>
        <v>0</v>
      </c>
      <c r="FV60" s="46">
        <f t="shared" si="69"/>
        <v>0</v>
      </c>
      <c r="FW60" s="46">
        <f t="shared" si="70"/>
        <v>0</v>
      </c>
      <c r="FX60" s="46">
        <f t="shared" si="71"/>
        <v>0</v>
      </c>
      <c r="FY60" s="46">
        <f t="shared" si="72"/>
        <v>0</v>
      </c>
      <c r="FZ60" s="820"/>
      <c r="GA60" s="820"/>
      <c r="GB60" s="10">
        <f t="shared" si="73"/>
        <v>0</v>
      </c>
      <c r="GC60" s="10" t="s">
        <v>167</v>
      </c>
      <c r="GD60" s="10">
        <f t="shared" si="74"/>
        <v>100</v>
      </c>
      <c r="GE60" s="10" t="str">
        <f t="shared" si="75"/>
        <v>0/100</v>
      </c>
      <c r="GF60" s="10">
        <f t="shared" si="76"/>
        <v>0</v>
      </c>
      <c r="GG60" s="10" t="s">
        <v>167</v>
      </c>
      <c r="GH60" s="10">
        <f t="shared" si="77"/>
        <v>100</v>
      </c>
      <c r="GI60" s="10" t="str">
        <f t="shared" si="78"/>
        <v>0/100</v>
      </c>
      <c r="GJ60" s="10">
        <f t="shared" si="79"/>
        <v>0</v>
      </c>
      <c r="GK60" s="10" t="s">
        <v>167</v>
      </c>
      <c r="GL60" s="10">
        <f t="shared" si="80"/>
        <v>100</v>
      </c>
      <c r="GM60" s="10" t="str">
        <f t="shared" si="81"/>
        <v>0/100</v>
      </c>
      <c r="GO60" s="10">
        <f t="shared" si="82"/>
        <v>0</v>
      </c>
      <c r="GP60" s="10">
        <f t="shared" si="83"/>
        <v>0</v>
      </c>
      <c r="GQ60" s="10">
        <f t="shared" si="84"/>
        <v>0</v>
      </c>
      <c r="GR60" s="10">
        <f t="shared" si="85"/>
        <v>0</v>
      </c>
      <c r="GS60" s="10">
        <f t="shared" si="86"/>
        <v>0</v>
      </c>
      <c r="GT60" s="10">
        <f t="shared" si="87"/>
        <v>0</v>
      </c>
      <c r="GU60" s="10">
        <f t="shared" si="88"/>
        <v>0</v>
      </c>
      <c r="GV60" s="10">
        <f t="shared" si="89"/>
        <v>0</v>
      </c>
      <c r="GW60" s="10">
        <f t="shared" si="90"/>
        <v>0</v>
      </c>
      <c r="GX60" s="10">
        <f t="shared" si="91"/>
        <v>0</v>
      </c>
    </row>
    <row r="61" spans="1:206" ht="21.75" customHeight="1">
      <c r="A61" s="9">
        <f t="shared" si="11"/>
        <v>0</v>
      </c>
      <c r="B61" s="32">
        <v>53</v>
      </c>
      <c r="C61" s="274">
        <v>53</v>
      </c>
      <c r="D61" s="275">
        <f t="shared" si="12"/>
        <v>0</v>
      </c>
      <c r="E61" s="591"/>
      <c r="F61" s="592"/>
      <c r="G61" s="589"/>
      <c r="H61" s="591"/>
      <c r="I61" s="591"/>
      <c r="J61" s="591"/>
      <c r="K61" s="595"/>
      <c r="L61" s="355"/>
      <c r="M61" s="356"/>
      <c r="N61" s="357">
        <f t="shared" si="92"/>
        <v>0</v>
      </c>
      <c r="O61" s="356"/>
      <c r="P61" s="356"/>
      <c r="Q61" s="357">
        <f t="shared" si="13"/>
        <v>0</v>
      </c>
      <c r="R61" s="356"/>
      <c r="S61" s="356"/>
      <c r="T61" s="357">
        <f t="shared" si="14"/>
        <v>0</v>
      </c>
      <c r="U61" s="358">
        <f t="shared" si="93"/>
        <v>0</v>
      </c>
      <c r="V61" s="359"/>
      <c r="W61" s="360"/>
      <c r="X61" s="357">
        <f t="shared" si="94"/>
        <v>0</v>
      </c>
      <c r="Y61" s="360"/>
      <c r="Z61" s="360"/>
      <c r="AA61" s="357">
        <f t="shared" si="95"/>
        <v>0</v>
      </c>
      <c r="AB61" s="361">
        <f t="shared" si="96"/>
        <v>0</v>
      </c>
      <c r="AC61" s="362">
        <f t="shared" si="97"/>
        <v>0</v>
      </c>
      <c r="AD61" s="363" t="str">
        <f t="shared" si="16"/>
        <v/>
      </c>
      <c r="AE61" s="364">
        <f t="shared" si="98"/>
        <v>0</v>
      </c>
      <c r="AF61" s="365"/>
      <c r="AG61" s="366"/>
      <c r="AH61" s="367">
        <f t="shared" si="18"/>
        <v>0</v>
      </c>
      <c r="AI61" s="366"/>
      <c r="AJ61" s="366"/>
      <c r="AK61" s="367">
        <f t="shared" si="19"/>
        <v>0</v>
      </c>
      <c r="AL61" s="366"/>
      <c r="AM61" s="366"/>
      <c r="AN61" s="367">
        <f t="shared" si="20"/>
        <v>0</v>
      </c>
      <c r="AO61" s="368">
        <f t="shared" si="99"/>
        <v>0</v>
      </c>
      <c r="AP61" s="369"/>
      <c r="AQ61" s="370"/>
      <c r="AR61" s="367">
        <f t="shared" si="100"/>
        <v>0</v>
      </c>
      <c r="AS61" s="370"/>
      <c r="AT61" s="370"/>
      <c r="AU61" s="367">
        <f t="shared" si="101"/>
        <v>0</v>
      </c>
      <c r="AV61" s="371">
        <f t="shared" si="102"/>
        <v>0</v>
      </c>
      <c r="AW61" s="372">
        <f t="shared" si="21"/>
        <v>0</v>
      </c>
      <c r="AX61" s="373" t="str">
        <f t="shared" si="22"/>
        <v>E</v>
      </c>
      <c r="AY61" s="374">
        <f t="shared" si="23"/>
        <v>0</v>
      </c>
      <c r="AZ61" s="375"/>
      <c r="BA61" s="376"/>
      <c r="BB61" s="377">
        <f t="shared" si="24"/>
        <v>0</v>
      </c>
      <c r="BC61" s="376"/>
      <c r="BD61" s="376"/>
      <c r="BE61" s="377">
        <f t="shared" si="25"/>
        <v>0</v>
      </c>
      <c r="BF61" s="376"/>
      <c r="BG61" s="376"/>
      <c r="BH61" s="377">
        <f t="shared" si="26"/>
        <v>0</v>
      </c>
      <c r="BI61" s="378">
        <f t="shared" si="103"/>
        <v>0</v>
      </c>
      <c r="BJ61" s="379"/>
      <c r="BK61" s="380"/>
      <c r="BL61" s="377">
        <f t="shared" si="104"/>
        <v>0</v>
      </c>
      <c r="BM61" s="380"/>
      <c r="BN61" s="380"/>
      <c r="BO61" s="377">
        <f t="shared" si="105"/>
        <v>0</v>
      </c>
      <c r="BP61" s="381">
        <f t="shared" si="106"/>
        <v>0</v>
      </c>
      <c r="BQ61" s="382">
        <f t="shared" si="27"/>
        <v>0</v>
      </c>
      <c r="BR61" s="383" t="str">
        <f t="shared" si="28"/>
        <v>E</v>
      </c>
      <c r="BS61" s="384">
        <f t="shared" si="29"/>
        <v>0</v>
      </c>
      <c r="BT61" s="385"/>
      <c r="BU61" s="386"/>
      <c r="BV61" s="387">
        <f t="shared" si="30"/>
        <v>0</v>
      </c>
      <c r="BW61" s="386"/>
      <c r="BX61" s="386"/>
      <c r="BY61" s="387">
        <f t="shared" si="31"/>
        <v>0</v>
      </c>
      <c r="BZ61" s="386"/>
      <c r="CA61" s="386"/>
      <c r="CB61" s="387">
        <f t="shared" si="32"/>
        <v>0</v>
      </c>
      <c r="CC61" s="388">
        <f t="shared" si="107"/>
        <v>0</v>
      </c>
      <c r="CD61" s="389"/>
      <c r="CE61" s="390"/>
      <c r="CF61" s="387">
        <f t="shared" si="108"/>
        <v>0</v>
      </c>
      <c r="CG61" s="390"/>
      <c r="CH61" s="390"/>
      <c r="CI61" s="387">
        <f t="shared" si="109"/>
        <v>0</v>
      </c>
      <c r="CJ61" s="391">
        <f t="shared" si="110"/>
        <v>0</v>
      </c>
      <c r="CK61" s="392">
        <f t="shared" si="33"/>
        <v>0</v>
      </c>
      <c r="CL61" s="393" t="str">
        <f t="shared" si="34"/>
        <v>E</v>
      </c>
      <c r="CM61" s="394">
        <f t="shared" si="35"/>
        <v>0</v>
      </c>
      <c r="CN61" s="365"/>
      <c r="CO61" s="366"/>
      <c r="CP61" s="367">
        <f t="shared" si="36"/>
        <v>0</v>
      </c>
      <c r="CQ61" s="366"/>
      <c r="CR61" s="366"/>
      <c r="CS61" s="367">
        <f t="shared" si="37"/>
        <v>0</v>
      </c>
      <c r="CT61" s="366"/>
      <c r="CU61" s="366"/>
      <c r="CV61" s="367">
        <f t="shared" si="38"/>
        <v>0</v>
      </c>
      <c r="CW61" s="368">
        <f t="shared" si="111"/>
        <v>0</v>
      </c>
      <c r="CX61" s="369"/>
      <c r="CY61" s="370"/>
      <c r="CZ61" s="367">
        <f t="shared" si="112"/>
        <v>0</v>
      </c>
      <c r="DA61" s="370"/>
      <c r="DB61" s="370"/>
      <c r="DC61" s="367">
        <f t="shared" si="113"/>
        <v>0</v>
      </c>
      <c r="DD61" s="371">
        <f t="shared" si="114"/>
        <v>0</v>
      </c>
      <c r="DE61" s="372">
        <f t="shared" si="39"/>
        <v>0</v>
      </c>
      <c r="DF61" s="373" t="str">
        <f t="shared" si="40"/>
        <v>E</v>
      </c>
      <c r="DG61" s="374">
        <f t="shared" si="41"/>
        <v>0</v>
      </c>
      <c r="DH61" s="395"/>
      <c r="DI61" s="396"/>
      <c r="DJ61" s="397">
        <f t="shared" si="42"/>
        <v>0</v>
      </c>
      <c r="DK61" s="396"/>
      <c r="DL61" s="396"/>
      <c r="DM61" s="397">
        <f t="shared" si="43"/>
        <v>0</v>
      </c>
      <c r="DN61" s="396"/>
      <c r="DO61" s="396"/>
      <c r="DP61" s="397">
        <f t="shared" si="44"/>
        <v>0</v>
      </c>
      <c r="DQ61" s="398">
        <f t="shared" si="115"/>
        <v>0</v>
      </c>
      <c r="DR61" s="399"/>
      <c r="DS61" s="400"/>
      <c r="DT61" s="397">
        <f t="shared" si="116"/>
        <v>0</v>
      </c>
      <c r="DU61" s="400"/>
      <c r="DV61" s="400"/>
      <c r="DW61" s="397">
        <f t="shared" si="117"/>
        <v>0</v>
      </c>
      <c r="DX61" s="401">
        <f t="shared" si="118"/>
        <v>0</v>
      </c>
      <c r="DY61" s="402">
        <f t="shared" si="45"/>
        <v>0</v>
      </c>
      <c r="DZ61" s="403" t="str">
        <f t="shared" si="46"/>
        <v>E</v>
      </c>
      <c r="EA61" s="404">
        <f t="shared" si="47"/>
        <v>0</v>
      </c>
      <c r="EB61" s="405">
        <v>0</v>
      </c>
      <c r="EC61" s="406">
        <v>0</v>
      </c>
      <c r="ED61" s="406">
        <v>0</v>
      </c>
      <c r="EE61" s="327"/>
      <c r="EF61" s="327"/>
      <c r="EG61" s="327">
        <f t="shared" si="48"/>
        <v>0</v>
      </c>
      <c r="EH61" s="407">
        <f t="shared" si="49"/>
        <v>0</v>
      </c>
      <c r="EI61" s="329" t="str">
        <f t="shared" si="50"/>
        <v>E</v>
      </c>
      <c r="EJ61" s="330">
        <f t="shared" si="51"/>
        <v>0</v>
      </c>
      <c r="EK61" s="408">
        <v>0</v>
      </c>
      <c r="EL61" s="409">
        <v>0</v>
      </c>
      <c r="EM61" s="409">
        <v>0</v>
      </c>
      <c r="EN61" s="332"/>
      <c r="EO61" s="332"/>
      <c r="EP61" s="332">
        <f t="shared" si="52"/>
        <v>0</v>
      </c>
      <c r="EQ61" s="333">
        <f t="shared" si="53"/>
        <v>0</v>
      </c>
      <c r="ER61" s="334" t="str">
        <f t="shared" si="54"/>
        <v>E</v>
      </c>
      <c r="ES61" s="335">
        <f t="shared" si="55"/>
        <v>0</v>
      </c>
      <c r="ET61" s="410">
        <v>0</v>
      </c>
      <c r="EU61" s="411">
        <v>0</v>
      </c>
      <c r="EV61" s="411">
        <v>0</v>
      </c>
      <c r="EW61" s="337"/>
      <c r="EX61" s="337"/>
      <c r="EY61" s="337">
        <f t="shared" si="56"/>
        <v>0</v>
      </c>
      <c r="EZ61" s="338">
        <f t="shared" si="57"/>
        <v>0</v>
      </c>
      <c r="FA61" s="339" t="str">
        <f t="shared" si="58"/>
        <v>E</v>
      </c>
      <c r="FB61" s="340">
        <f t="shared" si="59"/>
        <v>0</v>
      </c>
      <c r="FC61" s="412"/>
      <c r="FD61" s="373"/>
      <c r="FE61" s="413" t="str">
        <f t="shared" si="122"/>
        <v/>
      </c>
      <c r="FF61" s="344">
        <f t="shared" si="120"/>
        <v>0</v>
      </c>
      <c r="FG61" s="345">
        <f t="shared" si="121"/>
        <v>0</v>
      </c>
      <c r="FH61" s="346" t="str">
        <f t="shared" si="61"/>
        <v/>
      </c>
      <c r="FI61" s="347" t="str">
        <f t="shared" si="62"/>
        <v/>
      </c>
      <c r="FJ61" s="347" t="str">
        <f t="shared" si="63"/>
        <v/>
      </c>
      <c r="FK61" s="347" t="str">
        <f t="shared" si="64"/>
        <v/>
      </c>
      <c r="FL61" s="414" t="str">
        <f t="shared" si="65"/>
        <v/>
      </c>
      <c r="FM61" s="349" t="str">
        <f t="shared" si="66"/>
        <v/>
      </c>
      <c r="FN61" s="350" t="str">
        <f t="shared" si="67"/>
        <v/>
      </c>
      <c r="FO61" s="351">
        <f t="shared" si="2"/>
        <v>0</v>
      </c>
      <c r="FP61" s="352">
        <f t="shared" si="3"/>
        <v>0</v>
      </c>
      <c r="FQ61" s="352">
        <f t="shared" si="4"/>
        <v>0</v>
      </c>
      <c r="FR61" s="352">
        <f t="shared" si="5"/>
        <v>0</v>
      </c>
      <c r="FS61" s="352">
        <f t="shared" si="6"/>
        <v>0</v>
      </c>
      <c r="FT61" s="353">
        <f t="shared" si="7"/>
        <v>0</v>
      </c>
      <c r="FU61" s="45">
        <f t="shared" si="68"/>
        <v>0</v>
      </c>
      <c r="FV61" s="46">
        <f t="shared" si="69"/>
        <v>0</v>
      </c>
      <c r="FW61" s="46">
        <f t="shared" si="70"/>
        <v>0</v>
      </c>
      <c r="FX61" s="46">
        <f t="shared" si="71"/>
        <v>0</v>
      </c>
      <c r="FY61" s="46">
        <f t="shared" si="72"/>
        <v>0</v>
      </c>
      <c r="FZ61" s="820"/>
      <c r="GA61" s="820"/>
      <c r="GB61" s="10">
        <f t="shared" si="73"/>
        <v>0</v>
      </c>
      <c r="GC61" s="10" t="s">
        <v>167</v>
      </c>
      <c r="GD61" s="10">
        <f t="shared" si="74"/>
        <v>100</v>
      </c>
      <c r="GE61" s="10" t="str">
        <f t="shared" si="75"/>
        <v>0/100</v>
      </c>
      <c r="GF61" s="10">
        <f t="shared" si="76"/>
        <v>0</v>
      </c>
      <c r="GG61" s="10" t="s">
        <v>167</v>
      </c>
      <c r="GH61" s="10">
        <f t="shared" si="77"/>
        <v>100</v>
      </c>
      <c r="GI61" s="10" t="str">
        <f t="shared" si="78"/>
        <v>0/100</v>
      </c>
      <c r="GJ61" s="10">
        <f t="shared" si="79"/>
        <v>0</v>
      </c>
      <c r="GK61" s="10" t="s">
        <v>167</v>
      </c>
      <c r="GL61" s="10">
        <f t="shared" si="80"/>
        <v>100</v>
      </c>
      <c r="GM61" s="10" t="str">
        <f t="shared" si="81"/>
        <v>0/100</v>
      </c>
      <c r="GO61" s="10">
        <f t="shared" si="82"/>
        <v>0</v>
      </c>
      <c r="GP61" s="10">
        <f t="shared" si="83"/>
        <v>0</v>
      </c>
      <c r="GQ61" s="10">
        <f t="shared" si="84"/>
        <v>0</v>
      </c>
      <c r="GR61" s="10">
        <f t="shared" si="85"/>
        <v>0</v>
      </c>
      <c r="GS61" s="10">
        <f t="shared" si="86"/>
        <v>0</v>
      </c>
      <c r="GT61" s="10">
        <f t="shared" si="87"/>
        <v>0</v>
      </c>
      <c r="GU61" s="10">
        <f t="shared" si="88"/>
        <v>0</v>
      </c>
      <c r="GV61" s="10">
        <f t="shared" si="89"/>
        <v>0</v>
      </c>
      <c r="GW61" s="10">
        <f t="shared" si="90"/>
        <v>0</v>
      </c>
      <c r="GX61" s="10">
        <f t="shared" si="91"/>
        <v>0</v>
      </c>
    </row>
    <row r="62" spans="1:206" ht="21.75" customHeight="1">
      <c r="A62" s="9">
        <f t="shared" si="11"/>
        <v>0</v>
      </c>
      <c r="B62" s="32">
        <v>54</v>
      </c>
      <c r="C62" s="354">
        <v>54</v>
      </c>
      <c r="D62" s="275">
        <f t="shared" si="12"/>
        <v>0</v>
      </c>
      <c r="E62" s="591"/>
      <c r="F62" s="592"/>
      <c r="G62" s="591"/>
      <c r="H62" s="591"/>
      <c r="I62" s="591"/>
      <c r="J62" s="591"/>
      <c r="K62" s="595"/>
      <c r="L62" s="355"/>
      <c r="M62" s="356"/>
      <c r="N62" s="357">
        <f t="shared" si="92"/>
        <v>0</v>
      </c>
      <c r="O62" s="356"/>
      <c r="P62" s="356"/>
      <c r="Q62" s="357">
        <f t="shared" si="13"/>
        <v>0</v>
      </c>
      <c r="R62" s="356"/>
      <c r="S62" s="356"/>
      <c r="T62" s="357">
        <f t="shared" si="14"/>
        <v>0</v>
      </c>
      <c r="U62" s="358">
        <f t="shared" si="93"/>
        <v>0</v>
      </c>
      <c r="V62" s="359"/>
      <c r="W62" s="360"/>
      <c r="X62" s="357">
        <f t="shared" si="94"/>
        <v>0</v>
      </c>
      <c r="Y62" s="360"/>
      <c r="Z62" s="360"/>
      <c r="AA62" s="357">
        <f t="shared" si="95"/>
        <v>0</v>
      </c>
      <c r="AB62" s="361">
        <f t="shared" si="96"/>
        <v>0</v>
      </c>
      <c r="AC62" s="362">
        <f t="shared" si="97"/>
        <v>0</v>
      </c>
      <c r="AD62" s="363" t="str">
        <f t="shared" si="16"/>
        <v/>
      </c>
      <c r="AE62" s="364">
        <f t="shared" si="98"/>
        <v>0</v>
      </c>
      <c r="AF62" s="365"/>
      <c r="AG62" s="366"/>
      <c r="AH62" s="367">
        <f t="shared" si="18"/>
        <v>0</v>
      </c>
      <c r="AI62" s="366"/>
      <c r="AJ62" s="366"/>
      <c r="AK62" s="367">
        <f t="shared" si="19"/>
        <v>0</v>
      </c>
      <c r="AL62" s="366"/>
      <c r="AM62" s="366"/>
      <c r="AN62" s="367">
        <f t="shared" si="20"/>
        <v>0</v>
      </c>
      <c r="AO62" s="368">
        <f t="shared" si="99"/>
        <v>0</v>
      </c>
      <c r="AP62" s="369"/>
      <c r="AQ62" s="370"/>
      <c r="AR62" s="367">
        <f t="shared" si="100"/>
        <v>0</v>
      </c>
      <c r="AS62" s="370"/>
      <c r="AT62" s="370"/>
      <c r="AU62" s="367">
        <f t="shared" si="101"/>
        <v>0</v>
      </c>
      <c r="AV62" s="371">
        <f t="shared" si="102"/>
        <v>0</v>
      </c>
      <c r="AW62" s="372">
        <f t="shared" si="21"/>
        <v>0</v>
      </c>
      <c r="AX62" s="373" t="str">
        <f t="shared" si="22"/>
        <v>E</v>
      </c>
      <c r="AY62" s="374">
        <f t="shared" si="23"/>
        <v>0</v>
      </c>
      <c r="AZ62" s="375"/>
      <c r="BA62" s="376"/>
      <c r="BB62" s="377">
        <f t="shared" si="24"/>
        <v>0</v>
      </c>
      <c r="BC62" s="376"/>
      <c r="BD62" s="376"/>
      <c r="BE62" s="377">
        <f t="shared" si="25"/>
        <v>0</v>
      </c>
      <c r="BF62" s="376"/>
      <c r="BG62" s="376"/>
      <c r="BH62" s="377">
        <f t="shared" si="26"/>
        <v>0</v>
      </c>
      <c r="BI62" s="378">
        <f t="shared" si="103"/>
        <v>0</v>
      </c>
      <c r="BJ62" s="379"/>
      <c r="BK62" s="380"/>
      <c r="BL62" s="377">
        <f t="shared" si="104"/>
        <v>0</v>
      </c>
      <c r="BM62" s="380"/>
      <c r="BN62" s="380"/>
      <c r="BO62" s="377">
        <f t="shared" si="105"/>
        <v>0</v>
      </c>
      <c r="BP62" s="381">
        <f t="shared" si="106"/>
        <v>0</v>
      </c>
      <c r="BQ62" s="382">
        <f t="shared" si="27"/>
        <v>0</v>
      </c>
      <c r="BR62" s="383" t="str">
        <f t="shared" si="28"/>
        <v>E</v>
      </c>
      <c r="BS62" s="384">
        <f t="shared" si="29"/>
        <v>0</v>
      </c>
      <c r="BT62" s="385"/>
      <c r="BU62" s="386"/>
      <c r="BV62" s="387">
        <f t="shared" si="30"/>
        <v>0</v>
      </c>
      <c r="BW62" s="386"/>
      <c r="BX62" s="386"/>
      <c r="BY62" s="387">
        <f t="shared" si="31"/>
        <v>0</v>
      </c>
      <c r="BZ62" s="386"/>
      <c r="CA62" s="386"/>
      <c r="CB62" s="387">
        <f t="shared" si="32"/>
        <v>0</v>
      </c>
      <c r="CC62" s="388">
        <f t="shared" si="107"/>
        <v>0</v>
      </c>
      <c r="CD62" s="389"/>
      <c r="CE62" s="390"/>
      <c r="CF62" s="387">
        <f t="shared" si="108"/>
        <v>0</v>
      </c>
      <c r="CG62" s="390"/>
      <c r="CH62" s="390"/>
      <c r="CI62" s="387">
        <f t="shared" si="109"/>
        <v>0</v>
      </c>
      <c r="CJ62" s="391">
        <f t="shared" si="110"/>
        <v>0</v>
      </c>
      <c r="CK62" s="392">
        <f t="shared" si="33"/>
        <v>0</v>
      </c>
      <c r="CL62" s="393" t="str">
        <f t="shared" si="34"/>
        <v>E</v>
      </c>
      <c r="CM62" s="394">
        <f t="shared" si="35"/>
        <v>0</v>
      </c>
      <c r="CN62" s="365"/>
      <c r="CO62" s="366"/>
      <c r="CP62" s="367">
        <f t="shared" si="36"/>
        <v>0</v>
      </c>
      <c r="CQ62" s="366"/>
      <c r="CR62" s="366"/>
      <c r="CS62" s="367">
        <f t="shared" si="37"/>
        <v>0</v>
      </c>
      <c r="CT62" s="366"/>
      <c r="CU62" s="366"/>
      <c r="CV62" s="367">
        <f t="shared" si="38"/>
        <v>0</v>
      </c>
      <c r="CW62" s="368">
        <f t="shared" si="111"/>
        <v>0</v>
      </c>
      <c r="CX62" s="369"/>
      <c r="CY62" s="370"/>
      <c r="CZ62" s="367">
        <f t="shared" si="112"/>
        <v>0</v>
      </c>
      <c r="DA62" s="370"/>
      <c r="DB62" s="370"/>
      <c r="DC62" s="367">
        <f t="shared" si="113"/>
        <v>0</v>
      </c>
      <c r="DD62" s="371">
        <f t="shared" si="114"/>
        <v>0</v>
      </c>
      <c r="DE62" s="372">
        <f t="shared" si="39"/>
        <v>0</v>
      </c>
      <c r="DF62" s="373" t="str">
        <f t="shared" si="40"/>
        <v>E</v>
      </c>
      <c r="DG62" s="374">
        <f t="shared" si="41"/>
        <v>0</v>
      </c>
      <c r="DH62" s="395"/>
      <c r="DI62" s="396"/>
      <c r="DJ62" s="397">
        <f t="shared" si="42"/>
        <v>0</v>
      </c>
      <c r="DK62" s="396"/>
      <c r="DL62" s="396"/>
      <c r="DM62" s="397">
        <f t="shared" si="43"/>
        <v>0</v>
      </c>
      <c r="DN62" s="396"/>
      <c r="DO62" s="396"/>
      <c r="DP62" s="397">
        <f t="shared" si="44"/>
        <v>0</v>
      </c>
      <c r="DQ62" s="398">
        <f t="shared" si="115"/>
        <v>0</v>
      </c>
      <c r="DR62" s="399"/>
      <c r="DS62" s="400"/>
      <c r="DT62" s="397">
        <f t="shared" si="116"/>
        <v>0</v>
      </c>
      <c r="DU62" s="400"/>
      <c r="DV62" s="400"/>
      <c r="DW62" s="397">
        <f t="shared" si="117"/>
        <v>0</v>
      </c>
      <c r="DX62" s="401">
        <f t="shared" si="118"/>
        <v>0</v>
      </c>
      <c r="DY62" s="402">
        <f t="shared" si="45"/>
        <v>0</v>
      </c>
      <c r="DZ62" s="403" t="str">
        <f t="shared" si="46"/>
        <v>E</v>
      </c>
      <c r="EA62" s="404">
        <f t="shared" si="47"/>
        <v>0</v>
      </c>
      <c r="EB62" s="405">
        <v>0</v>
      </c>
      <c r="EC62" s="406">
        <v>0</v>
      </c>
      <c r="ED62" s="406">
        <v>0</v>
      </c>
      <c r="EE62" s="327"/>
      <c r="EF62" s="327"/>
      <c r="EG62" s="327">
        <f t="shared" si="48"/>
        <v>0</v>
      </c>
      <c r="EH62" s="407">
        <f t="shared" si="49"/>
        <v>0</v>
      </c>
      <c r="EI62" s="329" t="str">
        <f t="shared" si="50"/>
        <v>E</v>
      </c>
      <c r="EJ62" s="330">
        <f t="shared" si="51"/>
        <v>0</v>
      </c>
      <c r="EK62" s="408">
        <v>0</v>
      </c>
      <c r="EL62" s="409">
        <v>0</v>
      </c>
      <c r="EM62" s="409">
        <v>0</v>
      </c>
      <c r="EN62" s="332"/>
      <c r="EO62" s="332"/>
      <c r="EP62" s="332">
        <f t="shared" si="52"/>
        <v>0</v>
      </c>
      <c r="EQ62" s="333">
        <f t="shared" si="53"/>
        <v>0</v>
      </c>
      <c r="ER62" s="334" t="str">
        <f t="shared" si="54"/>
        <v>E</v>
      </c>
      <c r="ES62" s="335">
        <f t="shared" si="55"/>
        <v>0</v>
      </c>
      <c r="ET62" s="410">
        <v>0</v>
      </c>
      <c r="EU62" s="411">
        <v>0</v>
      </c>
      <c r="EV62" s="411">
        <v>0</v>
      </c>
      <c r="EW62" s="337"/>
      <c r="EX62" s="337"/>
      <c r="EY62" s="337">
        <f t="shared" si="56"/>
        <v>0</v>
      </c>
      <c r="EZ62" s="338">
        <f t="shared" si="57"/>
        <v>0</v>
      </c>
      <c r="FA62" s="339" t="str">
        <f t="shared" si="58"/>
        <v>E</v>
      </c>
      <c r="FB62" s="340">
        <f t="shared" si="59"/>
        <v>0</v>
      </c>
      <c r="FC62" s="412"/>
      <c r="FD62" s="373"/>
      <c r="FE62" s="413" t="str">
        <f t="shared" si="122"/>
        <v/>
      </c>
      <c r="FF62" s="344">
        <f t="shared" si="120"/>
        <v>0</v>
      </c>
      <c r="FG62" s="345">
        <f t="shared" si="121"/>
        <v>0</v>
      </c>
      <c r="FH62" s="346" t="str">
        <f t="shared" si="61"/>
        <v/>
      </c>
      <c r="FI62" s="347" t="str">
        <f t="shared" si="62"/>
        <v/>
      </c>
      <c r="FJ62" s="347" t="str">
        <f t="shared" si="63"/>
        <v/>
      </c>
      <c r="FK62" s="347" t="str">
        <f t="shared" si="64"/>
        <v/>
      </c>
      <c r="FL62" s="414" t="str">
        <f t="shared" si="65"/>
        <v/>
      </c>
      <c r="FM62" s="349" t="str">
        <f t="shared" si="66"/>
        <v/>
      </c>
      <c r="FN62" s="350" t="str">
        <f t="shared" si="67"/>
        <v/>
      </c>
      <c r="FO62" s="351">
        <f t="shared" si="2"/>
        <v>0</v>
      </c>
      <c r="FP62" s="352">
        <f t="shared" si="3"/>
        <v>0</v>
      </c>
      <c r="FQ62" s="352">
        <f t="shared" si="4"/>
        <v>0</v>
      </c>
      <c r="FR62" s="352">
        <f t="shared" si="5"/>
        <v>0</v>
      </c>
      <c r="FS62" s="352">
        <f t="shared" si="6"/>
        <v>0</v>
      </c>
      <c r="FT62" s="353">
        <f t="shared" si="7"/>
        <v>0</v>
      </c>
      <c r="FU62" s="45">
        <f t="shared" si="68"/>
        <v>0</v>
      </c>
      <c r="FV62" s="46">
        <f t="shared" si="69"/>
        <v>0</v>
      </c>
      <c r="FW62" s="46">
        <f t="shared" si="70"/>
        <v>0</v>
      </c>
      <c r="FX62" s="46">
        <f t="shared" si="71"/>
        <v>0</v>
      </c>
      <c r="FY62" s="46">
        <f t="shared" si="72"/>
        <v>0</v>
      </c>
      <c r="FZ62" s="820"/>
      <c r="GA62" s="820"/>
      <c r="GB62" s="10">
        <f t="shared" si="73"/>
        <v>0</v>
      </c>
      <c r="GC62" s="10" t="s">
        <v>167</v>
      </c>
      <c r="GD62" s="10">
        <f t="shared" si="74"/>
        <v>100</v>
      </c>
      <c r="GE62" s="10" t="str">
        <f t="shared" si="75"/>
        <v>0/100</v>
      </c>
      <c r="GF62" s="10">
        <f t="shared" si="76"/>
        <v>0</v>
      </c>
      <c r="GG62" s="10" t="s">
        <v>167</v>
      </c>
      <c r="GH62" s="10">
        <f t="shared" si="77"/>
        <v>100</v>
      </c>
      <c r="GI62" s="10" t="str">
        <f t="shared" si="78"/>
        <v>0/100</v>
      </c>
      <c r="GJ62" s="10">
        <f t="shared" si="79"/>
        <v>0</v>
      </c>
      <c r="GK62" s="10" t="s">
        <v>167</v>
      </c>
      <c r="GL62" s="10">
        <f t="shared" si="80"/>
        <v>100</v>
      </c>
      <c r="GM62" s="10" t="str">
        <f t="shared" si="81"/>
        <v>0/100</v>
      </c>
      <c r="GO62" s="10">
        <f t="shared" si="82"/>
        <v>0</v>
      </c>
      <c r="GP62" s="10">
        <f t="shared" si="83"/>
        <v>0</v>
      </c>
      <c r="GQ62" s="10">
        <f t="shared" si="84"/>
        <v>0</v>
      </c>
      <c r="GR62" s="10">
        <f t="shared" si="85"/>
        <v>0</v>
      </c>
      <c r="GS62" s="10">
        <f t="shared" si="86"/>
        <v>0</v>
      </c>
      <c r="GT62" s="10">
        <f t="shared" si="87"/>
        <v>0</v>
      </c>
      <c r="GU62" s="10">
        <f t="shared" si="88"/>
        <v>0</v>
      </c>
      <c r="GV62" s="10">
        <f t="shared" si="89"/>
        <v>0</v>
      </c>
      <c r="GW62" s="10">
        <f t="shared" si="90"/>
        <v>0</v>
      </c>
      <c r="GX62" s="10">
        <f t="shared" si="91"/>
        <v>0</v>
      </c>
    </row>
    <row r="63" spans="1:206" ht="21.75" customHeight="1">
      <c r="A63" s="9">
        <f t="shared" si="11"/>
        <v>0</v>
      </c>
      <c r="B63" s="32">
        <v>55</v>
      </c>
      <c r="C63" s="274">
        <v>55</v>
      </c>
      <c r="D63" s="275">
        <f t="shared" si="12"/>
        <v>0</v>
      </c>
      <c r="E63" s="591"/>
      <c r="F63" s="592"/>
      <c r="G63" s="589"/>
      <c r="H63" s="591"/>
      <c r="I63" s="591"/>
      <c r="J63" s="591"/>
      <c r="K63" s="595"/>
      <c r="L63" s="355"/>
      <c r="M63" s="356"/>
      <c r="N63" s="357">
        <f t="shared" si="92"/>
        <v>0</v>
      </c>
      <c r="O63" s="356"/>
      <c r="P63" s="356"/>
      <c r="Q63" s="357">
        <f t="shared" si="13"/>
        <v>0</v>
      </c>
      <c r="R63" s="356"/>
      <c r="S63" s="356"/>
      <c r="T63" s="357">
        <f t="shared" si="14"/>
        <v>0</v>
      </c>
      <c r="U63" s="358">
        <f t="shared" si="93"/>
        <v>0</v>
      </c>
      <c r="V63" s="359"/>
      <c r="W63" s="360"/>
      <c r="X63" s="357">
        <f t="shared" si="94"/>
        <v>0</v>
      </c>
      <c r="Y63" s="360"/>
      <c r="Z63" s="360"/>
      <c r="AA63" s="357">
        <f t="shared" si="95"/>
        <v>0</v>
      </c>
      <c r="AB63" s="361">
        <f t="shared" si="96"/>
        <v>0</v>
      </c>
      <c r="AC63" s="362">
        <f t="shared" si="97"/>
        <v>0</v>
      </c>
      <c r="AD63" s="363" t="str">
        <f t="shared" si="16"/>
        <v/>
      </c>
      <c r="AE63" s="364">
        <f t="shared" si="98"/>
        <v>0</v>
      </c>
      <c r="AF63" s="365"/>
      <c r="AG63" s="366"/>
      <c r="AH63" s="367">
        <f t="shared" si="18"/>
        <v>0</v>
      </c>
      <c r="AI63" s="366"/>
      <c r="AJ63" s="366"/>
      <c r="AK63" s="367">
        <f t="shared" si="19"/>
        <v>0</v>
      </c>
      <c r="AL63" s="366"/>
      <c r="AM63" s="366"/>
      <c r="AN63" s="367">
        <f t="shared" si="20"/>
        <v>0</v>
      </c>
      <c r="AO63" s="368">
        <f t="shared" si="99"/>
        <v>0</v>
      </c>
      <c r="AP63" s="369"/>
      <c r="AQ63" s="370"/>
      <c r="AR63" s="367">
        <f t="shared" si="100"/>
        <v>0</v>
      </c>
      <c r="AS63" s="370"/>
      <c r="AT63" s="370"/>
      <c r="AU63" s="367">
        <f t="shared" si="101"/>
        <v>0</v>
      </c>
      <c r="AV63" s="371">
        <f t="shared" si="102"/>
        <v>0</v>
      </c>
      <c r="AW63" s="372">
        <f t="shared" si="21"/>
        <v>0</v>
      </c>
      <c r="AX63" s="373" t="str">
        <f t="shared" si="22"/>
        <v>E</v>
      </c>
      <c r="AY63" s="374">
        <f t="shared" si="23"/>
        <v>0</v>
      </c>
      <c r="AZ63" s="375"/>
      <c r="BA63" s="376"/>
      <c r="BB63" s="377">
        <f t="shared" si="24"/>
        <v>0</v>
      </c>
      <c r="BC63" s="376"/>
      <c r="BD63" s="376"/>
      <c r="BE63" s="377">
        <f t="shared" si="25"/>
        <v>0</v>
      </c>
      <c r="BF63" s="376"/>
      <c r="BG63" s="376"/>
      <c r="BH63" s="377">
        <f t="shared" si="26"/>
        <v>0</v>
      </c>
      <c r="BI63" s="378">
        <f t="shared" si="103"/>
        <v>0</v>
      </c>
      <c r="BJ63" s="379"/>
      <c r="BK63" s="380"/>
      <c r="BL63" s="377">
        <f t="shared" si="104"/>
        <v>0</v>
      </c>
      <c r="BM63" s="380"/>
      <c r="BN63" s="380"/>
      <c r="BO63" s="377">
        <f t="shared" si="105"/>
        <v>0</v>
      </c>
      <c r="BP63" s="381">
        <f t="shared" si="106"/>
        <v>0</v>
      </c>
      <c r="BQ63" s="382">
        <f t="shared" si="27"/>
        <v>0</v>
      </c>
      <c r="BR63" s="383" t="str">
        <f t="shared" si="28"/>
        <v>E</v>
      </c>
      <c r="BS63" s="384">
        <f t="shared" si="29"/>
        <v>0</v>
      </c>
      <c r="BT63" s="385"/>
      <c r="BU63" s="386"/>
      <c r="BV63" s="387">
        <f t="shared" si="30"/>
        <v>0</v>
      </c>
      <c r="BW63" s="386"/>
      <c r="BX63" s="386"/>
      <c r="BY63" s="387">
        <f t="shared" si="31"/>
        <v>0</v>
      </c>
      <c r="BZ63" s="386"/>
      <c r="CA63" s="386"/>
      <c r="CB63" s="387">
        <f t="shared" si="32"/>
        <v>0</v>
      </c>
      <c r="CC63" s="388">
        <f t="shared" si="107"/>
        <v>0</v>
      </c>
      <c r="CD63" s="389"/>
      <c r="CE63" s="390"/>
      <c r="CF63" s="387">
        <f t="shared" si="108"/>
        <v>0</v>
      </c>
      <c r="CG63" s="390"/>
      <c r="CH63" s="390"/>
      <c r="CI63" s="387">
        <f t="shared" si="109"/>
        <v>0</v>
      </c>
      <c r="CJ63" s="391">
        <f t="shared" si="110"/>
        <v>0</v>
      </c>
      <c r="CK63" s="392">
        <f t="shared" si="33"/>
        <v>0</v>
      </c>
      <c r="CL63" s="393" t="str">
        <f t="shared" si="34"/>
        <v>E</v>
      </c>
      <c r="CM63" s="394">
        <f t="shared" si="35"/>
        <v>0</v>
      </c>
      <c r="CN63" s="365"/>
      <c r="CO63" s="366"/>
      <c r="CP63" s="367">
        <f t="shared" si="36"/>
        <v>0</v>
      </c>
      <c r="CQ63" s="366"/>
      <c r="CR63" s="366"/>
      <c r="CS63" s="367">
        <f t="shared" si="37"/>
        <v>0</v>
      </c>
      <c r="CT63" s="366"/>
      <c r="CU63" s="366"/>
      <c r="CV63" s="367">
        <f t="shared" si="38"/>
        <v>0</v>
      </c>
      <c r="CW63" s="368">
        <f t="shared" si="111"/>
        <v>0</v>
      </c>
      <c r="CX63" s="369"/>
      <c r="CY63" s="370"/>
      <c r="CZ63" s="367">
        <f t="shared" si="112"/>
        <v>0</v>
      </c>
      <c r="DA63" s="370"/>
      <c r="DB63" s="370"/>
      <c r="DC63" s="367">
        <f t="shared" si="113"/>
        <v>0</v>
      </c>
      <c r="DD63" s="371">
        <f t="shared" si="114"/>
        <v>0</v>
      </c>
      <c r="DE63" s="372">
        <f t="shared" si="39"/>
        <v>0</v>
      </c>
      <c r="DF63" s="373" t="str">
        <f t="shared" si="40"/>
        <v>E</v>
      </c>
      <c r="DG63" s="374">
        <f t="shared" si="41"/>
        <v>0</v>
      </c>
      <c r="DH63" s="395"/>
      <c r="DI63" s="396"/>
      <c r="DJ63" s="397">
        <f t="shared" si="42"/>
        <v>0</v>
      </c>
      <c r="DK63" s="396"/>
      <c r="DL63" s="396"/>
      <c r="DM63" s="397">
        <f t="shared" si="43"/>
        <v>0</v>
      </c>
      <c r="DN63" s="396"/>
      <c r="DO63" s="396"/>
      <c r="DP63" s="397">
        <f t="shared" si="44"/>
        <v>0</v>
      </c>
      <c r="DQ63" s="398">
        <f t="shared" si="115"/>
        <v>0</v>
      </c>
      <c r="DR63" s="399"/>
      <c r="DS63" s="400"/>
      <c r="DT63" s="397">
        <f t="shared" si="116"/>
        <v>0</v>
      </c>
      <c r="DU63" s="400"/>
      <c r="DV63" s="400"/>
      <c r="DW63" s="397">
        <f t="shared" si="117"/>
        <v>0</v>
      </c>
      <c r="DX63" s="401">
        <f t="shared" si="118"/>
        <v>0</v>
      </c>
      <c r="DY63" s="402">
        <f t="shared" si="45"/>
        <v>0</v>
      </c>
      <c r="DZ63" s="403" t="str">
        <f t="shared" si="46"/>
        <v>E</v>
      </c>
      <c r="EA63" s="404">
        <f t="shared" si="47"/>
        <v>0</v>
      </c>
      <c r="EB63" s="405">
        <v>0</v>
      </c>
      <c r="EC63" s="406">
        <v>0</v>
      </c>
      <c r="ED63" s="406">
        <v>0</v>
      </c>
      <c r="EE63" s="327"/>
      <c r="EF63" s="327"/>
      <c r="EG63" s="327">
        <f t="shared" si="48"/>
        <v>0</v>
      </c>
      <c r="EH63" s="407">
        <f t="shared" si="49"/>
        <v>0</v>
      </c>
      <c r="EI63" s="329" t="str">
        <f t="shared" si="50"/>
        <v>E</v>
      </c>
      <c r="EJ63" s="330">
        <f t="shared" si="51"/>
        <v>0</v>
      </c>
      <c r="EK63" s="408">
        <v>0</v>
      </c>
      <c r="EL63" s="409">
        <v>0</v>
      </c>
      <c r="EM63" s="409">
        <v>0</v>
      </c>
      <c r="EN63" s="332"/>
      <c r="EO63" s="332"/>
      <c r="EP63" s="332">
        <f t="shared" si="52"/>
        <v>0</v>
      </c>
      <c r="EQ63" s="333">
        <f t="shared" si="53"/>
        <v>0</v>
      </c>
      <c r="ER63" s="334" t="str">
        <f t="shared" si="54"/>
        <v>E</v>
      </c>
      <c r="ES63" s="335">
        <f t="shared" si="55"/>
        <v>0</v>
      </c>
      <c r="ET63" s="410">
        <v>0</v>
      </c>
      <c r="EU63" s="411">
        <v>0</v>
      </c>
      <c r="EV63" s="411">
        <v>0</v>
      </c>
      <c r="EW63" s="337"/>
      <c r="EX63" s="337"/>
      <c r="EY63" s="337">
        <f t="shared" si="56"/>
        <v>0</v>
      </c>
      <c r="EZ63" s="338">
        <f t="shared" si="57"/>
        <v>0</v>
      </c>
      <c r="FA63" s="339" t="str">
        <f t="shared" si="58"/>
        <v>E</v>
      </c>
      <c r="FB63" s="340">
        <f t="shared" si="59"/>
        <v>0</v>
      </c>
      <c r="FC63" s="412"/>
      <c r="FD63" s="373"/>
      <c r="FE63" s="413" t="str">
        <f t="shared" si="122"/>
        <v/>
      </c>
      <c r="FF63" s="344">
        <f t="shared" si="120"/>
        <v>0</v>
      </c>
      <c r="FG63" s="345">
        <f t="shared" si="121"/>
        <v>0</v>
      </c>
      <c r="FH63" s="346" t="str">
        <f t="shared" si="61"/>
        <v/>
      </c>
      <c r="FI63" s="347" t="str">
        <f t="shared" si="62"/>
        <v/>
      </c>
      <c r="FJ63" s="347" t="str">
        <f t="shared" si="63"/>
        <v/>
      </c>
      <c r="FK63" s="347" t="str">
        <f t="shared" si="64"/>
        <v/>
      </c>
      <c r="FL63" s="414" t="str">
        <f t="shared" si="65"/>
        <v/>
      </c>
      <c r="FM63" s="349" t="str">
        <f t="shared" si="66"/>
        <v/>
      </c>
      <c r="FN63" s="350" t="str">
        <f t="shared" si="67"/>
        <v/>
      </c>
      <c r="FO63" s="351">
        <f t="shared" si="2"/>
        <v>0</v>
      </c>
      <c r="FP63" s="352">
        <f t="shared" si="3"/>
        <v>0</v>
      </c>
      <c r="FQ63" s="352">
        <f t="shared" si="4"/>
        <v>0</v>
      </c>
      <c r="FR63" s="352">
        <f t="shared" si="5"/>
        <v>0</v>
      </c>
      <c r="FS63" s="352">
        <f t="shared" si="6"/>
        <v>0</v>
      </c>
      <c r="FT63" s="353">
        <f t="shared" si="7"/>
        <v>0</v>
      </c>
      <c r="FU63" s="45">
        <f t="shared" si="68"/>
        <v>0</v>
      </c>
      <c r="FV63" s="46">
        <f t="shared" si="69"/>
        <v>0</v>
      </c>
      <c r="FW63" s="46">
        <f t="shared" si="70"/>
        <v>0</v>
      </c>
      <c r="FX63" s="46">
        <f t="shared" si="71"/>
        <v>0</v>
      </c>
      <c r="FY63" s="46">
        <f t="shared" si="72"/>
        <v>0</v>
      </c>
      <c r="FZ63" s="820"/>
      <c r="GA63" s="820"/>
      <c r="GB63" s="10">
        <f t="shared" si="73"/>
        <v>0</v>
      </c>
      <c r="GC63" s="10" t="s">
        <v>167</v>
      </c>
      <c r="GD63" s="10">
        <f t="shared" si="74"/>
        <v>100</v>
      </c>
      <c r="GE63" s="10" t="str">
        <f t="shared" si="75"/>
        <v>0/100</v>
      </c>
      <c r="GF63" s="10">
        <f t="shared" si="76"/>
        <v>0</v>
      </c>
      <c r="GG63" s="10" t="s">
        <v>167</v>
      </c>
      <c r="GH63" s="10">
        <f t="shared" si="77"/>
        <v>100</v>
      </c>
      <c r="GI63" s="10" t="str">
        <f t="shared" si="78"/>
        <v>0/100</v>
      </c>
      <c r="GJ63" s="10">
        <f t="shared" si="79"/>
        <v>0</v>
      </c>
      <c r="GK63" s="10" t="s">
        <v>167</v>
      </c>
      <c r="GL63" s="10">
        <f t="shared" si="80"/>
        <v>100</v>
      </c>
      <c r="GM63" s="10" t="str">
        <f t="shared" si="81"/>
        <v>0/100</v>
      </c>
      <c r="GO63" s="10">
        <f t="shared" si="82"/>
        <v>0</v>
      </c>
      <c r="GP63" s="10">
        <f t="shared" si="83"/>
        <v>0</v>
      </c>
      <c r="GQ63" s="10">
        <f t="shared" si="84"/>
        <v>0</v>
      </c>
      <c r="GR63" s="10">
        <f t="shared" si="85"/>
        <v>0</v>
      </c>
      <c r="GS63" s="10">
        <f t="shared" si="86"/>
        <v>0</v>
      </c>
      <c r="GT63" s="10">
        <f t="shared" si="87"/>
        <v>0</v>
      </c>
      <c r="GU63" s="10">
        <f t="shared" si="88"/>
        <v>0</v>
      </c>
      <c r="GV63" s="10">
        <f t="shared" si="89"/>
        <v>0</v>
      </c>
      <c r="GW63" s="10">
        <f t="shared" si="90"/>
        <v>0</v>
      </c>
      <c r="GX63" s="10">
        <f t="shared" si="91"/>
        <v>0</v>
      </c>
    </row>
    <row r="64" spans="1:206" ht="21.75" customHeight="1">
      <c r="A64" s="9">
        <f t="shared" si="11"/>
        <v>0</v>
      </c>
      <c r="B64" s="32">
        <v>56</v>
      </c>
      <c r="C64" s="354">
        <v>56</v>
      </c>
      <c r="D64" s="275">
        <f t="shared" si="12"/>
        <v>0</v>
      </c>
      <c r="E64" s="591"/>
      <c r="F64" s="592"/>
      <c r="G64" s="591"/>
      <c r="H64" s="591"/>
      <c r="I64" s="591"/>
      <c r="J64" s="591"/>
      <c r="K64" s="595"/>
      <c r="L64" s="355"/>
      <c r="M64" s="356"/>
      <c r="N64" s="357">
        <f t="shared" si="92"/>
        <v>0</v>
      </c>
      <c r="O64" s="356"/>
      <c r="P64" s="356"/>
      <c r="Q64" s="357">
        <f t="shared" si="13"/>
        <v>0</v>
      </c>
      <c r="R64" s="356"/>
      <c r="S64" s="356"/>
      <c r="T64" s="357">
        <f t="shared" si="14"/>
        <v>0</v>
      </c>
      <c r="U64" s="358">
        <f t="shared" si="93"/>
        <v>0</v>
      </c>
      <c r="V64" s="359"/>
      <c r="W64" s="360"/>
      <c r="X64" s="357">
        <f t="shared" si="94"/>
        <v>0</v>
      </c>
      <c r="Y64" s="360"/>
      <c r="Z64" s="360"/>
      <c r="AA64" s="357">
        <f t="shared" si="95"/>
        <v>0</v>
      </c>
      <c r="AB64" s="361">
        <f t="shared" si="96"/>
        <v>0</v>
      </c>
      <c r="AC64" s="362">
        <f t="shared" si="97"/>
        <v>0</v>
      </c>
      <c r="AD64" s="363" t="str">
        <f t="shared" si="16"/>
        <v/>
      </c>
      <c r="AE64" s="364">
        <f t="shared" si="98"/>
        <v>0</v>
      </c>
      <c r="AF64" s="365"/>
      <c r="AG64" s="366"/>
      <c r="AH64" s="367">
        <f t="shared" si="18"/>
        <v>0</v>
      </c>
      <c r="AI64" s="366"/>
      <c r="AJ64" s="366"/>
      <c r="AK64" s="367">
        <f t="shared" si="19"/>
        <v>0</v>
      </c>
      <c r="AL64" s="366"/>
      <c r="AM64" s="366"/>
      <c r="AN64" s="367">
        <f t="shared" si="20"/>
        <v>0</v>
      </c>
      <c r="AO64" s="368">
        <f t="shared" si="99"/>
        <v>0</v>
      </c>
      <c r="AP64" s="369"/>
      <c r="AQ64" s="370"/>
      <c r="AR64" s="367">
        <f t="shared" si="100"/>
        <v>0</v>
      </c>
      <c r="AS64" s="370"/>
      <c r="AT64" s="370"/>
      <c r="AU64" s="367">
        <f t="shared" si="101"/>
        <v>0</v>
      </c>
      <c r="AV64" s="371">
        <f t="shared" si="102"/>
        <v>0</v>
      </c>
      <c r="AW64" s="372">
        <f t="shared" si="21"/>
        <v>0</v>
      </c>
      <c r="AX64" s="373" t="str">
        <f t="shared" si="22"/>
        <v>E</v>
      </c>
      <c r="AY64" s="374">
        <f t="shared" si="23"/>
        <v>0</v>
      </c>
      <c r="AZ64" s="375"/>
      <c r="BA64" s="376"/>
      <c r="BB64" s="377">
        <f t="shared" si="24"/>
        <v>0</v>
      </c>
      <c r="BC64" s="376"/>
      <c r="BD64" s="376"/>
      <c r="BE64" s="377">
        <f t="shared" si="25"/>
        <v>0</v>
      </c>
      <c r="BF64" s="376"/>
      <c r="BG64" s="376"/>
      <c r="BH64" s="377">
        <f t="shared" si="26"/>
        <v>0</v>
      </c>
      <c r="BI64" s="378">
        <f t="shared" si="103"/>
        <v>0</v>
      </c>
      <c r="BJ64" s="379"/>
      <c r="BK64" s="380"/>
      <c r="BL64" s="377">
        <f t="shared" si="104"/>
        <v>0</v>
      </c>
      <c r="BM64" s="380"/>
      <c r="BN64" s="380"/>
      <c r="BO64" s="377">
        <f t="shared" si="105"/>
        <v>0</v>
      </c>
      <c r="BP64" s="381">
        <f t="shared" si="106"/>
        <v>0</v>
      </c>
      <c r="BQ64" s="382">
        <f t="shared" si="27"/>
        <v>0</v>
      </c>
      <c r="BR64" s="383" t="str">
        <f t="shared" si="28"/>
        <v>E</v>
      </c>
      <c r="BS64" s="384">
        <f t="shared" si="29"/>
        <v>0</v>
      </c>
      <c r="BT64" s="385"/>
      <c r="BU64" s="386"/>
      <c r="BV64" s="387">
        <f t="shared" si="30"/>
        <v>0</v>
      </c>
      <c r="BW64" s="386"/>
      <c r="BX64" s="386"/>
      <c r="BY64" s="387">
        <f t="shared" si="31"/>
        <v>0</v>
      </c>
      <c r="BZ64" s="386"/>
      <c r="CA64" s="386"/>
      <c r="CB64" s="387">
        <f t="shared" si="32"/>
        <v>0</v>
      </c>
      <c r="CC64" s="388">
        <f t="shared" si="107"/>
        <v>0</v>
      </c>
      <c r="CD64" s="389"/>
      <c r="CE64" s="390"/>
      <c r="CF64" s="387">
        <f t="shared" si="108"/>
        <v>0</v>
      </c>
      <c r="CG64" s="390"/>
      <c r="CH64" s="390"/>
      <c r="CI64" s="387">
        <f t="shared" si="109"/>
        <v>0</v>
      </c>
      <c r="CJ64" s="391">
        <f t="shared" si="110"/>
        <v>0</v>
      </c>
      <c r="CK64" s="392">
        <f t="shared" si="33"/>
        <v>0</v>
      </c>
      <c r="CL64" s="393" t="str">
        <f t="shared" si="34"/>
        <v>E</v>
      </c>
      <c r="CM64" s="394">
        <f t="shared" si="35"/>
        <v>0</v>
      </c>
      <c r="CN64" s="365"/>
      <c r="CO64" s="366"/>
      <c r="CP64" s="367">
        <f t="shared" si="36"/>
        <v>0</v>
      </c>
      <c r="CQ64" s="366"/>
      <c r="CR64" s="366"/>
      <c r="CS64" s="367">
        <f t="shared" si="37"/>
        <v>0</v>
      </c>
      <c r="CT64" s="366"/>
      <c r="CU64" s="366"/>
      <c r="CV64" s="367">
        <f t="shared" si="38"/>
        <v>0</v>
      </c>
      <c r="CW64" s="368">
        <f t="shared" si="111"/>
        <v>0</v>
      </c>
      <c r="CX64" s="369"/>
      <c r="CY64" s="370"/>
      <c r="CZ64" s="367">
        <f t="shared" si="112"/>
        <v>0</v>
      </c>
      <c r="DA64" s="370"/>
      <c r="DB64" s="370"/>
      <c r="DC64" s="367">
        <f t="shared" si="113"/>
        <v>0</v>
      </c>
      <c r="DD64" s="371">
        <f t="shared" si="114"/>
        <v>0</v>
      </c>
      <c r="DE64" s="372">
        <f t="shared" si="39"/>
        <v>0</v>
      </c>
      <c r="DF64" s="373" t="str">
        <f t="shared" si="40"/>
        <v>E</v>
      </c>
      <c r="DG64" s="374">
        <f t="shared" si="41"/>
        <v>0</v>
      </c>
      <c r="DH64" s="395"/>
      <c r="DI64" s="396"/>
      <c r="DJ64" s="397">
        <f t="shared" si="42"/>
        <v>0</v>
      </c>
      <c r="DK64" s="396"/>
      <c r="DL64" s="396"/>
      <c r="DM64" s="397">
        <f t="shared" si="43"/>
        <v>0</v>
      </c>
      <c r="DN64" s="396"/>
      <c r="DO64" s="396"/>
      <c r="DP64" s="397">
        <f t="shared" si="44"/>
        <v>0</v>
      </c>
      <c r="DQ64" s="398">
        <f t="shared" si="115"/>
        <v>0</v>
      </c>
      <c r="DR64" s="399"/>
      <c r="DS64" s="400"/>
      <c r="DT64" s="397">
        <f t="shared" si="116"/>
        <v>0</v>
      </c>
      <c r="DU64" s="400"/>
      <c r="DV64" s="400"/>
      <c r="DW64" s="397">
        <f t="shared" si="117"/>
        <v>0</v>
      </c>
      <c r="DX64" s="401">
        <f t="shared" si="118"/>
        <v>0</v>
      </c>
      <c r="DY64" s="402">
        <f t="shared" si="45"/>
        <v>0</v>
      </c>
      <c r="DZ64" s="403" t="str">
        <f t="shared" si="46"/>
        <v>E</v>
      </c>
      <c r="EA64" s="404">
        <f t="shared" si="47"/>
        <v>0</v>
      </c>
      <c r="EB64" s="405">
        <v>0</v>
      </c>
      <c r="EC64" s="406">
        <v>0</v>
      </c>
      <c r="ED64" s="406">
        <v>0</v>
      </c>
      <c r="EE64" s="327"/>
      <c r="EF64" s="327"/>
      <c r="EG64" s="327">
        <f t="shared" si="48"/>
        <v>0</v>
      </c>
      <c r="EH64" s="407">
        <f t="shared" si="49"/>
        <v>0</v>
      </c>
      <c r="EI64" s="329" t="str">
        <f t="shared" si="50"/>
        <v>E</v>
      </c>
      <c r="EJ64" s="330">
        <f t="shared" si="51"/>
        <v>0</v>
      </c>
      <c r="EK64" s="408">
        <v>0</v>
      </c>
      <c r="EL64" s="409">
        <v>0</v>
      </c>
      <c r="EM64" s="409">
        <v>0</v>
      </c>
      <c r="EN64" s="332"/>
      <c r="EO64" s="332"/>
      <c r="EP64" s="332">
        <f t="shared" si="52"/>
        <v>0</v>
      </c>
      <c r="EQ64" s="333">
        <f t="shared" si="53"/>
        <v>0</v>
      </c>
      <c r="ER64" s="334" t="str">
        <f t="shared" si="54"/>
        <v>E</v>
      </c>
      <c r="ES64" s="335">
        <f t="shared" si="55"/>
        <v>0</v>
      </c>
      <c r="ET64" s="410">
        <v>0</v>
      </c>
      <c r="EU64" s="411">
        <v>0</v>
      </c>
      <c r="EV64" s="411">
        <v>0</v>
      </c>
      <c r="EW64" s="337"/>
      <c r="EX64" s="337"/>
      <c r="EY64" s="337">
        <f t="shared" si="56"/>
        <v>0</v>
      </c>
      <c r="EZ64" s="338">
        <f t="shared" si="57"/>
        <v>0</v>
      </c>
      <c r="FA64" s="339" t="str">
        <f t="shared" si="58"/>
        <v>E</v>
      </c>
      <c r="FB64" s="340">
        <f t="shared" si="59"/>
        <v>0</v>
      </c>
      <c r="FC64" s="412"/>
      <c r="FD64" s="373"/>
      <c r="FE64" s="413" t="str">
        <f t="shared" si="122"/>
        <v/>
      </c>
      <c r="FF64" s="344">
        <f t="shared" si="120"/>
        <v>0</v>
      </c>
      <c r="FG64" s="345">
        <f t="shared" si="121"/>
        <v>0</v>
      </c>
      <c r="FH64" s="346" t="str">
        <f t="shared" si="61"/>
        <v/>
      </c>
      <c r="FI64" s="347" t="str">
        <f t="shared" si="62"/>
        <v/>
      </c>
      <c r="FJ64" s="347" t="str">
        <f t="shared" si="63"/>
        <v/>
      </c>
      <c r="FK64" s="347" t="str">
        <f t="shared" si="64"/>
        <v/>
      </c>
      <c r="FL64" s="414" t="str">
        <f t="shared" si="65"/>
        <v/>
      </c>
      <c r="FM64" s="349" t="str">
        <f t="shared" si="66"/>
        <v/>
      </c>
      <c r="FN64" s="350" t="str">
        <f t="shared" si="67"/>
        <v/>
      </c>
      <c r="FO64" s="351">
        <f t="shared" si="2"/>
        <v>0</v>
      </c>
      <c r="FP64" s="352">
        <f t="shared" si="3"/>
        <v>0</v>
      </c>
      <c r="FQ64" s="352">
        <f t="shared" si="4"/>
        <v>0</v>
      </c>
      <c r="FR64" s="352">
        <f t="shared" si="5"/>
        <v>0</v>
      </c>
      <c r="FS64" s="352">
        <f t="shared" si="6"/>
        <v>0</v>
      </c>
      <c r="FT64" s="353">
        <f t="shared" si="7"/>
        <v>0</v>
      </c>
      <c r="FU64" s="45">
        <f t="shared" si="68"/>
        <v>0</v>
      </c>
      <c r="FV64" s="46">
        <f t="shared" si="69"/>
        <v>0</v>
      </c>
      <c r="FW64" s="46">
        <f t="shared" si="70"/>
        <v>0</v>
      </c>
      <c r="FX64" s="46">
        <f t="shared" si="71"/>
        <v>0</v>
      </c>
      <c r="FY64" s="46">
        <f t="shared" si="72"/>
        <v>0</v>
      </c>
      <c r="FZ64" s="820"/>
      <c r="GA64" s="820"/>
      <c r="GB64" s="10">
        <f t="shared" si="73"/>
        <v>0</v>
      </c>
      <c r="GC64" s="10" t="s">
        <v>167</v>
      </c>
      <c r="GD64" s="10">
        <f t="shared" si="74"/>
        <v>100</v>
      </c>
      <c r="GE64" s="10" t="str">
        <f t="shared" si="75"/>
        <v>0/100</v>
      </c>
      <c r="GF64" s="10">
        <f t="shared" si="76"/>
        <v>0</v>
      </c>
      <c r="GG64" s="10" t="s">
        <v>167</v>
      </c>
      <c r="GH64" s="10">
        <f t="shared" si="77"/>
        <v>100</v>
      </c>
      <c r="GI64" s="10" t="str">
        <f t="shared" si="78"/>
        <v>0/100</v>
      </c>
      <c r="GJ64" s="10">
        <f t="shared" si="79"/>
        <v>0</v>
      </c>
      <c r="GK64" s="10" t="s">
        <v>167</v>
      </c>
      <c r="GL64" s="10">
        <f t="shared" si="80"/>
        <v>100</v>
      </c>
      <c r="GM64" s="10" t="str">
        <f t="shared" si="81"/>
        <v>0/100</v>
      </c>
      <c r="GO64" s="10">
        <f t="shared" si="82"/>
        <v>0</v>
      </c>
      <c r="GP64" s="10">
        <f t="shared" si="83"/>
        <v>0</v>
      </c>
      <c r="GQ64" s="10">
        <f t="shared" si="84"/>
        <v>0</v>
      </c>
      <c r="GR64" s="10">
        <f t="shared" si="85"/>
        <v>0</v>
      </c>
      <c r="GS64" s="10">
        <f t="shared" si="86"/>
        <v>0</v>
      </c>
      <c r="GT64" s="10">
        <f t="shared" si="87"/>
        <v>0</v>
      </c>
      <c r="GU64" s="10">
        <f t="shared" si="88"/>
        <v>0</v>
      </c>
      <c r="GV64" s="10">
        <f t="shared" si="89"/>
        <v>0</v>
      </c>
      <c r="GW64" s="10">
        <f t="shared" si="90"/>
        <v>0</v>
      </c>
      <c r="GX64" s="10">
        <f t="shared" si="91"/>
        <v>0</v>
      </c>
    </row>
    <row r="65" spans="1:213" ht="21.75" customHeight="1">
      <c r="A65" s="9">
        <f t="shared" si="11"/>
        <v>0</v>
      </c>
      <c r="B65" s="32">
        <v>57</v>
      </c>
      <c r="C65" s="274">
        <v>57</v>
      </c>
      <c r="D65" s="275">
        <f t="shared" si="12"/>
        <v>0</v>
      </c>
      <c r="E65" s="591"/>
      <c r="F65" s="592"/>
      <c r="G65" s="589"/>
      <c r="H65" s="591"/>
      <c r="I65" s="591"/>
      <c r="J65" s="591"/>
      <c r="K65" s="595"/>
      <c r="L65" s="355"/>
      <c r="M65" s="356"/>
      <c r="N65" s="357">
        <f t="shared" si="92"/>
        <v>0</v>
      </c>
      <c r="O65" s="356"/>
      <c r="P65" s="356"/>
      <c r="Q65" s="357">
        <f t="shared" si="13"/>
        <v>0</v>
      </c>
      <c r="R65" s="356"/>
      <c r="S65" s="356"/>
      <c r="T65" s="357">
        <f t="shared" si="14"/>
        <v>0</v>
      </c>
      <c r="U65" s="358">
        <f t="shared" si="93"/>
        <v>0</v>
      </c>
      <c r="V65" s="359"/>
      <c r="W65" s="360"/>
      <c r="X65" s="357">
        <f t="shared" si="94"/>
        <v>0</v>
      </c>
      <c r="Y65" s="360"/>
      <c r="Z65" s="360"/>
      <c r="AA65" s="357">
        <f t="shared" si="95"/>
        <v>0</v>
      </c>
      <c r="AB65" s="361">
        <f t="shared" si="96"/>
        <v>0</v>
      </c>
      <c r="AC65" s="362">
        <f t="shared" si="97"/>
        <v>0</v>
      </c>
      <c r="AD65" s="363" t="str">
        <f t="shared" si="16"/>
        <v/>
      </c>
      <c r="AE65" s="364">
        <f t="shared" si="98"/>
        <v>0</v>
      </c>
      <c r="AF65" s="365"/>
      <c r="AG65" s="366"/>
      <c r="AH65" s="367">
        <f t="shared" si="18"/>
        <v>0</v>
      </c>
      <c r="AI65" s="366"/>
      <c r="AJ65" s="366"/>
      <c r="AK65" s="367">
        <f t="shared" si="19"/>
        <v>0</v>
      </c>
      <c r="AL65" s="366"/>
      <c r="AM65" s="366"/>
      <c r="AN65" s="367">
        <f t="shared" si="20"/>
        <v>0</v>
      </c>
      <c r="AO65" s="368">
        <f t="shared" si="99"/>
        <v>0</v>
      </c>
      <c r="AP65" s="369"/>
      <c r="AQ65" s="370"/>
      <c r="AR65" s="367">
        <f t="shared" si="100"/>
        <v>0</v>
      </c>
      <c r="AS65" s="370"/>
      <c r="AT65" s="370"/>
      <c r="AU65" s="367">
        <f t="shared" si="101"/>
        <v>0</v>
      </c>
      <c r="AV65" s="371">
        <f t="shared" si="102"/>
        <v>0</v>
      </c>
      <c r="AW65" s="372">
        <f t="shared" si="21"/>
        <v>0</v>
      </c>
      <c r="AX65" s="373" t="str">
        <f t="shared" si="22"/>
        <v>E</v>
      </c>
      <c r="AY65" s="374">
        <f t="shared" si="23"/>
        <v>0</v>
      </c>
      <c r="AZ65" s="375"/>
      <c r="BA65" s="376"/>
      <c r="BB65" s="377">
        <f t="shared" si="24"/>
        <v>0</v>
      </c>
      <c r="BC65" s="376"/>
      <c r="BD65" s="376"/>
      <c r="BE65" s="377">
        <f t="shared" si="25"/>
        <v>0</v>
      </c>
      <c r="BF65" s="376"/>
      <c r="BG65" s="376"/>
      <c r="BH65" s="377">
        <f t="shared" si="26"/>
        <v>0</v>
      </c>
      <c r="BI65" s="378">
        <f t="shared" si="103"/>
        <v>0</v>
      </c>
      <c r="BJ65" s="379"/>
      <c r="BK65" s="380"/>
      <c r="BL65" s="377">
        <f t="shared" si="104"/>
        <v>0</v>
      </c>
      <c r="BM65" s="380"/>
      <c r="BN65" s="380"/>
      <c r="BO65" s="377">
        <f t="shared" si="105"/>
        <v>0</v>
      </c>
      <c r="BP65" s="381">
        <f t="shared" si="106"/>
        <v>0</v>
      </c>
      <c r="BQ65" s="382">
        <f t="shared" si="27"/>
        <v>0</v>
      </c>
      <c r="BR65" s="383" t="str">
        <f t="shared" si="28"/>
        <v>E</v>
      </c>
      <c r="BS65" s="384">
        <f t="shared" si="29"/>
        <v>0</v>
      </c>
      <c r="BT65" s="385"/>
      <c r="BU65" s="386"/>
      <c r="BV65" s="387">
        <f t="shared" si="30"/>
        <v>0</v>
      </c>
      <c r="BW65" s="386"/>
      <c r="BX65" s="386"/>
      <c r="BY65" s="387">
        <f t="shared" si="31"/>
        <v>0</v>
      </c>
      <c r="BZ65" s="386"/>
      <c r="CA65" s="386"/>
      <c r="CB65" s="387">
        <f t="shared" si="32"/>
        <v>0</v>
      </c>
      <c r="CC65" s="388">
        <f t="shared" si="107"/>
        <v>0</v>
      </c>
      <c r="CD65" s="389"/>
      <c r="CE65" s="390"/>
      <c r="CF65" s="387">
        <f t="shared" si="108"/>
        <v>0</v>
      </c>
      <c r="CG65" s="390"/>
      <c r="CH65" s="390"/>
      <c r="CI65" s="387">
        <f t="shared" si="109"/>
        <v>0</v>
      </c>
      <c r="CJ65" s="391">
        <f t="shared" si="110"/>
        <v>0</v>
      </c>
      <c r="CK65" s="392">
        <f t="shared" si="33"/>
        <v>0</v>
      </c>
      <c r="CL65" s="393" t="str">
        <f t="shared" si="34"/>
        <v>E</v>
      </c>
      <c r="CM65" s="394">
        <f t="shared" si="35"/>
        <v>0</v>
      </c>
      <c r="CN65" s="365"/>
      <c r="CO65" s="366"/>
      <c r="CP65" s="367">
        <f t="shared" si="36"/>
        <v>0</v>
      </c>
      <c r="CQ65" s="366"/>
      <c r="CR65" s="366"/>
      <c r="CS65" s="367">
        <f t="shared" si="37"/>
        <v>0</v>
      </c>
      <c r="CT65" s="366"/>
      <c r="CU65" s="366"/>
      <c r="CV65" s="367">
        <f t="shared" si="38"/>
        <v>0</v>
      </c>
      <c r="CW65" s="368">
        <f t="shared" si="111"/>
        <v>0</v>
      </c>
      <c r="CX65" s="369"/>
      <c r="CY65" s="370"/>
      <c r="CZ65" s="367">
        <f t="shared" si="112"/>
        <v>0</v>
      </c>
      <c r="DA65" s="370"/>
      <c r="DB65" s="370"/>
      <c r="DC65" s="367">
        <f t="shared" si="113"/>
        <v>0</v>
      </c>
      <c r="DD65" s="371">
        <f t="shared" si="114"/>
        <v>0</v>
      </c>
      <c r="DE65" s="372">
        <f t="shared" si="39"/>
        <v>0</v>
      </c>
      <c r="DF65" s="373" t="str">
        <f t="shared" si="40"/>
        <v>E</v>
      </c>
      <c r="DG65" s="374">
        <f t="shared" si="41"/>
        <v>0</v>
      </c>
      <c r="DH65" s="395"/>
      <c r="DI65" s="396"/>
      <c r="DJ65" s="397">
        <f t="shared" si="42"/>
        <v>0</v>
      </c>
      <c r="DK65" s="396"/>
      <c r="DL65" s="396"/>
      <c r="DM65" s="397">
        <f t="shared" si="43"/>
        <v>0</v>
      </c>
      <c r="DN65" s="396"/>
      <c r="DO65" s="396"/>
      <c r="DP65" s="397">
        <f t="shared" si="44"/>
        <v>0</v>
      </c>
      <c r="DQ65" s="398">
        <f t="shared" si="115"/>
        <v>0</v>
      </c>
      <c r="DR65" s="399"/>
      <c r="DS65" s="400"/>
      <c r="DT65" s="397">
        <f t="shared" si="116"/>
        <v>0</v>
      </c>
      <c r="DU65" s="400"/>
      <c r="DV65" s="400"/>
      <c r="DW65" s="397">
        <f t="shared" si="117"/>
        <v>0</v>
      </c>
      <c r="DX65" s="401">
        <f t="shared" si="118"/>
        <v>0</v>
      </c>
      <c r="DY65" s="402">
        <f t="shared" si="45"/>
        <v>0</v>
      </c>
      <c r="DZ65" s="403" t="str">
        <f t="shared" si="46"/>
        <v>E</v>
      </c>
      <c r="EA65" s="404">
        <f t="shared" si="47"/>
        <v>0</v>
      </c>
      <c r="EB65" s="405">
        <v>0</v>
      </c>
      <c r="EC65" s="406">
        <v>0</v>
      </c>
      <c r="ED65" s="406">
        <v>0</v>
      </c>
      <c r="EE65" s="327"/>
      <c r="EF65" s="327"/>
      <c r="EG65" s="327">
        <f t="shared" si="48"/>
        <v>0</v>
      </c>
      <c r="EH65" s="407">
        <f t="shared" si="49"/>
        <v>0</v>
      </c>
      <c r="EI65" s="329" t="str">
        <f t="shared" si="50"/>
        <v>E</v>
      </c>
      <c r="EJ65" s="330">
        <f t="shared" si="51"/>
        <v>0</v>
      </c>
      <c r="EK65" s="408">
        <v>0</v>
      </c>
      <c r="EL65" s="409">
        <v>0</v>
      </c>
      <c r="EM65" s="409">
        <v>0</v>
      </c>
      <c r="EN65" s="332"/>
      <c r="EO65" s="332"/>
      <c r="EP65" s="332">
        <f t="shared" si="52"/>
        <v>0</v>
      </c>
      <c r="EQ65" s="333">
        <f t="shared" si="53"/>
        <v>0</v>
      </c>
      <c r="ER65" s="334" t="str">
        <f t="shared" si="54"/>
        <v>E</v>
      </c>
      <c r="ES65" s="335">
        <f t="shared" si="55"/>
        <v>0</v>
      </c>
      <c r="ET65" s="410">
        <v>0</v>
      </c>
      <c r="EU65" s="411">
        <v>0</v>
      </c>
      <c r="EV65" s="411">
        <v>0</v>
      </c>
      <c r="EW65" s="337"/>
      <c r="EX65" s="337"/>
      <c r="EY65" s="337">
        <f t="shared" si="56"/>
        <v>0</v>
      </c>
      <c r="EZ65" s="338">
        <f t="shared" si="57"/>
        <v>0</v>
      </c>
      <c r="FA65" s="339" t="str">
        <f t="shared" si="58"/>
        <v>E</v>
      </c>
      <c r="FB65" s="340">
        <f t="shared" si="59"/>
        <v>0</v>
      </c>
      <c r="FC65" s="412"/>
      <c r="FD65" s="373"/>
      <c r="FE65" s="413" t="str">
        <f t="shared" si="122"/>
        <v/>
      </c>
      <c r="FF65" s="344">
        <f t="shared" si="120"/>
        <v>0</v>
      </c>
      <c r="FG65" s="345">
        <f t="shared" si="121"/>
        <v>0</v>
      </c>
      <c r="FH65" s="346" t="str">
        <f t="shared" si="61"/>
        <v/>
      </c>
      <c r="FI65" s="347" t="str">
        <f t="shared" si="62"/>
        <v/>
      </c>
      <c r="FJ65" s="347" t="str">
        <f t="shared" si="63"/>
        <v/>
      </c>
      <c r="FK65" s="347" t="str">
        <f t="shared" si="64"/>
        <v/>
      </c>
      <c r="FL65" s="414" t="str">
        <f t="shared" si="65"/>
        <v/>
      </c>
      <c r="FM65" s="349" t="str">
        <f t="shared" si="66"/>
        <v/>
      </c>
      <c r="FN65" s="350" t="str">
        <f t="shared" si="67"/>
        <v/>
      </c>
      <c r="FO65" s="351">
        <f t="shared" si="2"/>
        <v>0</v>
      </c>
      <c r="FP65" s="352">
        <f t="shared" si="3"/>
        <v>0</v>
      </c>
      <c r="FQ65" s="352">
        <f t="shared" si="4"/>
        <v>0</v>
      </c>
      <c r="FR65" s="352">
        <f t="shared" si="5"/>
        <v>0</v>
      </c>
      <c r="FS65" s="352">
        <f t="shared" si="6"/>
        <v>0</v>
      </c>
      <c r="FT65" s="353">
        <f t="shared" si="7"/>
        <v>0</v>
      </c>
      <c r="FU65" s="45">
        <f t="shared" si="68"/>
        <v>0</v>
      </c>
      <c r="FV65" s="46">
        <f t="shared" si="69"/>
        <v>0</v>
      </c>
      <c r="FW65" s="46">
        <f t="shared" si="70"/>
        <v>0</v>
      </c>
      <c r="FX65" s="46">
        <f t="shared" si="71"/>
        <v>0</v>
      </c>
      <c r="FY65" s="46">
        <f t="shared" si="72"/>
        <v>0</v>
      </c>
      <c r="FZ65" s="820"/>
      <c r="GA65" s="820"/>
      <c r="GB65" s="10">
        <f t="shared" si="73"/>
        <v>0</v>
      </c>
      <c r="GC65" s="10" t="s">
        <v>167</v>
      </c>
      <c r="GD65" s="10">
        <f t="shared" si="74"/>
        <v>100</v>
      </c>
      <c r="GE65" s="10" t="str">
        <f t="shared" si="75"/>
        <v>0/100</v>
      </c>
      <c r="GF65" s="10">
        <f t="shared" si="76"/>
        <v>0</v>
      </c>
      <c r="GG65" s="10" t="s">
        <v>167</v>
      </c>
      <c r="GH65" s="10">
        <f t="shared" si="77"/>
        <v>100</v>
      </c>
      <c r="GI65" s="10" t="str">
        <f t="shared" si="78"/>
        <v>0/100</v>
      </c>
      <c r="GJ65" s="10">
        <f t="shared" si="79"/>
        <v>0</v>
      </c>
      <c r="GK65" s="10" t="s">
        <v>167</v>
      </c>
      <c r="GL65" s="10">
        <f t="shared" si="80"/>
        <v>100</v>
      </c>
      <c r="GM65" s="10" t="str">
        <f t="shared" si="81"/>
        <v>0/100</v>
      </c>
      <c r="GO65" s="10">
        <f t="shared" si="82"/>
        <v>0</v>
      </c>
      <c r="GP65" s="10">
        <f t="shared" si="83"/>
        <v>0</v>
      </c>
      <c r="GQ65" s="10">
        <f t="shared" si="84"/>
        <v>0</v>
      </c>
      <c r="GR65" s="10">
        <f t="shared" si="85"/>
        <v>0</v>
      </c>
      <c r="GS65" s="10">
        <f t="shared" si="86"/>
        <v>0</v>
      </c>
      <c r="GT65" s="10">
        <f t="shared" si="87"/>
        <v>0</v>
      </c>
      <c r="GU65" s="10">
        <f t="shared" si="88"/>
        <v>0</v>
      </c>
      <c r="GV65" s="10">
        <f t="shared" si="89"/>
        <v>0</v>
      </c>
      <c r="GW65" s="10">
        <f t="shared" si="90"/>
        <v>0</v>
      </c>
      <c r="GX65" s="10">
        <f t="shared" si="91"/>
        <v>0</v>
      </c>
    </row>
    <row r="66" spans="1:213" ht="21.75" customHeight="1">
      <c r="A66" s="9">
        <f t="shared" si="11"/>
        <v>0</v>
      </c>
      <c r="B66" s="32">
        <v>58</v>
      </c>
      <c r="C66" s="354">
        <v>58</v>
      </c>
      <c r="D66" s="275">
        <f t="shared" si="12"/>
        <v>0</v>
      </c>
      <c r="E66" s="591"/>
      <c r="F66" s="592"/>
      <c r="G66" s="591"/>
      <c r="H66" s="591"/>
      <c r="I66" s="591"/>
      <c r="J66" s="591"/>
      <c r="K66" s="595"/>
      <c r="L66" s="355"/>
      <c r="M66" s="356"/>
      <c r="N66" s="357">
        <f t="shared" si="92"/>
        <v>0</v>
      </c>
      <c r="O66" s="356"/>
      <c r="P66" s="356"/>
      <c r="Q66" s="357">
        <f t="shared" si="13"/>
        <v>0</v>
      </c>
      <c r="R66" s="356"/>
      <c r="S66" s="356"/>
      <c r="T66" s="357">
        <f t="shared" si="14"/>
        <v>0</v>
      </c>
      <c r="U66" s="358">
        <f t="shared" si="93"/>
        <v>0</v>
      </c>
      <c r="V66" s="359"/>
      <c r="W66" s="360"/>
      <c r="X66" s="357">
        <f t="shared" si="94"/>
        <v>0</v>
      </c>
      <c r="Y66" s="360"/>
      <c r="Z66" s="360"/>
      <c r="AA66" s="357">
        <f t="shared" si="95"/>
        <v>0</v>
      </c>
      <c r="AB66" s="361">
        <f t="shared" si="96"/>
        <v>0</v>
      </c>
      <c r="AC66" s="362">
        <f t="shared" si="97"/>
        <v>0</v>
      </c>
      <c r="AD66" s="363" t="str">
        <f t="shared" si="16"/>
        <v/>
      </c>
      <c r="AE66" s="364">
        <f t="shared" si="98"/>
        <v>0</v>
      </c>
      <c r="AF66" s="365"/>
      <c r="AG66" s="366"/>
      <c r="AH66" s="367">
        <f t="shared" si="18"/>
        <v>0</v>
      </c>
      <c r="AI66" s="366"/>
      <c r="AJ66" s="366"/>
      <c r="AK66" s="367">
        <f t="shared" si="19"/>
        <v>0</v>
      </c>
      <c r="AL66" s="366"/>
      <c r="AM66" s="366"/>
      <c r="AN66" s="367">
        <f t="shared" si="20"/>
        <v>0</v>
      </c>
      <c r="AO66" s="368">
        <f t="shared" si="99"/>
        <v>0</v>
      </c>
      <c r="AP66" s="369"/>
      <c r="AQ66" s="370"/>
      <c r="AR66" s="367">
        <f t="shared" si="100"/>
        <v>0</v>
      </c>
      <c r="AS66" s="370"/>
      <c r="AT66" s="370"/>
      <c r="AU66" s="367">
        <f t="shared" si="101"/>
        <v>0</v>
      </c>
      <c r="AV66" s="371">
        <f t="shared" si="102"/>
        <v>0</v>
      </c>
      <c r="AW66" s="372">
        <f t="shared" si="21"/>
        <v>0</v>
      </c>
      <c r="AX66" s="373" t="str">
        <f t="shared" si="22"/>
        <v>E</v>
      </c>
      <c r="AY66" s="374">
        <f t="shared" si="23"/>
        <v>0</v>
      </c>
      <c r="AZ66" s="375"/>
      <c r="BA66" s="376"/>
      <c r="BB66" s="377">
        <f t="shared" si="24"/>
        <v>0</v>
      </c>
      <c r="BC66" s="376"/>
      <c r="BD66" s="376"/>
      <c r="BE66" s="377">
        <f t="shared" si="25"/>
        <v>0</v>
      </c>
      <c r="BF66" s="376"/>
      <c r="BG66" s="376"/>
      <c r="BH66" s="377">
        <f t="shared" si="26"/>
        <v>0</v>
      </c>
      <c r="BI66" s="378">
        <f t="shared" si="103"/>
        <v>0</v>
      </c>
      <c r="BJ66" s="379"/>
      <c r="BK66" s="380"/>
      <c r="BL66" s="377">
        <f t="shared" si="104"/>
        <v>0</v>
      </c>
      <c r="BM66" s="380"/>
      <c r="BN66" s="380"/>
      <c r="BO66" s="377">
        <f t="shared" si="105"/>
        <v>0</v>
      </c>
      <c r="BP66" s="381">
        <f t="shared" si="106"/>
        <v>0</v>
      </c>
      <c r="BQ66" s="382">
        <f t="shared" si="27"/>
        <v>0</v>
      </c>
      <c r="BR66" s="383" t="str">
        <f t="shared" si="28"/>
        <v>E</v>
      </c>
      <c r="BS66" s="384">
        <f t="shared" si="29"/>
        <v>0</v>
      </c>
      <c r="BT66" s="385"/>
      <c r="BU66" s="386"/>
      <c r="BV66" s="387">
        <f t="shared" si="30"/>
        <v>0</v>
      </c>
      <c r="BW66" s="386"/>
      <c r="BX66" s="386"/>
      <c r="BY66" s="387">
        <f t="shared" si="31"/>
        <v>0</v>
      </c>
      <c r="BZ66" s="386"/>
      <c r="CA66" s="386"/>
      <c r="CB66" s="387">
        <f t="shared" si="32"/>
        <v>0</v>
      </c>
      <c r="CC66" s="388">
        <f t="shared" si="107"/>
        <v>0</v>
      </c>
      <c r="CD66" s="389"/>
      <c r="CE66" s="390"/>
      <c r="CF66" s="387">
        <f t="shared" si="108"/>
        <v>0</v>
      </c>
      <c r="CG66" s="390"/>
      <c r="CH66" s="390"/>
      <c r="CI66" s="387">
        <f t="shared" si="109"/>
        <v>0</v>
      </c>
      <c r="CJ66" s="391">
        <f t="shared" si="110"/>
        <v>0</v>
      </c>
      <c r="CK66" s="392">
        <f t="shared" si="33"/>
        <v>0</v>
      </c>
      <c r="CL66" s="393" t="str">
        <f t="shared" si="34"/>
        <v>E</v>
      </c>
      <c r="CM66" s="394">
        <f t="shared" si="35"/>
        <v>0</v>
      </c>
      <c r="CN66" s="365"/>
      <c r="CO66" s="366"/>
      <c r="CP66" s="367">
        <f t="shared" si="36"/>
        <v>0</v>
      </c>
      <c r="CQ66" s="366"/>
      <c r="CR66" s="366"/>
      <c r="CS66" s="367">
        <f t="shared" si="37"/>
        <v>0</v>
      </c>
      <c r="CT66" s="366"/>
      <c r="CU66" s="366"/>
      <c r="CV66" s="367">
        <f t="shared" si="38"/>
        <v>0</v>
      </c>
      <c r="CW66" s="368">
        <f t="shared" si="111"/>
        <v>0</v>
      </c>
      <c r="CX66" s="369"/>
      <c r="CY66" s="370"/>
      <c r="CZ66" s="367">
        <f t="shared" si="112"/>
        <v>0</v>
      </c>
      <c r="DA66" s="370"/>
      <c r="DB66" s="370"/>
      <c r="DC66" s="367">
        <f t="shared" si="113"/>
        <v>0</v>
      </c>
      <c r="DD66" s="371">
        <f t="shared" si="114"/>
        <v>0</v>
      </c>
      <c r="DE66" s="372">
        <f t="shared" si="39"/>
        <v>0</v>
      </c>
      <c r="DF66" s="373" t="str">
        <f t="shared" si="40"/>
        <v>E</v>
      </c>
      <c r="DG66" s="374">
        <f t="shared" si="41"/>
        <v>0</v>
      </c>
      <c r="DH66" s="395"/>
      <c r="DI66" s="396"/>
      <c r="DJ66" s="397">
        <f t="shared" si="42"/>
        <v>0</v>
      </c>
      <c r="DK66" s="396"/>
      <c r="DL66" s="396"/>
      <c r="DM66" s="397">
        <f t="shared" si="43"/>
        <v>0</v>
      </c>
      <c r="DN66" s="396"/>
      <c r="DO66" s="396"/>
      <c r="DP66" s="397">
        <f t="shared" si="44"/>
        <v>0</v>
      </c>
      <c r="DQ66" s="398">
        <f t="shared" si="115"/>
        <v>0</v>
      </c>
      <c r="DR66" s="399"/>
      <c r="DS66" s="400"/>
      <c r="DT66" s="397">
        <f t="shared" si="116"/>
        <v>0</v>
      </c>
      <c r="DU66" s="400"/>
      <c r="DV66" s="400"/>
      <c r="DW66" s="397">
        <f t="shared" si="117"/>
        <v>0</v>
      </c>
      <c r="DX66" s="401">
        <f t="shared" si="118"/>
        <v>0</v>
      </c>
      <c r="DY66" s="402">
        <f t="shared" si="45"/>
        <v>0</v>
      </c>
      <c r="DZ66" s="403" t="str">
        <f t="shared" si="46"/>
        <v>E</v>
      </c>
      <c r="EA66" s="404">
        <f t="shared" si="47"/>
        <v>0</v>
      </c>
      <c r="EB66" s="405">
        <v>0</v>
      </c>
      <c r="EC66" s="406">
        <v>0</v>
      </c>
      <c r="ED66" s="406">
        <v>0</v>
      </c>
      <c r="EE66" s="327"/>
      <c r="EF66" s="327"/>
      <c r="EG66" s="327">
        <f t="shared" si="48"/>
        <v>0</v>
      </c>
      <c r="EH66" s="407">
        <f t="shared" si="49"/>
        <v>0</v>
      </c>
      <c r="EI66" s="329" t="str">
        <f t="shared" si="50"/>
        <v>E</v>
      </c>
      <c r="EJ66" s="330">
        <f t="shared" si="51"/>
        <v>0</v>
      </c>
      <c r="EK66" s="408">
        <v>0</v>
      </c>
      <c r="EL66" s="409">
        <v>0</v>
      </c>
      <c r="EM66" s="409">
        <v>0</v>
      </c>
      <c r="EN66" s="332"/>
      <c r="EO66" s="332"/>
      <c r="EP66" s="332">
        <f t="shared" si="52"/>
        <v>0</v>
      </c>
      <c r="EQ66" s="333">
        <f t="shared" si="53"/>
        <v>0</v>
      </c>
      <c r="ER66" s="334" t="str">
        <f t="shared" si="54"/>
        <v>E</v>
      </c>
      <c r="ES66" s="335">
        <f t="shared" si="55"/>
        <v>0</v>
      </c>
      <c r="ET66" s="410">
        <v>0</v>
      </c>
      <c r="EU66" s="411">
        <v>0</v>
      </c>
      <c r="EV66" s="411">
        <v>0</v>
      </c>
      <c r="EW66" s="337"/>
      <c r="EX66" s="337"/>
      <c r="EY66" s="337">
        <f t="shared" si="56"/>
        <v>0</v>
      </c>
      <c r="EZ66" s="338">
        <f t="shared" si="57"/>
        <v>0</v>
      </c>
      <c r="FA66" s="339" t="str">
        <f t="shared" si="58"/>
        <v>E</v>
      </c>
      <c r="FB66" s="340">
        <f t="shared" si="59"/>
        <v>0</v>
      </c>
      <c r="FC66" s="412"/>
      <c r="FD66" s="373"/>
      <c r="FE66" s="413" t="str">
        <f t="shared" si="122"/>
        <v/>
      </c>
      <c r="FF66" s="344">
        <f t="shared" si="120"/>
        <v>0</v>
      </c>
      <c r="FG66" s="345">
        <f t="shared" si="121"/>
        <v>0</v>
      </c>
      <c r="FH66" s="346" t="str">
        <f t="shared" si="61"/>
        <v/>
      </c>
      <c r="FI66" s="347" t="str">
        <f t="shared" si="62"/>
        <v/>
      </c>
      <c r="FJ66" s="347" t="str">
        <f t="shared" si="63"/>
        <v/>
      </c>
      <c r="FK66" s="347" t="str">
        <f t="shared" si="64"/>
        <v/>
      </c>
      <c r="FL66" s="414" t="str">
        <f t="shared" si="65"/>
        <v/>
      </c>
      <c r="FM66" s="349" t="str">
        <f t="shared" si="66"/>
        <v/>
      </c>
      <c r="FN66" s="350" t="str">
        <f t="shared" si="67"/>
        <v/>
      </c>
      <c r="FO66" s="351">
        <f t="shared" si="2"/>
        <v>0</v>
      </c>
      <c r="FP66" s="352">
        <f t="shared" si="3"/>
        <v>0</v>
      </c>
      <c r="FQ66" s="352">
        <f t="shared" si="4"/>
        <v>0</v>
      </c>
      <c r="FR66" s="352">
        <f t="shared" si="5"/>
        <v>0</v>
      </c>
      <c r="FS66" s="352">
        <f t="shared" si="6"/>
        <v>0</v>
      </c>
      <c r="FT66" s="353">
        <f t="shared" si="7"/>
        <v>0</v>
      </c>
      <c r="FU66" s="45">
        <f t="shared" si="68"/>
        <v>0</v>
      </c>
      <c r="FV66" s="46">
        <f t="shared" si="69"/>
        <v>0</v>
      </c>
      <c r="FW66" s="46">
        <f t="shared" si="70"/>
        <v>0</v>
      </c>
      <c r="FX66" s="46">
        <f t="shared" si="71"/>
        <v>0</v>
      </c>
      <c r="FY66" s="46">
        <f t="shared" si="72"/>
        <v>0</v>
      </c>
      <c r="FZ66" s="820"/>
      <c r="GA66" s="820"/>
      <c r="GB66" s="10">
        <f t="shared" si="73"/>
        <v>0</v>
      </c>
      <c r="GC66" s="10" t="s">
        <v>167</v>
      </c>
      <c r="GD66" s="10">
        <f t="shared" si="74"/>
        <v>100</v>
      </c>
      <c r="GE66" s="10" t="str">
        <f t="shared" si="75"/>
        <v>0/100</v>
      </c>
      <c r="GF66" s="10">
        <f t="shared" si="76"/>
        <v>0</v>
      </c>
      <c r="GG66" s="10" t="s">
        <v>167</v>
      </c>
      <c r="GH66" s="10">
        <f t="shared" si="77"/>
        <v>100</v>
      </c>
      <c r="GI66" s="10" t="str">
        <f t="shared" si="78"/>
        <v>0/100</v>
      </c>
      <c r="GJ66" s="10">
        <f t="shared" si="79"/>
        <v>0</v>
      </c>
      <c r="GK66" s="10" t="s">
        <v>167</v>
      </c>
      <c r="GL66" s="10">
        <f t="shared" si="80"/>
        <v>100</v>
      </c>
      <c r="GM66" s="10" t="str">
        <f t="shared" si="81"/>
        <v>0/100</v>
      </c>
      <c r="GO66" s="10">
        <f t="shared" si="82"/>
        <v>0</v>
      </c>
      <c r="GP66" s="10">
        <f t="shared" si="83"/>
        <v>0</v>
      </c>
      <c r="GQ66" s="10">
        <f t="shared" si="84"/>
        <v>0</v>
      </c>
      <c r="GR66" s="10">
        <f t="shared" si="85"/>
        <v>0</v>
      </c>
      <c r="GS66" s="10">
        <f t="shared" si="86"/>
        <v>0</v>
      </c>
      <c r="GT66" s="10">
        <f t="shared" si="87"/>
        <v>0</v>
      </c>
      <c r="GU66" s="10">
        <f t="shared" si="88"/>
        <v>0</v>
      </c>
      <c r="GV66" s="10">
        <f t="shared" si="89"/>
        <v>0</v>
      </c>
      <c r="GW66" s="10">
        <f t="shared" si="90"/>
        <v>0</v>
      </c>
      <c r="GX66" s="10">
        <f t="shared" si="91"/>
        <v>0</v>
      </c>
    </row>
    <row r="67" spans="1:213" ht="21.75" customHeight="1">
      <c r="A67" s="9">
        <f t="shared" si="11"/>
        <v>0</v>
      </c>
      <c r="B67" s="32">
        <v>59</v>
      </c>
      <c r="C67" s="274">
        <v>59</v>
      </c>
      <c r="D67" s="275">
        <f t="shared" si="12"/>
        <v>0</v>
      </c>
      <c r="E67" s="591"/>
      <c r="F67" s="592"/>
      <c r="G67" s="589"/>
      <c r="H67" s="591"/>
      <c r="I67" s="591"/>
      <c r="J67" s="591"/>
      <c r="K67" s="595"/>
      <c r="L67" s="355"/>
      <c r="M67" s="356"/>
      <c r="N67" s="357">
        <f t="shared" si="92"/>
        <v>0</v>
      </c>
      <c r="O67" s="356"/>
      <c r="P67" s="356"/>
      <c r="Q67" s="357">
        <f t="shared" si="13"/>
        <v>0</v>
      </c>
      <c r="R67" s="356"/>
      <c r="S67" s="356"/>
      <c r="T67" s="357">
        <f t="shared" si="14"/>
        <v>0</v>
      </c>
      <c r="U67" s="358">
        <f t="shared" si="93"/>
        <v>0</v>
      </c>
      <c r="V67" s="359"/>
      <c r="W67" s="360"/>
      <c r="X67" s="357">
        <f t="shared" si="94"/>
        <v>0</v>
      </c>
      <c r="Y67" s="360"/>
      <c r="Z67" s="360"/>
      <c r="AA67" s="357">
        <f t="shared" si="95"/>
        <v>0</v>
      </c>
      <c r="AB67" s="361">
        <f t="shared" si="96"/>
        <v>0</v>
      </c>
      <c r="AC67" s="362">
        <f t="shared" si="97"/>
        <v>0</v>
      </c>
      <c r="AD67" s="363" t="str">
        <f t="shared" si="16"/>
        <v/>
      </c>
      <c r="AE67" s="364">
        <f t="shared" si="98"/>
        <v>0</v>
      </c>
      <c r="AF67" s="365"/>
      <c r="AG67" s="366"/>
      <c r="AH67" s="367">
        <f t="shared" si="18"/>
        <v>0</v>
      </c>
      <c r="AI67" s="366"/>
      <c r="AJ67" s="366"/>
      <c r="AK67" s="367">
        <f t="shared" si="19"/>
        <v>0</v>
      </c>
      <c r="AL67" s="366"/>
      <c r="AM67" s="366"/>
      <c r="AN67" s="367">
        <f t="shared" si="20"/>
        <v>0</v>
      </c>
      <c r="AO67" s="368">
        <f t="shared" si="99"/>
        <v>0</v>
      </c>
      <c r="AP67" s="369"/>
      <c r="AQ67" s="370"/>
      <c r="AR67" s="367">
        <f t="shared" si="100"/>
        <v>0</v>
      </c>
      <c r="AS67" s="370"/>
      <c r="AT67" s="370"/>
      <c r="AU67" s="367">
        <f t="shared" si="101"/>
        <v>0</v>
      </c>
      <c r="AV67" s="371">
        <f t="shared" si="102"/>
        <v>0</v>
      </c>
      <c r="AW67" s="372">
        <f t="shared" si="21"/>
        <v>0</v>
      </c>
      <c r="AX67" s="373" t="str">
        <f t="shared" si="22"/>
        <v>E</v>
      </c>
      <c r="AY67" s="374">
        <f t="shared" si="23"/>
        <v>0</v>
      </c>
      <c r="AZ67" s="375"/>
      <c r="BA67" s="376"/>
      <c r="BB67" s="377">
        <f t="shared" si="24"/>
        <v>0</v>
      </c>
      <c r="BC67" s="376"/>
      <c r="BD67" s="376"/>
      <c r="BE67" s="377">
        <f t="shared" si="25"/>
        <v>0</v>
      </c>
      <c r="BF67" s="376"/>
      <c r="BG67" s="376"/>
      <c r="BH67" s="377">
        <f t="shared" si="26"/>
        <v>0</v>
      </c>
      <c r="BI67" s="378">
        <f t="shared" si="103"/>
        <v>0</v>
      </c>
      <c r="BJ67" s="379"/>
      <c r="BK67" s="380"/>
      <c r="BL67" s="377">
        <f t="shared" si="104"/>
        <v>0</v>
      </c>
      <c r="BM67" s="380"/>
      <c r="BN67" s="380"/>
      <c r="BO67" s="377">
        <f t="shared" si="105"/>
        <v>0</v>
      </c>
      <c r="BP67" s="381">
        <f t="shared" si="106"/>
        <v>0</v>
      </c>
      <c r="BQ67" s="382">
        <f t="shared" si="27"/>
        <v>0</v>
      </c>
      <c r="BR67" s="383" t="str">
        <f t="shared" si="28"/>
        <v>E</v>
      </c>
      <c r="BS67" s="384">
        <f t="shared" si="29"/>
        <v>0</v>
      </c>
      <c r="BT67" s="385"/>
      <c r="BU67" s="386"/>
      <c r="BV67" s="387">
        <f t="shared" si="30"/>
        <v>0</v>
      </c>
      <c r="BW67" s="386"/>
      <c r="BX67" s="386"/>
      <c r="BY67" s="387">
        <f t="shared" si="31"/>
        <v>0</v>
      </c>
      <c r="BZ67" s="386"/>
      <c r="CA67" s="386"/>
      <c r="CB67" s="387">
        <f t="shared" si="32"/>
        <v>0</v>
      </c>
      <c r="CC67" s="388">
        <f t="shared" si="107"/>
        <v>0</v>
      </c>
      <c r="CD67" s="389"/>
      <c r="CE67" s="390"/>
      <c r="CF67" s="387">
        <f t="shared" si="108"/>
        <v>0</v>
      </c>
      <c r="CG67" s="390"/>
      <c r="CH67" s="390"/>
      <c r="CI67" s="387">
        <f t="shared" si="109"/>
        <v>0</v>
      </c>
      <c r="CJ67" s="391">
        <f t="shared" si="110"/>
        <v>0</v>
      </c>
      <c r="CK67" s="392">
        <f t="shared" si="33"/>
        <v>0</v>
      </c>
      <c r="CL67" s="393" t="str">
        <f t="shared" si="34"/>
        <v>E</v>
      </c>
      <c r="CM67" s="394">
        <f t="shared" si="35"/>
        <v>0</v>
      </c>
      <c r="CN67" s="365"/>
      <c r="CO67" s="366"/>
      <c r="CP67" s="367">
        <f t="shared" si="36"/>
        <v>0</v>
      </c>
      <c r="CQ67" s="366"/>
      <c r="CR67" s="366"/>
      <c r="CS67" s="367">
        <f t="shared" si="37"/>
        <v>0</v>
      </c>
      <c r="CT67" s="366"/>
      <c r="CU67" s="366"/>
      <c r="CV67" s="367">
        <f t="shared" si="38"/>
        <v>0</v>
      </c>
      <c r="CW67" s="368">
        <f t="shared" si="111"/>
        <v>0</v>
      </c>
      <c r="CX67" s="369"/>
      <c r="CY67" s="370"/>
      <c r="CZ67" s="367">
        <f t="shared" si="112"/>
        <v>0</v>
      </c>
      <c r="DA67" s="370"/>
      <c r="DB67" s="370"/>
      <c r="DC67" s="367">
        <f t="shared" si="113"/>
        <v>0</v>
      </c>
      <c r="DD67" s="371">
        <f t="shared" si="114"/>
        <v>0</v>
      </c>
      <c r="DE67" s="372">
        <f t="shared" si="39"/>
        <v>0</v>
      </c>
      <c r="DF67" s="373" t="str">
        <f t="shared" si="40"/>
        <v>E</v>
      </c>
      <c r="DG67" s="374">
        <f t="shared" si="41"/>
        <v>0</v>
      </c>
      <c r="DH67" s="395"/>
      <c r="DI67" s="396"/>
      <c r="DJ67" s="397">
        <f t="shared" si="42"/>
        <v>0</v>
      </c>
      <c r="DK67" s="396"/>
      <c r="DL67" s="396"/>
      <c r="DM67" s="397">
        <f t="shared" si="43"/>
        <v>0</v>
      </c>
      <c r="DN67" s="396"/>
      <c r="DO67" s="396"/>
      <c r="DP67" s="397">
        <f t="shared" si="44"/>
        <v>0</v>
      </c>
      <c r="DQ67" s="398">
        <f t="shared" si="115"/>
        <v>0</v>
      </c>
      <c r="DR67" s="399"/>
      <c r="DS67" s="400"/>
      <c r="DT67" s="397">
        <f t="shared" si="116"/>
        <v>0</v>
      </c>
      <c r="DU67" s="400"/>
      <c r="DV67" s="400"/>
      <c r="DW67" s="397">
        <f t="shared" si="117"/>
        <v>0</v>
      </c>
      <c r="DX67" s="401">
        <f t="shared" si="118"/>
        <v>0</v>
      </c>
      <c r="DY67" s="402">
        <f t="shared" si="45"/>
        <v>0</v>
      </c>
      <c r="DZ67" s="403" t="str">
        <f t="shared" si="46"/>
        <v>E</v>
      </c>
      <c r="EA67" s="404">
        <f t="shared" si="47"/>
        <v>0</v>
      </c>
      <c r="EB67" s="405">
        <v>0</v>
      </c>
      <c r="EC67" s="406">
        <v>0</v>
      </c>
      <c r="ED67" s="406">
        <v>0</v>
      </c>
      <c r="EE67" s="327"/>
      <c r="EF67" s="327"/>
      <c r="EG67" s="327">
        <f t="shared" si="48"/>
        <v>0</v>
      </c>
      <c r="EH67" s="407">
        <f t="shared" si="49"/>
        <v>0</v>
      </c>
      <c r="EI67" s="329" t="str">
        <f t="shared" si="50"/>
        <v>E</v>
      </c>
      <c r="EJ67" s="330">
        <f t="shared" si="51"/>
        <v>0</v>
      </c>
      <c r="EK67" s="408">
        <v>0</v>
      </c>
      <c r="EL67" s="409">
        <v>0</v>
      </c>
      <c r="EM67" s="409">
        <v>0</v>
      </c>
      <c r="EN67" s="332"/>
      <c r="EO67" s="332"/>
      <c r="EP67" s="332">
        <f t="shared" si="52"/>
        <v>0</v>
      </c>
      <c r="EQ67" s="333">
        <f t="shared" si="53"/>
        <v>0</v>
      </c>
      <c r="ER67" s="334" t="str">
        <f t="shared" si="54"/>
        <v>E</v>
      </c>
      <c r="ES67" s="335">
        <f t="shared" si="55"/>
        <v>0</v>
      </c>
      <c r="ET67" s="410">
        <v>0</v>
      </c>
      <c r="EU67" s="411">
        <v>0</v>
      </c>
      <c r="EV67" s="411">
        <v>0</v>
      </c>
      <c r="EW67" s="337"/>
      <c r="EX67" s="337"/>
      <c r="EY67" s="337">
        <f t="shared" si="56"/>
        <v>0</v>
      </c>
      <c r="EZ67" s="338">
        <f t="shared" si="57"/>
        <v>0</v>
      </c>
      <c r="FA67" s="339" t="str">
        <f t="shared" si="58"/>
        <v>E</v>
      </c>
      <c r="FB67" s="340">
        <f t="shared" si="59"/>
        <v>0</v>
      </c>
      <c r="FC67" s="412"/>
      <c r="FD67" s="373"/>
      <c r="FE67" s="413" t="str">
        <f t="shared" si="122"/>
        <v/>
      </c>
      <c r="FF67" s="344">
        <f t="shared" si="120"/>
        <v>0</v>
      </c>
      <c r="FG67" s="345">
        <f t="shared" si="121"/>
        <v>0</v>
      </c>
      <c r="FH67" s="346" t="str">
        <f t="shared" si="61"/>
        <v/>
      </c>
      <c r="FI67" s="347" t="str">
        <f t="shared" si="62"/>
        <v/>
      </c>
      <c r="FJ67" s="347" t="str">
        <f t="shared" si="63"/>
        <v/>
      </c>
      <c r="FK67" s="347" t="str">
        <f t="shared" si="64"/>
        <v/>
      </c>
      <c r="FL67" s="414" t="str">
        <f t="shared" si="65"/>
        <v/>
      </c>
      <c r="FM67" s="349" t="str">
        <f t="shared" si="66"/>
        <v/>
      </c>
      <c r="FN67" s="350" t="str">
        <f t="shared" si="67"/>
        <v/>
      </c>
      <c r="FO67" s="351">
        <f t="shared" si="2"/>
        <v>0</v>
      </c>
      <c r="FP67" s="352">
        <f t="shared" si="3"/>
        <v>0</v>
      </c>
      <c r="FQ67" s="352">
        <f t="shared" si="4"/>
        <v>0</v>
      </c>
      <c r="FR67" s="352">
        <f t="shared" si="5"/>
        <v>0</v>
      </c>
      <c r="FS67" s="352">
        <f t="shared" si="6"/>
        <v>0</v>
      </c>
      <c r="FT67" s="353">
        <f t="shared" si="7"/>
        <v>0</v>
      </c>
      <c r="FU67" s="45">
        <f t="shared" si="68"/>
        <v>0</v>
      </c>
      <c r="FV67" s="46">
        <f t="shared" si="69"/>
        <v>0</v>
      </c>
      <c r="FW67" s="46">
        <f t="shared" si="70"/>
        <v>0</v>
      </c>
      <c r="FX67" s="46">
        <f t="shared" si="71"/>
        <v>0</v>
      </c>
      <c r="FY67" s="46">
        <f t="shared" si="72"/>
        <v>0</v>
      </c>
      <c r="FZ67" s="820"/>
      <c r="GA67" s="820"/>
      <c r="GB67" s="10">
        <f t="shared" si="73"/>
        <v>0</v>
      </c>
      <c r="GC67" s="10" t="s">
        <v>167</v>
      </c>
      <c r="GD67" s="10">
        <f t="shared" si="74"/>
        <v>100</v>
      </c>
      <c r="GE67" s="10" t="str">
        <f t="shared" si="75"/>
        <v>0/100</v>
      </c>
      <c r="GF67" s="10">
        <f t="shared" si="76"/>
        <v>0</v>
      </c>
      <c r="GG67" s="10" t="s">
        <v>167</v>
      </c>
      <c r="GH67" s="10">
        <f t="shared" si="77"/>
        <v>100</v>
      </c>
      <c r="GI67" s="10" t="str">
        <f t="shared" si="78"/>
        <v>0/100</v>
      </c>
      <c r="GJ67" s="10">
        <f t="shared" si="79"/>
        <v>0</v>
      </c>
      <c r="GK67" s="10" t="s">
        <v>167</v>
      </c>
      <c r="GL67" s="10">
        <f t="shared" si="80"/>
        <v>100</v>
      </c>
      <c r="GM67" s="10" t="str">
        <f t="shared" si="81"/>
        <v>0/100</v>
      </c>
      <c r="GO67" s="10">
        <f t="shared" si="82"/>
        <v>0</v>
      </c>
      <c r="GP67" s="10">
        <f t="shared" si="83"/>
        <v>0</v>
      </c>
      <c r="GQ67" s="10">
        <f t="shared" si="84"/>
        <v>0</v>
      </c>
      <c r="GR67" s="10">
        <f t="shared" si="85"/>
        <v>0</v>
      </c>
      <c r="GS67" s="10">
        <f t="shared" si="86"/>
        <v>0</v>
      </c>
      <c r="GT67" s="10">
        <f t="shared" si="87"/>
        <v>0</v>
      </c>
      <c r="GU67" s="10">
        <f t="shared" si="88"/>
        <v>0</v>
      </c>
      <c r="GV67" s="10">
        <f t="shared" si="89"/>
        <v>0</v>
      </c>
      <c r="GW67" s="10">
        <f t="shared" si="90"/>
        <v>0</v>
      </c>
      <c r="GX67" s="10">
        <f t="shared" si="91"/>
        <v>0</v>
      </c>
    </row>
    <row r="68" spans="1:213" ht="21.75" customHeight="1">
      <c r="A68" s="9">
        <f t="shared" si="11"/>
        <v>0</v>
      </c>
      <c r="B68" s="32">
        <v>60</v>
      </c>
      <c r="C68" s="354">
        <v>60</v>
      </c>
      <c r="D68" s="275">
        <f t="shared" si="12"/>
        <v>0</v>
      </c>
      <c r="E68" s="591"/>
      <c r="F68" s="592"/>
      <c r="G68" s="591"/>
      <c r="H68" s="591"/>
      <c r="I68" s="591"/>
      <c r="J68" s="591"/>
      <c r="K68" s="595"/>
      <c r="L68" s="355"/>
      <c r="M68" s="356"/>
      <c r="N68" s="357">
        <f t="shared" si="92"/>
        <v>0</v>
      </c>
      <c r="O68" s="356"/>
      <c r="P68" s="356"/>
      <c r="Q68" s="357">
        <f t="shared" si="13"/>
        <v>0</v>
      </c>
      <c r="R68" s="356"/>
      <c r="S68" s="356"/>
      <c r="T68" s="357">
        <f t="shared" si="14"/>
        <v>0</v>
      </c>
      <c r="U68" s="358">
        <f t="shared" si="93"/>
        <v>0</v>
      </c>
      <c r="V68" s="359"/>
      <c r="W68" s="360"/>
      <c r="X68" s="357">
        <f t="shared" si="94"/>
        <v>0</v>
      </c>
      <c r="Y68" s="360"/>
      <c r="Z68" s="360"/>
      <c r="AA68" s="357">
        <f t="shared" si="95"/>
        <v>0</v>
      </c>
      <c r="AB68" s="361">
        <f t="shared" si="96"/>
        <v>0</v>
      </c>
      <c r="AC68" s="362">
        <f t="shared" si="97"/>
        <v>0</v>
      </c>
      <c r="AD68" s="363" t="str">
        <f t="shared" si="16"/>
        <v/>
      </c>
      <c r="AE68" s="364">
        <f t="shared" si="98"/>
        <v>0</v>
      </c>
      <c r="AF68" s="365"/>
      <c r="AG68" s="366"/>
      <c r="AH68" s="367">
        <f t="shared" si="18"/>
        <v>0</v>
      </c>
      <c r="AI68" s="366"/>
      <c r="AJ68" s="366"/>
      <c r="AK68" s="367">
        <f t="shared" si="19"/>
        <v>0</v>
      </c>
      <c r="AL68" s="366"/>
      <c r="AM68" s="366"/>
      <c r="AN68" s="367">
        <f t="shared" si="20"/>
        <v>0</v>
      </c>
      <c r="AO68" s="368">
        <f t="shared" si="99"/>
        <v>0</v>
      </c>
      <c r="AP68" s="369"/>
      <c r="AQ68" s="370"/>
      <c r="AR68" s="367">
        <f t="shared" si="100"/>
        <v>0</v>
      </c>
      <c r="AS68" s="370"/>
      <c r="AT68" s="370"/>
      <c r="AU68" s="367">
        <f t="shared" si="101"/>
        <v>0</v>
      </c>
      <c r="AV68" s="371">
        <f t="shared" si="102"/>
        <v>0</v>
      </c>
      <c r="AW68" s="372">
        <f t="shared" si="21"/>
        <v>0</v>
      </c>
      <c r="AX68" s="373" t="str">
        <f t="shared" si="22"/>
        <v>E</v>
      </c>
      <c r="AY68" s="374">
        <f t="shared" si="23"/>
        <v>0</v>
      </c>
      <c r="AZ68" s="375"/>
      <c r="BA68" s="376"/>
      <c r="BB68" s="377">
        <f t="shared" si="24"/>
        <v>0</v>
      </c>
      <c r="BC68" s="376"/>
      <c r="BD68" s="376"/>
      <c r="BE68" s="377">
        <f t="shared" si="25"/>
        <v>0</v>
      </c>
      <c r="BF68" s="376"/>
      <c r="BG68" s="376"/>
      <c r="BH68" s="377">
        <f t="shared" si="26"/>
        <v>0</v>
      </c>
      <c r="BI68" s="378">
        <f t="shared" si="103"/>
        <v>0</v>
      </c>
      <c r="BJ68" s="379"/>
      <c r="BK68" s="380"/>
      <c r="BL68" s="377">
        <f t="shared" si="104"/>
        <v>0</v>
      </c>
      <c r="BM68" s="380"/>
      <c r="BN68" s="380"/>
      <c r="BO68" s="377">
        <f t="shared" si="105"/>
        <v>0</v>
      </c>
      <c r="BP68" s="381">
        <f t="shared" si="106"/>
        <v>0</v>
      </c>
      <c r="BQ68" s="382">
        <f t="shared" si="27"/>
        <v>0</v>
      </c>
      <c r="BR68" s="383" t="str">
        <f t="shared" si="28"/>
        <v>E</v>
      </c>
      <c r="BS68" s="384">
        <f t="shared" si="29"/>
        <v>0</v>
      </c>
      <c r="BT68" s="385"/>
      <c r="BU68" s="386"/>
      <c r="BV68" s="387">
        <f t="shared" si="30"/>
        <v>0</v>
      </c>
      <c r="BW68" s="386"/>
      <c r="BX68" s="386"/>
      <c r="BY68" s="387">
        <f t="shared" si="31"/>
        <v>0</v>
      </c>
      <c r="BZ68" s="386"/>
      <c r="CA68" s="386"/>
      <c r="CB68" s="387">
        <f t="shared" si="32"/>
        <v>0</v>
      </c>
      <c r="CC68" s="388">
        <f t="shared" si="107"/>
        <v>0</v>
      </c>
      <c r="CD68" s="389"/>
      <c r="CE68" s="390"/>
      <c r="CF68" s="387">
        <f t="shared" si="108"/>
        <v>0</v>
      </c>
      <c r="CG68" s="390"/>
      <c r="CH68" s="390"/>
      <c r="CI68" s="387">
        <f t="shared" si="109"/>
        <v>0</v>
      </c>
      <c r="CJ68" s="391">
        <f t="shared" si="110"/>
        <v>0</v>
      </c>
      <c r="CK68" s="392">
        <f t="shared" si="33"/>
        <v>0</v>
      </c>
      <c r="CL68" s="393" t="str">
        <f t="shared" si="34"/>
        <v>E</v>
      </c>
      <c r="CM68" s="394">
        <f t="shared" si="35"/>
        <v>0</v>
      </c>
      <c r="CN68" s="365"/>
      <c r="CO68" s="366"/>
      <c r="CP68" s="367">
        <f t="shared" si="36"/>
        <v>0</v>
      </c>
      <c r="CQ68" s="366"/>
      <c r="CR68" s="366"/>
      <c r="CS68" s="367">
        <f t="shared" si="37"/>
        <v>0</v>
      </c>
      <c r="CT68" s="366"/>
      <c r="CU68" s="366"/>
      <c r="CV68" s="367">
        <f t="shared" si="38"/>
        <v>0</v>
      </c>
      <c r="CW68" s="368">
        <f t="shared" si="111"/>
        <v>0</v>
      </c>
      <c r="CX68" s="369"/>
      <c r="CY68" s="370"/>
      <c r="CZ68" s="367">
        <f t="shared" si="112"/>
        <v>0</v>
      </c>
      <c r="DA68" s="370"/>
      <c r="DB68" s="370"/>
      <c r="DC68" s="367">
        <f t="shared" si="113"/>
        <v>0</v>
      </c>
      <c r="DD68" s="371">
        <f t="shared" si="114"/>
        <v>0</v>
      </c>
      <c r="DE68" s="372">
        <f t="shared" si="39"/>
        <v>0</v>
      </c>
      <c r="DF68" s="373" t="str">
        <f t="shared" si="40"/>
        <v>E</v>
      </c>
      <c r="DG68" s="374">
        <f t="shared" si="41"/>
        <v>0</v>
      </c>
      <c r="DH68" s="395"/>
      <c r="DI68" s="396"/>
      <c r="DJ68" s="397">
        <f t="shared" si="42"/>
        <v>0</v>
      </c>
      <c r="DK68" s="396"/>
      <c r="DL68" s="396"/>
      <c r="DM68" s="397">
        <f t="shared" si="43"/>
        <v>0</v>
      </c>
      <c r="DN68" s="396"/>
      <c r="DO68" s="396"/>
      <c r="DP68" s="397">
        <f t="shared" si="44"/>
        <v>0</v>
      </c>
      <c r="DQ68" s="398">
        <f t="shared" si="115"/>
        <v>0</v>
      </c>
      <c r="DR68" s="399"/>
      <c r="DS68" s="400"/>
      <c r="DT68" s="397">
        <f t="shared" si="116"/>
        <v>0</v>
      </c>
      <c r="DU68" s="400"/>
      <c r="DV68" s="400"/>
      <c r="DW68" s="397">
        <f t="shared" si="117"/>
        <v>0</v>
      </c>
      <c r="DX68" s="401">
        <f t="shared" si="118"/>
        <v>0</v>
      </c>
      <c r="DY68" s="402">
        <f t="shared" si="45"/>
        <v>0</v>
      </c>
      <c r="DZ68" s="403" t="str">
        <f t="shared" si="46"/>
        <v>E</v>
      </c>
      <c r="EA68" s="404">
        <f t="shared" si="47"/>
        <v>0</v>
      </c>
      <c r="EB68" s="405">
        <v>0</v>
      </c>
      <c r="EC68" s="406">
        <v>0</v>
      </c>
      <c r="ED68" s="406">
        <v>0</v>
      </c>
      <c r="EE68" s="327"/>
      <c r="EF68" s="327"/>
      <c r="EG68" s="327">
        <f t="shared" si="48"/>
        <v>0</v>
      </c>
      <c r="EH68" s="407">
        <f t="shared" si="49"/>
        <v>0</v>
      </c>
      <c r="EI68" s="329" t="str">
        <f t="shared" si="50"/>
        <v>E</v>
      </c>
      <c r="EJ68" s="330">
        <f t="shared" si="51"/>
        <v>0</v>
      </c>
      <c r="EK68" s="408">
        <v>0</v>
      </c>
      <c r="EL68" s="409">
        <v>0</v>
      </c>
      <c r="EM68" s="409">
        <v>0</v>
      </c>
      <c r="EN68" s="332"/>
      <c r="EO68" s="332"/>
      <c r="EP68" s="332">
        <f t="shared" si="52"/>
        <v>0</v>
      </c>
      <c r="EQ68" s="333">
        <f t="shared" si="53"/>
        <v>0</v>
      </c>
      <c r="ER68" s="334" t="str">
        <f t="shared" si="54"/>
        <v>E</v>
      </c>
      <c r="ES68" s="335">
        <f t="shared" si="55"/>
        <v>0</v>
      </c>
      <c r="ET68" s="410">
        <v>0</v>
      </c>
      <c r="EU68" s="411">
        <v>0</v>
      </c>
      <c r="EV68" s="411">
        <v>0</v>
      </c>
      <c r="EW68" s="337"/>
      <c r="EX68" s="337"/>
      <c r="EY68" s="337">
        <f t="shared" si="56"/>
        <v>0</v>
      </c>
      <c r="EZ68" s="338">
        <f t="shared" si="57"/>
        <v>0</v>
      </c>
      <c r="FA68" s="339" t="str">
        <f t="shared" si="58"/>
        <v>E</v>
      </c>
      <c r="FB68" s="340">
        <f t="shared" si="59"/>
        <v>0</v>
      </c>
      <c r="FC68" s="412"/>
      <c r="FD68" s="373"/>
      <c r="FE68" s="413" t="str">
        <f t="shared" si="122"/>
        <v/>
      </c>
      <c r="FF68" s="344">
        <f t="shared" si="120"/>
        <v>0</v>
      </c>
      <c r="FG68" s="345">
        <f t="shared" si="121"/>
        <v>0</v>
      </c>
      <c r="FH68" s="346" t="str">
        <f t="shared" si="61"/>
        <v/>
      </c>
      <c r="FI68" s="347" t="str">
        <f t="shared" si="62"/>
        <v/>
      </c>
      <c r="FJ68" s="347" t="str">
        <f t="shared" si="63"/>
        <v/>
      </c>
      <c r="FK68" s="347" t="str">
        <f t="shared" si="64"/>
        <v/>
      </c>
      <c r="FL68" s="414" t="str">
        <f t="shared" si="65"/>
        <v/>
      </c>
      <c r="FM68" s="349" t="str">
        <f t="shared" si="66"/>
        <v/>
      </c>
      <c r="FN68" s="350" t="str">
        <f t="shared" si="67"/>
        <v/>
      </c>
      <c r="FO68" s="351">
        <f t="shared" si="2"/>
        <v>0</v>
      </c>
      <c r="FP68" s="352">
        <f t="shared" si="3"/>
        <v>0</v>
      </c>
      <c r="FQ68" s="352">
        <f t="shared" si="4"/>
        <v>0</v>
      </c>
      <c r="FR68" s="352">
        <f t="shared" si="5"/>
        <v>0</v>
      </c>
      <c r="FS68" s="352">
        <f t="shared" si="6"/>
        <v>0</v>
      </c>
      <c r="FT68" s="353">
        <f t="shared" si="7"/>
        <v>0</v>
      </c>
      <c r="FU68" s="45">
        <f t="shared" si="68"/>
        <v>0</v>
      </c>
      <c r="FV68" s="46">
        <f t="shared" si="69"/>
        <v>0</v>
      </c>
      <c r="FW68" s="46">
        <f t="shared" si="70"/>
        <v>0</v>
      </c>
      <c r="FX68" s="46">
        <f t="shared" si="71"/>
        <v>0</v>
      </c>
      <c r="FY68" s="46">
        <f t="shared" si="72"/>
        <v>0</v>
      </c>
      <c r="FZ68" s="820"/>
      <c r="GA68" s="820"/>
      <c r="GB68" s="10">
        <f t="shared" si="73"/>
        <v>0</v>
      </c>
      <c r="GC68" s="10" t="s">
        <v>167</v>
      </c>
      <c r="GD68" s="10">
        <f t="shared" si="74"/>
        <v>100</v>
      </c>
      <c r="GE68" s="10" t="str">
        <f t="shared" si="75"/>
        <v>0/100</v>
      </c>
      <c r="GF68" s="10">
        <f t="shared" si="76"/>
        <v>0</v>
      </c>
      <c r="GG68" s="10" t="s">
        <v>167</v>
      </c>
      <c r="GH68" s="10">
        <f t="shared" si="77"/>
        <v>100</v>
      </c>
      <c r="GI68" s="10" t="str">
        <f t="shared" si="78"/>
        <v>0/100</v>
      </c>
      <c r="GJ68" s="10">
        <f t="shared" si="79"/>
        <v>0</v>
      </c>
      <c r="GK68" s="10" t="s">
        <v>167</v>
      </c>
      <c r="GL68" s="10">
        <f t="shared" si="80"/>
        <v>100</v>
      </c>
      <c r="GM68" s="10" t="str">
        <f t="shared" si="81"/>
        <v>0/100</v>
      </c>
      <c r="GO68" s="10">
        <f t="shared" si="82"/>
        <v>0</v>
      </c>
      <c r="GP68" s="10">
        <f t="shared" si="83"/>
        <v>0</v>
      </c>
      <c r="GQ68" s="10">
        <f t="shared" si="84"/>
        <v>0</v>
      </c>
      <c r="GR68" s="10">
        <f t="shared" si="85"/>
        <v>0</v>
      </c>
      <c r="GS68" s="10">
        <f t="shared" si="86"/>
        <v>0</v>
      </c>
      <c r="GT68" s="10">
        <f t="shared" si="87"/>
        <v>0</v>
      </c>
      <c r="GU68" s="10">
        <f t="shared" si="88"/>
        <v>0</v>
      </c>
      <c r="GV68" s="10">
        <f t="shared" si="89"/>
        <v>0</v>
      </c>
      <c r="GW68" s="10">
        <f t="shared" si="90"/>
        <v>0</v>
      </c>
      <c r="GX68" s="10">
        <f t="shared" si="91"/>
        <v>0</v>
      </c>
    </row>
    <row r="69" spans="1:213" ht="21.75" customHeight="1">
      <c r="A69" s="9">
        <f t="shared" si="11"/>
        <v>0</v>
      </c>
      <c r="B69" s="32">
        <v>61</v>
      </c>
      <c r="C69" s="274">
        <v>61</v>
      </c>
      <c r="D69" s="275">
        <f t="shared" si="12"/>
        <v>0</v>
      </c>
      <c r="E69" s="591"/>
      <c r="F69" s="592"/>
      <c r="G69" s="589"/>
      <c r="H69" s="591"/>
      <c r="I69" s="591"/>
      <c r="J69" s="591"/>
      <c r="K69" s="595"/>
      <c r="L69" s="355"/>
      <c r="M69" s="356"/>
      <c r="N69" s="357">
        <f t="shared" si="92"/>
        <v>0</v>
      </c>
      <c r="O69" s="356"/>
      <c r="P69" s="356"/>
      <c r="Q69" s="357">
        <f t="shared" si="13"/>
        <v>0</v>
      </c>
      <c r="R69" s="356"/>
      <c r="S69" s="356"/>
      <c r="T69" s="357">
        <f t="shared" si="14"/>
        <v>0</v>
      </c>
      <c r="U69" s="358">
        <f t="shared" si="93"/>
        <v>0</v>
      </c>
      <c r="V69" s="359"/>
      <c r="W69" s="360"/>
      <c r="X69" s="357">
        <f t="shared" si="94"/>
        <v>0</v>
      </c>
      <c r="Y69" s="360"/>
      <c r="Z69" s="360"/>
      <c r="AA69" s="357">
        <f t="shared" si="95"/>
        <v>0</v>
      </c>
      <c r="AB69" s="361">
        <f t="shared" si="96"/>
        <v>0</v>
      </c>
      <c r="AC69" s="362">
        <f t="shared" si="97"/>
        <v>0</v>
      </c>
      <c r="AD69" s="363" t="str">
        <f t="shared" si="16"/>
        <v/>
      </c>
      <c r="AE69" s="364">
        <f t="shared" si="98"/>
        <v>0</v>
      </c>
      <c r="AF69" s="365"/>
      <c r="AG69" s="366"/>
      <c r="AH69" s="367">
        <f t="shared" si="18"/>
        <v>0</v>
      </c>
      <c r="AI69" s="366"/>
      <c r="AJ69" s="366"/>
      <c r="AK69" s="367">
        <f t="shared" si="19"/>
        <v>0</v>
      </c>
      <c r="AL69" s="366"/>
      <c r="AM69" s="366"/>
      <c r="AN69" s="367">
        <f t="shared" si="20"/>
        <v>0</v>
      </c>
      <c r="AO69" s="368">
        <f t="shared" si="99"/>
        <v>0</v>
      </c>
      <c r="AP69" s="369"/>
      <c r="AQ69" s="370"/>
      <c r="AR69" s="367">
        <f t="shared" si="100"/>
        <v>0</v>
      </c>
      <c r="AS69" s="370"/>
      <c r="AT69" s="370"/>
      <c r="AU69" s="367">
        <f t="shared" si="101"/>
        <v>0</v>
      </c>
      <c r="AV69" s="371">
        <f t="shared" si="102"/>
        <v>0</v>
      </c>
      <c r="AW69" s="372">
        <f t="shared" si="21"/>
        <v>0</v>
      </c>
      <c r="AX69" s="373" t="str">
        <f t="shared" si="22"/>
        <v>E</v>
      </c>
      <c r="AY69" s="374">
        <f t="shared" si="23"/>
        <v>0</v>
      </c>
      <c r="AZ69" s="375"/>
      <c r="BA69" s="376"/>
      <c r="BB69" s="377">
        <f t="shared" si="24"/>
        <v>0</v>
      </c>
      <c r="BC69" s="376"/>
      <c r="BD69" s="376"/>
      <c r="BE69" s="377">
        <f t="shared" si="25"/>
        <v>0</v>
      </c>
      <c r="BF69" s="376"/>
      <c r="BG69" s="376"/>
      <c r="BH69" s="377">
        <f t="shared" si="26"/>
        <v>0</v>
      </c>
      <c r="BI69" s="378">
        <f t="shared" si="103"/>
        <v>0</v>
      </c>
      <c r="BJ69" s="379"/>
      <c r="BK69" s="380"/>
      <c r="BL69" s="377">
        <f t="shared" si="104"/>
        <v>0</v>
      </c>
      <c r="BM69" s="380"/>
      <c r="BN69" s="380"/>
      <c r="BO69" s="377">
        <f t="shared" si="105"/>
        <v>0</v>
      </c>
      <c r="BP69" s="381">
        <f t="shared" si="106"/>
        <v>0</v>
      </c>
      <c r="BQ69" s="382">
        <f t="shared" si="27"/>
        <v>0</v>
      </c>
      <c r="BR69" s="383" t="str">
        <f t="shared" si="28"/>
        <v>E</v>
      </c>
      <c r="BS69" s="384">
        <f t="shared" si="29"/>
        <v>0</v>
      </c>
      <c r="BT69" s="385"/>
      <c r="BU69" s="386"/>
      <c r="BV69" s="387">
        <f t="shared" si="30"/>
        <v>0</v>
      </c>
      <c r="BW69" s="386"/>
      <c r="BX69" s="386"/>
      <c r="BY69" s="387">
        <f t="shared" si="31"/>
        <v>0</v>
      </c>
      <c r="BZ69" s="386"/>
      <c r="CA69" s="386"/>
      <c r="CB69" s="387">
        <f t="shared" si="32"/>
        <v>0</v>
      </c>
      <c r="CC69" s="388">
        <f t="shared" si="107"/>
        <v>0</v>
      </c>
      <c r="CD69" s="389"/>
      <c r="CE69" s="390"/>
      <c r="CF69" s="387">
        <f t="shared" si="108"/>
        <v>0</v>
      </c>
      <c r="CG69" s="390"/>
      <c r="CH69" s="390"/>
      <c r="CI69" s="387">
        <f t="shared" si="109"/>
        <v>0</v>
      </c>
      <c r="CJ69" s="391">
        <f t="shared" si="110"/>
        <v>0</v>
      </c>
      <c r="CK69" s="392">
        <f t="shared" si="33"/>
        <v>0</v>
      </c>
      <c r="CL69" s="393" t="str">
        <f t="shared" si="34"/>
        <v>E</v>
      </c>
      <c r="CM69" s="394">
        <f t="shared" si="35"/>
        <v>0</v>
      </c>
      <c r="CN69" s="365"/>
      <c r="CO69" s="366"/>
      <c r="CP69" s="367">
        <f t="shared" si="36"/>
        <v>0</v>
      </c>
      <c r="CQ69" s="366"/>
      <c r="CR69" s="366"/>
      <c r="CS69" s="367">
        <f t="shared" si="37"/>
        <v>0</v>
      </c>
      <c r="CT69" s="366"/>
      <c r="CU69" s="366"/>
      <c r="CV69" s="367">
        <f t="shared" si="38"/>
        <v>0</v>
      </c>
      <c r="CW69" s="368">
        <f t="shared" si="111"/>
        <v>0</v>
      </c>
      <c r="CX69" s="369"/>
      <c r="CY69" s="370"/>
      <c r="CZ69" s="367">
        <f t="shared" si="112"/>
        <v>0</v>
      </c>
      <c r="DA69" s="370"/>
      <c r="DB69" s="370"/>
      <c r="DC69" s="367">
        <f t="shared" si="113"/>
        <v>0</v>
      </c>
      <c r="DD69" s="371">
        <f t="shared" si="114"/>
        <v>0</v>
      </c>
      <c r="DE69" s="372">
        <f t="shared" si="39"/>
        <v>0</v>
      </c>
      <c r="DF69" s="373" t="str">
        <f t="shared" si="40"/>
        <v>E</v>
      </c>
      <c r="DG69" s="374">
        <f t="shared" si="41"/>
        <v>0</v>
      </c>
      <c r="DH69" s="395"/>
      <c r="DI69" s="396"/>
      <c r="DJ69" s="397">
        <f t="shared" si="42"/>
        <v>0</v>
      </c>
      <c r="DK69" s="396"/>
      <c r="DL69" s="396"/>
      <c r="DM69" s="397">
        <f t="shared" si="43"/>
        <v>0</v>
      </c>
      <c r="DN69" s="396"/>
      <c r="DO69" s="396"/>
      <c r="DP69" s="397">
        <f t="shared" si="44"/>
        <v>0</v>
      </c>
      <c r="DQ69" s="398">
        <f t="shared" si="115"/>
        <v>0</v>
      </c>
      <c r="DR69" s="399"/>
      <c r="DS69" s="400"/>
      <c r="DT69" s="397">
        <f t="shared" si="116"/>
        <v>0</v>
      </c>
      <c r="DU69" s="400"/>
      <c r="DV69" s="400"/>
      <c r="DW69" s="397">
        <f t="shared" si="117"/>
        <v>0</v>
      </c>
      <c r="DX69" s="401">
        <f t="shared" si="118"/>
        <v>0</v>
      </c>
      <c r="DY69" s="402">
        <f t="shared" si="45"/>
        <v>0</v>
      </c>
      <c r="DZ69" s="403" t="str">
        <f t="shared" si="46"/>
        <v>E</v>
      </c>
      <c r="EA69" s="404">
        <f t="shared" si="47"/>
        <v>0</v>
      </c>
      <c r="EB69" s="405">
        <v>0</v>
      </c>
      <c r="EC69" s="406">
        <v>0</v>
      </c>
      <c r="ED69" s="406">
        <v>0</v>
      </c>
      <c r="EE69" s="327"/>
      <c r="EF69" s="327"/>
      <c r="EG69" s="327">
        <f t="shared" si="48"/>
        <v>0</v>
      </c>
      <c r="EH69" s="407">
        <f t="shared" si="49"/>
        <v>0</v>
      </c>
      <c r="EI69" s="329" t="str">
        <f t="shared" si="50"/>
        <v>E</v>
      </c>
      <c r="EJ69" s="330">
        <f t="shared" si="51"/>
        <v>0</v>
      </c>
      <c r="EK69" s="408">
        <v>0</v>
      </c>
      <c r="EL69" s="409">
        <v>0</v>
      </c>
      <c r="EM69" s="409">
        <v>0</v>
      </c>
      <c r="EN69" s="332"/>
      <c r="EO69" s="332"/>
      <c r="EP69" s="332">
        <f t="shared" si="52"/>
        <v>0</v>
      </c>
      <c r="EQ69" s="333">
        <f t="shared" si="53"/>
        <v>0</v>
      </c>
      <c r="ER69" s="334" t="str">
        <f t="shared" si="54"/>
        <v>E</v>
      </c>
      <c r="ES69" s="335">
        <f t="shared" si="55"/>
        <v>0</v>
      </c>
      <c r="ET69" s="410">
        <v>0</v>
      </c>
      <c r="EU69" s="411">
        <v>0</v>
      </c>
      <c r="EV69" s="411">
        <v>0</v>
      </c>
      <c r="EW69" s="337"/>
      <c r="EX69" s="337"/>
      <c r="EY69" s="337">
        <f t="shared" si="56"/>
        <v>0</v>
      </c>
      <c r="EZ69" s="338">
        <f t="shared" si="57"/>
        <v>0</v>
      </c>
      <c r="FA69" s="339" t="str">
        <f t="shared" si="58"/>
        <v>E</v>
      </c>
      <c r="FB69" s="340">
        <f t="shared" si="59"/>
        <v>0</v>
      </c>
      <c r="FC69" s="412"/>
      <c r="FD69" s="373"/>
      <c r="FE69" s="413" t="str">
        <f t="shared" si="122"/>
        <v/>
      </c>
      <c r="FF69" s="344">
        <f t="shared" si="120"/>
        <v>0</v>
      </c>
      <c r="FG69" s="345">
        <f t="shared" si="121"/>
        <v>0</v>
      </c>
      <c r="FH69" s="346" t="str">
        <f t="shared" si="61"/>
        <v/>
      </c>
      <c r="FI69" s="347" t="str">
        <f t="shared" si="62"/>
        <v/>
      </c>
      <c r="FJ69" s="347" t="str">
        <f t="shared" si="63"/>
        <v/>
      </c>
      <c r="FK69" s="347" t="str">
        <f t="shared" si="64"/>
        <v/>
      </c>
      <c r="FL69" s="414" t="str">
        <f t="shared" si="65"/>
        <v/>
      </c>
      <c r="FM69" s="349" t="str">
        <f t="shared" si="66"/>
        <v/>
      </c>
      <c r="FN69" s="350" t="str">
        <f t="shared" si="67"/>
        <v/>
      </c>
      <c r="FO69" s="351">
        <f t="shared" si="2"/>
        <v>0</v>
      </c>
      <c r="FP69" s="352">
        <f t="shared" si="3"/>
        <v>0</v>
      </c>
      <c r="FQ69" s="352">
        <f t="shared" si="4"/>
        <v>0</v>
      </c>
      <c r="FR69" s="352">
        <f t="shared" si="5"/>
        <v>0</v>
      </c>
      <c r="FS69" s="352">
        <f t="shared" si="6"/>
        <v>0</v>
      </c>
      <c r="FT69" s="353">
        <f t="shared" si="7"/>
        <v>0</v>
      </c>
      <c r="FU69" s="45">
        <f t="shared" si="68"/>
        <v>0</v>
      </c>
      <c r="FV69" s="46">
        <f t="shared" si="69"/>
        <v>0</v>
      </c>
      <c r="FW69" s="46">
        <f t="shared" si="70"/>
        <v>0</v>
      </c>
      <c r="FX69" s="46">
        <f t="shared" si="71"/>
        <v>0</v>
      </c>
      <c r="FY69" s="46">
        <f t="shared" si="72"/>
        <v>0</v>
      </c>
      <c r="FZ69" s="820"/>
      <c r="GA69" s="820"/>
      <c r="GB69" s="10">
        <f t="shared" si="73"/>
        <v>0</v>
      </c>
      <c r="GC69" s="10" t="s">
        <v>167</v>
      </c>
      <c r="GD69" s="10">
        <f t="shared" si="74"/>
        <v>100</v>
      </c>
      <c r="GE69" s="10" t="str">
        <f t="shared" si="75"/>
        <v>0/100</v>
      </c>
      <c r="GF69" s="10">
        <f t="shared" si="76"/>
        <v>0</v>
      </c>
      <c r="GG69" s="10" t="s">
        <v>167</v>
      </c>
      <c r="GH69" s="10">
        <f t="shared" si="77"/>
        <v>100</v>
      </c>
      <c r="GI69" s="10" t="str">
        <f t="shared" si="78"/>
        <v>0/100</v>
      </c>
      <c r="GJ69" s="10">
        <f t="shared" si="79"/>
        <v>0</v>
      </c>
      <c r="GK69" s="10" t="s">
        <v>167</v>
      </c>
      <c r="GL69" s="10">
        <f t="shared" si="80"/>
        <v>100</v>
      </c>
      <c r="GM69" s="10" t="str">
        <f t="shared" si="81"/>
        <v>0/100</v>
      </c>
      <c r="GO69" s="10">
        <f t="shared" si="82"/>
        <v>0</v>
      </c>
      <c r="GP69" s="10">
        <f t="shared" si="83"/>
        <v>0</v>
      </c>
      <c r="GQ69" s="10">
        <f t="shared" si="84"/>
        <v>0</v>
      </c>
      <c r="GR69" s="10">
        <f t="shared" si="85"/>
        <v>0</v>
      </c>
      <c r="GS69" s="10">
        <f t="shared" si="86"/>
        <v>0</v>
      </c>
      <c r="GT69" s="10">
        <f t="shared" si="87"/>
        <v>0</v>
      </c>
      <c r="GU69" s="10">
        <f t="shared" si="88"/>
        <v>0</v>
      </c>
      <c r="GV69" s="10">
        <f t="shared" si="89"/>
        <v>0</v>
      </c>
      <c r="GW69" s="10">
        <f t="shared" si="90"/>
        <v>0</v>
      </c>
      <c r="GX69" s="10">
        <f t="shared" si="91"/>
        <v>0</v>
      </c>
    </row>
    <row r="70" spans="1:213" ht="21.75" customHeight="1">
      <c r="A70" s="9">
        <f t="shared" si="11"/>
        <v>0</v>
      </c>
      <c r="B70" s="32">
        <v>62</v>
      </c>
      <c r="C70" s="354">
        <v>62</v>
      </c>
      <c r="D70" s="275">
        <f t="shared" si="12"/>
        <v>0</v>
      </c>
      <c r="E70" s="591"/>
      <c r="F70" s="592"/>
      <c r="G70" s="591"/>
      <c r="H70" s="591"/>
      <c r="I70" s="591"/>
      <c r="J70" s="591"/>
      <c r="K70" s="595"/>
      <c r="L70" s="355"/>
      <c r="M70" s="356"/>
      <c r="N70" s="357">
        <f t="shared" si="92"/>
        <v>0</v>
      </c>
      <c r="O70" s="356"/>
      <c r="P70" s="356"/>
      <c r="Q70" s="357">
        <f t="shared" si="13"/>
        <v>0</v>
      </c>
      <c r="R70" s="356"/>
      <c r="S70" s="356"/>
      <c r="T70" s="357">
        <f t="shared" si="14"/>
        <v>0</v>
      </c>
      <c r="U70" s="358">
        <f t="shared" si="93"/>
        <v>0</v>
      </c>
      <c r="V70" s="359"/>
      <c r="W70" s="360"/>
      <c r="X70" s="357">
        <f t="shared" si="94"/>
        <v>0</v>
      </c>
      <c r="Y70" s="360"/>
      <c r="Z70" s="360"/>
      <c r="AA70" s="357">
        <f t="shared" si="95"/>
        <v>0</v>
      </c>
      <c r="AB70" s="361">
        <f t="shared" si="96"/>
        <v>0</v>
      </c>
      <c r="AC70" s="362">
        <f t="shared" si="97"/>
        <v>0</v>
      </c>
      <c r="AD70" s="363" t="str">
        <f t="shared" si="16"/>
        <v/>
      </c>
      <c r="AE70" s="364">
        <f t="shared" si="98"/>
        <v>0</v>
      </c>
      <c r="AF70" s="365"/>
      <c r="AG70" s="366"/>
      <c r="AH70" s="367">
        <f t="shared" si="18"/>
        <v>0</v>
      </c>
      <c r="AI70" s="366"/>
      <c r="AJ70" s="366"/>
      <c r="AK70" s="367">
        <f t="shared" si="19"/>
        <v>0</v>
      </c>
      <c r="AL70" s="366"/>
      <c r="AM70" s="366"/>
      <c r="AN70" s="367">
        <f t="shared" si="20"/>
        <v>0</v>
      </c>
      <c r="AO70" s="368">
        <f t="shared" si="99"/>
        <v>0</v>
      </c>
      <c r="AP70" s="369"/>
      <c r="AQ70" s="370"/>
      <c r="AR70" s="367">
        <f t="shared" si="100"/>
        <v>0</v>
      </c>
      <c r="AS70" s="370"/>
      <c r="AT70" s="370"/>
      <c r="AU70" s="367">
        <f t="shared" si="101"/>
        <v>0</v>
      </c>
      <c r="AV70" s="371">
        <f t="shared" si="102"/>
        <v>0</v>
      </c>
      <c r="AW70" s="372">
        <f t="shared" si="21"/>
        <v>0</v>
      </c>
      <c r="AX70" s="373" t="str">
        <f t="shared" si="22"/>
        <v>E</v>
      </c>
      <c r="AY70" s="374">
        <f t="shared" si="23"/>
        <v>0</v>
      </c>
      <c r="AZ70" s="375"/>
      <c r="BA70" s="376"/>
      <c r="BB70" s="377">
        <f t="shared" si="24"/>
        <v>0</v>
      </c>
      <c r="BC70" s="376"/>
      <c r="BD70" s="376"/>
      <c r="BE70" s="377">
        <f t="shared" si="25"/>
        <v>0</v>
      </c>
      <c r="BF70" s="376"/>
      <c r="BG70" s="376"/>
      <c r="BH70" s="377">
        <f t="shared" si="26"/>
        <v>0</v>
      </c>
      <c r="BI70" s="378">
        <f t="shared" si="103"/>
        <v>0</v>
      </c>
      <c r="BJ70" s="379"/>
      <c r="BK70" s="380"/>
      <c r="BL70" s="377">
        <f t="shared" si="104"/>
        <v>0</v>
      </c>
      <c r="BM70" s="380"/>
      <c r="BN70" s="380"/>
      <c r="BO70" s="377">
        <f t="shared" si="105"/>
        <v>0</v>
      </c>
      <c r="BP70" s="381">
        <f t="shared" si="106"/>
        <v>0</v>
      </c>
      <c r="BQ70" s="382">
        <f t="shared" si="27"/>
        <v>0</v>
      </c>
      <c r="BR70" s="383" t="str">
        <f t="shared" si="28"/>
        <v>E</v>
      </c>
      <c r="BS70" s="384">
        <f t="shared" si="29"/>
        <v>0</v>
      </c>
      <c r="BT70" s="385"/>
      <c r="BU70" s="386"/>
      <c r="BV70" s="387">
        <f t="shared" si="30"/>
        <v>0</v>
      </c>
      <c r="BW70" s="386"/>
      <c r="BX70" s="386"/>
      <c r="BY70" s="387">
        <f t="shared" si="31"/>
        <v>0</v>
      </c>
      <c r="BZ70" s="386"/>
      <c r="CA70" s="386"/>
      <c r="CB70" s="387">
        <f t="shared" si="32"/>
        <v>0</v>
      </c>
      <c r="CC70" s="388">
        <f t="shared" si="107"/>
        <v>0</v>
      </c>
      <c r="CD70" s="389"/>
      <c r="CE70" s="390"/>
      <c r="CF70" s="387">
        <f t="shared" si="108"/>
        <v>0</v>
      </c>
      <c r="CG70" s="390"/>
      <c r="CH70" s="390"/>
      <c r="CI70" s="387">
        <f t="shared" si="109"/>
        <v>0</v>
      </c>
      <c r="CJ70" s="391">
        <f t="shared" si="110"/>
        <v>0</v>
      </c>
      <c r="CK70" s="392">
        <f t="shared" si="33"/>
        <v>0</v>
      </c>
      <c r="CL70" s="393" t="str">
        <f t="shared" si="34"/>
        <v>E</v>
      </c>
      <c r="CM70" s="394">
        <f t="shared" si="35"/>
        <v>0</v>
      </c>
      <c r="CN70" s="365"/>
      <c r="CO70" s="366"/>
      <c r="CP70" s="367">
        <f t="shared" si="36"/>
        <v>0</v>
      </c>
      <c r="CQ70" s="366"/>
      <c r="CR70" s="366"/>
      <c r="CS70" s="367">
        <f t="shared" si="37"/>
        <v>0</v>
      </c>
      <c r="CT70" s="366"/>
      <c r="CU70" s="366"/>
      <c r="CV70" s="367">
        <f t="shared" si="38"/>
        <v>0</v>
      </c>
      <c r="CW70" s="368">
        <f t="shared" si="111"/>
        <v>0</v>
      </c>
      <c r="CX70" s="369"/>
      <c r="CY70" s="370"/>
      <c r="CZ70" s="367">
        <f t="shared" si="112"/>
        <v>0</v>
      </c>
      <c r="DA70" s="370"/>
      <c r="DB70" s="370"/>
      <c r="DC70" s="367">
        <f t="shared" si="113"/>
        <v>0</v>
      </c>
      <c r="DD70" s="371">
        <f t="shared" si="114"/>
        <v>0</v>
      </c>
      <c r="DE70" s="372">
        <f t="shared" si="39"/>
        <v>0</v>
      </c>
      <c r="DF70" s="373" t="str">
        <f t="shared" si="40"/>
        <v>E</v>
      </c>
      <c r="DG70" s="374">
        <f t="shared" si="41"/>
        <v>0</v>
      </c>
      <c r="DH70" s="395"/>
      <c r="DI70" s="396"/>
      <c r="DJ70" s="397">
        <f t="shared" si="42"/>
        <v>0</v>
      </c>
      <c r="DK70" s="396"/>
      <c r="DL70" s="396"/>
      <c r="DM70" s="397">
        <f t="shared" si="43"/>
        <v>0</v>
      </c>
      <c r="DN70" s="396"/>
      <c r="DO70" s="396"/>
      <c r="DP70" s="397">
        <f t="shared" si="44"/>
        <v>0</v>
      </c>
      <c r="DQ70" s="398">
        <f t="shared" si="115"/>
        <v>0</v>
      </c>
      <c r="DR70" s="399"/>
      <c r="DS70" s="400"/>
      <c r="DT70" s="397">
        <f t="shared" si="116"/>
        <v>0</v>
      </c>
      <c r="DU70" s="400"/>
      <c r="DV70" s="400"/>
      <c r="DW70" s="397">
        <f t="shared" si="117"/>
        <v>0</v>
      </c>
      <c r="DX70" s="401">
        <f t="shared" si="118"/>
        <v>0</v>
      </c>
      <c r="DY70" s="402">
        <f t="shared" si="45"/>
        <v>0</v>
      </c>
      <c r="DZ70" s="403" t="str">
        <f t="shared" si="46"/>
        <v>E</v>
      </c>
      <c r="EA70" s="404">
        <f t="shared" si="47"/>
        <v>0</v>
      </c>
      <c r="EB70" s="405">
        <v>0</v>
      </c>
      <c r="EC70" s="406">
        <v>0</v>
      </c>
      <c r="ED70" s="406">
        <v>0</v>
      </c>
      <c r="EE70" s="327"/>
      <c r="EF70" s="327"/>
      <c r="EG70" s="327">
        <f t="shared" si="48"/>
        <v>0</v>
      </c>
      <c r="EH70" s="407">
        <f t="shared" si="49"/>
        <v>0</v>
      </c>
      <c r="EI70" s="329" t="str">
        <f t="shared" si="50"/>
        <v>E</v>
      </c>
      <c r="EJ70" s="330">
        <f t="shared" si="51"/>
        <v>0</v>
      </c>
      <c r="EK70" s="408">
        <v>0</v>
      </c>
      <c r="EL70" s="409">
        <v>0</v>
      </c>
      <c r="EM70" s="409">
        <v>0</v>
      </c>
      <c r="EN70" s="332"/>
      <c r="EO70" s="332"/>
      <c r="EP70" s="332">
        <f t="shared" si="52"/>
        <v>0</v>
      </c>
      <c r="EQ70" s="333">
        <f t="shared" si="53"/>
        <v>0</v>
      </c>
      <c r="ER70" s="334" t="str">
        <f t="shared" si="54"/>
        <v>E</v>
      </c>
      <c r="ES70" s="335">
        <f t="shared" si="55"/>
        <v>0</v>
      </c>
      <c r="ET70" s="410">
        <v>0</v>
      </c>
      <c r="EU70" s="411">
        <v>0</v>
      </c>
      <c r="EV70" s="411">
        <v>0</v>
      </c>
      <c r="EW70" s="337"/>
      <c r="EX70" s="337"/>
      <c r="EY70" s="337">
        <f t="shared" si="56"/>
        <v>0</v>
      </c>
      <c r="EZ70" s="338">
        <f t="shared" si="57"/>
        <v>0</v>
      </c>
      <c r="FA70" s="339" t="str">
        <f t="shared" si="58"/>
        <v>E</v>
      </c>
      <c r="FB70" s="340">
        <f t="shared" si="59"/>
        <v>0</v>
      </c>
      <c r="FC70" s="412"/>
      <c r="FD70" s="373"/>
      <c r="FE70" s="413" t="str">
        <f t="shared" si="122"/>
        <v/>
      </c>
      <c r="FF70" s="344">
        <f t="shared" si="120"/>
        <v>0</v>
      </c>
      <c r="FG70" s="345">
        <f t="shared" si="121"/>
        <v>0</v>
      </c>
      <c r="FH70" s="346" t="str">
        <f t="shared" si="61"/>
        <v/>
      </c>
      <c r="FI70" s="347" t="str">
        <f t="shared" si="62"/>
        <v/>
      </c>
      <c r="FJ70" s="347" t="str">
        <f t="shared" si="63"/>
        <v/>
      </c>
      <c r="FK70" s="347" t="str">
        <f t="shared" si="64"/>
        <v/>
      </c>
      <c r="FL70" s="414" t="str">
        <f t="shared" si="65"/>
        <v/>
      </c>
      <c r="FM70" s="349" t="str">
        <f t="shared" si="66"/>
        <v/>
      </c>
      <c r="FN70" s="350" t="str">
        <f t="shared" si="67"/>
        <v/>
      </c>
      <c r="FO70" s="351">
        <f t="shared" si="2"/>
        <v>0</v>
      </c>
      <c r="FP70" s="352">
        <f t="shared" si="3"/>
        <v>0</v>
      </c>
      <c r="FQ70" s="352">
        <f t="shared" si="4"/>
        <v>0</v>
      </c>
      <c r="FR70" s="352">
        <f t="shared" si="5"/>
        <v>0</v>
      </c>
      <c r="FS70" s="352">
        <f t="shared" si="6"/>
        <v>0</v>
      </c>
      <c r="FT70" s="353">
        <f t="shared" si="7"/>
        <v>0</v>
      </c>
      <c r="FU70" s="45">
        <f t="shared" si="68"/>
        <v>0</v>
      </c>
      <c r="FV70" s="46">
        <f t="shared" si="69"/>
        <v>0</v>
      </c>
      <c r="FW70" s="46">
        <f t="shared" si="70"/>
        <v>0</v>
      </c>
      <c r="FX70" s="46">
        <f t="shared" si="71"/>
        <v>0</v>
      </c>
      <c r="FY70" s="46">
        <f t="shared" si="72"/>
        <v>0</v>
      </c>
      <c r="FZ70" s="820"/>
      <c r="GA70" s="820"/>
      <c r="GB70" s="10">
        <f t="shared" si="73"/>
        <v>0</v>
      </c>
      <c r="GC70" s="10" t="s">
        <v>167</v>
      </c>
      <c r="GD70" s="10">
        <f t="shared" si="74"/>
        <v>100</v>
      </c>
      <c r="GE70" s="10" t="str">
        <f t="shared" si="75"/>
        <v>0/100</v>
      </c>
      <c r="GF70" s="10">
        <f t="shared" si="76"/>
        <v>0</v>
      </c>
      <c r="GG70" s="10" t="s">
        <v>167</v>
      </c>
      <c r="GH70" s="10">
        <f t="shared" si="77"/>
        <v>100</v>
      </c>
      <c r="GI70" s="10" t="str">
        <f t="shared" si="78"/>
        <v>0/100</v>
      </c>
      <c r="GJ70" s="10">
        <f t="shared" si="79"/>
        <v>0</v>
      </c>
      <c r="GK70" s="10" t="s">
        <v>167</v>
      </c>
      <c r="GL70" s="10">
        <f t="shared" si="80"/>
        <v>100</v>
      </c>
      <c r="GM70" s="10" t="str">
        <f t="shared" si="81"/>
        <v>0/100</v>
      </c>
      <c r="GO70" s="10">
        <f t="shared" si="82"/>
        <v>0</v>
      </c>
      <c r="GP70" s="10">
        <f t="shared" si="83"/>
        <v>0</v>
      </c>
      <c r="GQ70" s="10">
        <f t="shared" si="84"/>
        <v>0</v>
      </c>
      <c r="GR70" s="10">
        <f t="shared" si="85"/>
        <v>0</v>
      </c>
      <c r="GS70" s="10">
        <f t="shared" si="86"/>
        <v>0</v>
      </c>
      <c r="GT70" s="10">
        <f t="shared" si="87"/>
        <v>0</v>
      </c>
      <c r="GU70" s="10">
        <f t="shared" si="88"/>
        <v>0</v>
      </c>
      <c r="GV70" s="10">
        <f t="shared" si="89"/>
        <v>0</v>
      </c>
      <c r="GW70" s="10">
        <f t="shared" si="90"/>
        <v>0</v>
      </c>
      <c r="GX70" s="10">
        <f t="shared" si="91"/>
        <v>0</v>
      </c>
    </row>
    <row r="71" spans="1:213" ht="21.75" customHeight="1">
      <c r="A71" s="9">
        <f t="shared" si="11"/>
        <v>0</v>
      </c>
      <c r="B71" s="32">
        <v>63</v>
      </c>
      <c r="C71" s="274">
        <v>63</v>
      </c>
      <c r="D71" s="275">
        <f t="shared" si="12"/>
        <v>0</v>
      </c>
      <c r="E71" s="591"/>
      <c r="F71" s="592"/>
      <c r="G71" s="589"/>
      <c r="H71" s="591"/>
      <c r="I71" s="591"/>
      <c r="J71" s="591"/>
      <c r="K71" s="595"/>
      <c r="L71" s="355"/>
      <c r="M71" s="356"/>
      <c r="N71" s="357">
        <f t="shared" si="92"/>
        <v>0</v>
      </c>
      <c r="O71" s="356"/>
      <c r="P71" s="356"/>
      <c r="Q71" s="357">
        <f t="shared" si="13"/>
        <v>0</v>
      </c>
      <c r="R71" s="356"/>
      <c r="S71" s="356"/>
      <c r="T71" s="357">
        <f t="shared" si="14"/>
        <v>0</v>
      </c>
      <c r="U71" s="358">
        <f t="shared" si="93"/>
        <v>0</v>
      </c>
      <c r="V71" s="359"/>
      <c r="W71" s="360"/>
      <c r="X71" s="357">
        <f t="shared" si="94"/>
        <v>0</v>
      </c>
      <c r="Y71" s="360"/>
      <c r="Z71" s="360"/>
      <c r="AA71" s="357">
        <f t="shared" si="95"/>
        <v>0</v>
      </c>
      <c r="AB71" s="361">
        <f t="shared" si="96"/>
        <v>0</v>
      </c>
      <c r="AC71" s="362">
        <f t="shared" si="97"/>
        <v>0</v>
      </c>
      <c r="AD71" s="363" t="str">
        <f t="shared" si="16"/>
        <v/>
      </c>
      <c r="AE71" s="364">
        <f t="shared" si="98"/>
        <v>0</v>
      </c>
      <c r="AF71" s="365"/>
      <c r="AG71" s="366"/>
      <c r="AH71" s="367">
        <f t="shared" si="18"/>
        <v>0</v>
      </c>
      <c r="AI71" s="366"/>
      <c r="AJ71" s="366"/>
      <c r="AK71" s="367">
        <f t="shared" si="19"/>
        <v>0</v>
      </c>
      <c r="AL71" s="366"/>
      <c r="AM71" s="366"/>
      <c r="AN71" s="367">
        <f t="shared" si="20"/>
        <v>0</v>
      </c>
      <c r="AO71" s="368">
        <f t="shared" si="99"/>
        <v>0</v>
      </c>
      <c r="AP71" s="369"/>
      <c r="AQ71" s="370"/>
      <c r="AR71" s="367">
        <f t="shared" si="100"/>
        <v>0</v>
      </c>
      <c r="AS71" s="370"/>
      <c r="AT71" s="370"/>
      <c r="AU71" s="367">
        <f t="shared" si="101"/>
        <v>0</v>
      </c>
      <c r="AV71" s="371">
        <f t="shared" si="102"/>
        <v>0</v>
      </c>
      <c r="AW71" s="372">
        <f t="shared" si="21"/>
        <v>0</v>
      </c>
      <c r="AX71" s="373" t="str">
        <f t="shared" si="22"/>
        <v>E</v>
      </c>
      <c r="AY71" s="374">
        <f t="shared" si="23"/>
        <v>0</v>
      </c>
      <c r="AZ71" s="375"/>
      <c r="BA71" s="376"/>
      <c r="BB71" s="377">
        <f t="shared" si="24"/>
        <v>0</v>
      </c>
      <c r="BC71" s="376"/>
      <c r="BD71" s="376"/>
      <c r="BE71" s="377">
        <f t="shared" si="25"/>
        <v>0</v>
      </c>
      <c r="BF71" s="376"/>
      <c r="BG71" s="376"/>
      <c r="BH71" s="377">
        <f t="shared" si="26"/>
        <v>0</v>
      </c>
      <c r="BI71" s="378">
        <f t="shared" si="103"/>
        <v>0</v>
      </c>
      <c r="BJ71" s="379"/>
      <c r="BK71" s="380"/>
      <c r="BL71" s="377">
        <f t="shared" si="104"/>
        <v>0</v>
      </c>
      <c r="BM71" s="380"/>
      <c r="BN71" s="380"/>
      <c r="BO71" s="377">
        <f t="shared" si="105"/>
        <v>0</v>
      </c>
      <c r="BP71" s="381">
        <f t="shared" si="106"/>
        <v>0</v>
      </c>
      <c r="BQ71" s="382">
        <f t="shared" si="27"/>
        <v>0</v>
      </c>
      <c r="BR71" s="383" t="str">
        <f t="shared" si="28"/>
        <v>E</v>
      </c>
      <c r="BS71" s="384">
        <f t="shared" si="29"/>
        <v>0</v>
      </c>
      <c r="BT71" s="385"/>
      <c r="BU71" s="386"/>
      <c r="BV71" s="387">
        <f t="shared" si="30"/>
        <v>0</v>
      </c>
      <c r="BW71" s="386"/>
      <c r="BX71" s="386"/>
      <c r="BY71" s="387">
        <f t="shared" si="31"/>
        <v>0</v>
      </c>
      <c r="BZ71" s="386"/>
      <c r="CA71" s="386"/>
      <c r="CB71" s="387">
        <f t="shared" si="32"/>
        <v>0</v>
      </c>
      <c r="CC71" s="388">
        <f t="shared" si="107"/>
        <v>0</v>
      </c>
      <c r="CD71" s="389"/>
      <c r="CE71" s="390"/>
      <c r="CF71" s="387">
        <f t="shared" si="108"/>
        <v>0</v>
      </c>
      <c r="CG71" s="390"/>
      <c r="CH71" s="390"/>
      <c r="CI71" s="387">
        <f t="shared" si="109"/>
        <v>0</v>
      </c>
      <c r="CJ71" s="391">
        <f t="shared" si="110"/>
        <v>0</v>
      </c>
      <c r="CK71" s="392">
        <f t="shared" si="33"/>
        <v>0</v>
      </c>
      <c r="CL71" s="393" t="str">
        <f t="shared" si="34"/>
        <v>E</v>
      </c>
      <c r="CM71" s="394">
        <f t="shared" si="35"/>
        <v>0</v>
      </c>
      <c r="CN71" s="365"/>
      <c r="CO71" s="366"/>
      <c r="CP71" s="367">
        <f t="shared" si="36"/>
        <v>0</v>
      </c>
      <c r="CQ71" s="366"/>
      <c r="CR71" s="366"/>
      <c r="CS71" s="367">
        <f t="shared" si="37"/>
        <v>0</v>
      </c>
      <c r="CT71" s="366"/>
      <c r="CU71" s="366"/>
      <c r="CV71" s="367">
        <f t="shared" si="38"/>
        <v>0</v>
      </c>
      <c r="CW71" s="368">
        <f t="shared" si="111"/>
        <v>0</v>
      </c>
      <c r="CX71" s="369"/>
      <c r="CY71" s="370"/>
      <c r="CZ71" s="367">
        <f t="shared" si="112"/>
        <v>0</v>
      </c>
      <c r="DA71" s="370"/>
      <c r="DB71" s="370"/>
      <c r="DC71" s="367">
        <f t="shared" si="113"/>
        <v>0</v>
      </c>
      <c r="DD71" s="371">
        <f t="shared" si="114"/>
        <v>0</v>
      </c>
      <c r="DE71" s="372">
        <f t="shared" si="39"/>
        <v>0</v>
      </c>
      <c r="DF71" s="373" t="str">
        <f t="shared" si="40"/>
        <v>E</v>
      </c>
      <c r="DG71" s="374">
        <f t="shared" si="41"/>
        <v>0</v>
      </c>
      <c r="DH71" s="395"/>
      <c r="DI71" s="396"/>
      <c r="DJ71" s="397">
        <f t="shared" si="42"/>
        <v>0</v>
      </c>
      <c r="DK71" s="396"/>
      <c r="DL71" s="396"/>
      <c r="DM71" s="397">
        <f t="shared" si="43"/>
        <v>0</v>
      </c>
      <c r="DN71" s="396"/>
      <c r="DO71" s="396"/>
      <c r="DP71" s="397">
        <f t="shared" si="44"/>
        <v>0</v>
      </c>
      <c r="DQ71" s="398">
        <f t="shared" si="115"/>
        <v>0</v>
      </c>
      <c r="DR71" s="399"/>
      <c r="DS71" s="400"/>
      <c r="DT71" s="397">
        <f t="shared" si="116"/>
        <v>0</v>
      </c>
      <c r="DU71" s="400"/>
      <c r="DV71" s="400"/>
      <c r="DW71" s="397">
        <f t="shared" si="117"/>
        <v>0</v>
      </c>
      <c r="DX71" s="401">
        <f t="shared" si="118"/>
        <v>0</v>
      </c>
      <c r="DY71" s="402">
        <f t="shared" si="45"/>
        <v>0</v>
      </c>
      <c r="DZ71" s="403" t="str">
        <f t="shared" si="46"/>
        <v>E</v>
      </c>
      <c r="EA71" s="404">
        <f t="shared" si="47"/>
        <v>0</v>
      </c>
      <c r="EB71" s="405">
        <v>0</v>
      </c>
      <c r="EC71" s="406">
        <v>0</v>
      </c>
      <c r="ED71" s="406">
        <v>0</v>
      </c>
      <c r="EE71" s="327"/>
      <c r="EF71" s="327"/>
      <c r="EG71" s="327">
        <f t="shared" si="48"/>
        <v>0</v>
      </c>
      <c r="EH71" s="407">
        <f t="shared" si="49"/>
        <v>0</v>
      </c>
      <c r="EI71" s="329" t="str">
        <f t="shared" si="50"/>
        <v>E</v>
      </c>
      <c r="EJ71" s="330">
        <f t="shared" si="51"/>
        <v>0</v>
      </c>
      <c r="EK71" s="408">
        <v>0</v>
      </c>
      <c r="EL71" s="409">
        <v>0</v>
      </c>
      <c r="EM71" s="409">
        <v>0</v>
      </c>
      <c r="EN71" s="332"/>
      <c r="EO71" s="332"/>
      <c r="EP71" s="332">
        <f t="shared" si="52"/>
        <v>0</v>
      </c>
      <c r="EQ71" s="333">
        <f t="shared" si="53"/>
        <v>0</v>
      </c>
      <c r="ER71" s="334" t="str">
        <f t="shared" si="54"/>
        <v>E</v>
      </c>
      <c r="ES71" s="335">
        <f t="shared" si="55"/>
        <v>0</v>
      </c>
      <c r="ET71" s="410">
        <v>0</v>
      </c>
      <c r="EU71" s="411">
        <v>0</v>
      </c>
      <c r="EV71" s="411">
        <v>0</v>
      </c>
      <c r="EW71" s="337"/>
      <c r="EX71" s="337"/>
      <c r="EY71" s="337">
        <f t="shared" si="56"/>
        <v>0</v>
      </c>
      <c r="EZ71" s="338">
        <f t="shared" si="57"/>
        <v>0</v>
      </c>
      <c r="FA71" s="339" t="str">
        <f t="shared" si="58"/>
        <v>E</v>
      </c>
      <c r="FB71" s="340">
        <f t="shared" si="59"/>
        <v>0</v>
      </c>
      <c r="FC71" s="412"/>
      <c r="FD71" s="373"/>
      <c r="FE71" s="413" t="str">
        <f t="shared" si="122"/>
        <v/>
      </c>
      <c r="FF71" s="344">
        <f t="shared" si="120"/>
        <v>0</v>
      </c>
      <c r="FG71" s="345">
        <f t="shared" si="121"/>
        <v>0</v>
      </c>
      <c r="FH71" s="346" t="str">
        <f t="shared" si="61"/>
        <v/>
      </c>
      <c r="FI71" s="347" t="str">
        <f t="shared" si="62"/>
        <v/>
      </c>
      <c r="FJ71" s="347" t="str">
        <f t="shared" si="63"/>
        <v/>
      </c>
      <c r="FK71" s="347" t="str">
        <f t="shared" si="64"/>
        <v/>
      </c>
      <c r="FL71" s="414" t="str">
        <f t="shared" si="65"/>
        <v/>
      </c>
      <c r="FM71" s="349" t="str">
        <f t="shared" si="66"/>
        <v/>
      </c>
      <c r="FN71" s="350" t="str">
        <f t="shared" si="67"/>
        <v/>
      </c>
      <c r="FO71" s="351">
        <f t="shared" si="2"/>
        <v>0</v>
      </c>
      <c r="FP71" s="352">
        <f t="shared" si="3"/>
        <v>0</v>
      </c>
      <c r="FQ71" s="352">
        <f t="shared" si="4"/>
        <v>0</v>
      </c>
      <c r="FR71" s="352">
        <f t="shared" si="5"/>
        <v>0</v>
      </c>
      <c r="FS71" s="352">
        <f t="shared" si="6"/>
        <v>0</v>
      </c>
      <c r="FT71" s="353">
        <f t="shared" si="7"/>
        <v>0</v>
      </c>
      <c r="FU71" s="45">
        <f t="shared" si="68"/>
        <v>0</v>
      </c>
      <c r="FV71" s="46">
        <f t="shared" si="69"/>
        <v>0</v>
      </c>
      <c r="FW71" s="46">
        <f t="shared" si="70"/>
        <v>0</v>
      </c>
      <c r="FX71" s="46">
        <f t="shared" si="71"/>
        <v>0</v>
      </c>
      <c r="FY71" s="46">
        <f t="shared" si="72"/>
        <v>0</v>
      </c>
      <c r="FZ71" s="820"/>
      <c r="GA71" s="820"/>
      <c r="GB71" s="10">
        <f t="shared" si="73"/>
        <v>0</v>
      </c>
      <c r="GC71" s="10" t="s">
        <v>167</v>
      </c>
      <c r="GD71" s="10">
        <f t="shared" si="74"/>
        <v>100</v>
      </c>
      <c r="GE71" s="10" t="str">
        <f t="shared" si="75"/>
        <v>0/100</v>
      </c>
      <c r="GF71" s="10">
        <f t="shared" si="76"/>
        <v>0</v>
      </c>
      <c r="GG71" s="10" t="s">
        <v>167</v>
      </c>
      <c r="GH71" s="10">
        <f t="shared" si="77"/>
        <v>100</v>
      </c>
      <c r="GI71" s="10" t="str">
        <f t="shared" si="78"/>
        <v>0/100</v>
      </c>
      <c r="GJ71" s="10">
        <f t="shared" si="79"/>
        <v>0</v>
      </c>
      <c r="GK71" s="10" t="s">
        <v>167</v>
      </c>
      <c r="GL71" s="10">
        <f t="shared" si="80"/>
        <v>100</v>
      </c>
      <c r="GM71" s="10" t="str">
        <f t="shared" si="81"/>
        <v>0/100</v>
      </c>
      <c r="GO71" s="10">
        <f t="shared" si="82"/>
        <v>0</v>
      </c>
      <c r="GP71" s="10">
        <f t="shared" si="83"/>
        <v>0</v>
      </c>
      <c r="GQ71" s="10">
        <f t="shared" si="84"/>
        <v>0</v>
      </c>
      <c r="GR71" s="10">
        <f t="shared" si="85"/>
        <v>0</v>
      </c>
      <c r="GS71" s="10">
        <f t="shared" si="86"/>
        <v>0</v>
      </c>
      <c r="GT71" s="10">
        <f t="shared" si="87"/>
        <v>0</v>
      </c>
      <c r="GU71" s="10">
        <f t="shared" si="88"/>
        <v>0</v>
      </c>
      <c r="GV71" s="10">
        <f t="shared" si="89"/>
        <v>0</v>
      </c>
      <c r="GW71" s="10">
        <f t="shared" si="90"/>
        <v>0</v>
      </c>
      <c r="GX71" s="10">
        <f t="shared" si="91"/>
        <v>0</v>
      </c>
    </row>
    <row r="72" spans="1:213" ht="21.75" customHeight="1">
      <c r="A72" s="9">
        <f t="shared" si="11"/>
        <v>0</v>
      </c>
      <c r="B72" s="32">
        <v>64</v>
      </c>
      <c r="C72" s="354">
        <v>64</v>
      </c>
      <c r="D72" s="275">
        <f t="shared" si="12"/>
        <v>0</v>
      </c>
      <c r="E72" s="591"/>
      <c r="F72" s="592"/>
      <c r="G72" s="591"/>
      <c r="H72" s="591"/>
      <c r="I72" s="591"/>
      <c r="J72" s="591"/>
      <c r="K72" s="595"/>
      <c r="L72" s="355"/>
      <c r="M72" s="356"/>
      <c r="N72" s="357">
        <f t="shared" si="92"/>
        <v>0</v>
      </c>
      <c r="O72" s="356"/>
      <c r="P72" s="356"/>
      <c r="Q72" s="357">
        <f t="shared" si="13"/>
        <v>0</v>
      </c>
      <c r="R72" s="356"/>
      <c r="S72" s="356"/>
      <c r="T72" s="357">
        <f t="shared" si="14"/>
        <v>0</v>
      </c>
      <c r="U72" s="358">
        <f t="shared" si="93"/>
        <v>0</v>
      </c>
      <c r="V72" s="359"/>
      <c r="W72" s="360"/>
      <c r="X72" s="357">
        <f t="shared" si="94"/>
        <v>0</v>
      </c>
      <c r="Y72" s="360"/>
      <c r="Z72" s="360"/>
      <c r="AA72" s="357">
        <f t="shared" si="95"/>
        <v>0</v>
      </c>
      <c r="AB72" s="361">
        <f t="shared" si="96"/>
        <v>0</v>
      </c>
      <c r="AC72" s="362">
        <f t="shared" si="97"/>
        <v>0</v>
      </c>
      <c r="AD72" s="363" t="str">
        <f t="shared" si="16"/>
        <v/>
      </c>
      <c r="AE72" s="364">
        <f t="shared" si="98"/>
        <v>0</v>
      </c>
      <c r="AF72" s="365"/>
      <c r="AG72" s="366"/>
      <c r="AH72" s="367">
        <f t="shared" si="18"/>
        <v>0</v>
      </c>
      <c r="AI72" s="366"/>
      <c r="AJ72" s="366"/>
      <c r="AK72" s="367">
        <f t="shared" si="19"/>
        <v>0</v>
      </c>
      <c r="AL72" s="366"/>
      <c r="AM72" s="366"/>
      <c r="AN72" s="367">
        <f t="shared" si="20"/>
        <v>0</v>
      </c>
      <c r="AO72" s="368">
        <f t="shared" si="99"/>
        <v>0</v>
      </c>
      <c r="AP72" s="369"/>
      <c r="AQ72" s="370"/>
      <c r="AR72" s="367">
        <f t="shared" si="100"/>
        <v>0</v>
      </c>
      <c r="AS72" s="370"/>
      <c r="AT72" s="370"/>
      <c r="AU72" s="367">
        <f t="shared" si="101"/>
        <v>0</v>
      </c>
      <c r="AV72" s="371">
        <f t="shared" si="102"/>
        <v>0</v>
      </c>
      <c r="AW72" s="372">
        <f t="shared" si="21"/>
        <v>0</v>
      </c>
      <c r="AX72" s="373" t="str">
        <f t="shared" si="22"/>
        <v>E</v>
      </c>
      <c r="AY72" s="374">
        <f t="shared" si="23"/>
        <v>0</v>
      </c>
      <c r="AZ72" s="375"/>
      <c r="BA72" s="376"/>
      <c r="BB72" s="377">
        <f t="shared" si="24"/>
        <v>0</v>
      </c>
      <c r="BC72" s="376"/>
      <c r="BD72" s="376"/>
      <c r="BE72" s="377">
        <f t="shared" si="25"/>
        <v>0</v>
      </c>
      <c r="BF72" s="376"/>
      <c r="BG72" s="376"/>
      <c r="BH72" s="377">
        <f t="shared" si="26"/>
        <v>0</v>
      </c>
      <c r="BI72" s="378">
        <f t="shared" si="103"/>
        <v>0</v>
      </c>
      <c r="BJ72" s="379"/>
      <c r="BK72" s="380"/>
      <c r="BL72" s="377">
        <f t="shared" si="104"/>
        <v>0</v>
      </c>
      <c r="BM72" s="380"/>
      <c r="BN72" s="380"/>
      <c r="BO72" s="377">
        <f t="shared" si="105"/>
        <v>0</v>
      </c>
      <c r="BP72" s="381">
        <f t="shared" si="106"/>
        <v>0</v>
      </c>
      <c r="BQ72" s="382">
        <f t="shared" si="27"/>
        <v>0</v>
      </c>
      <c r="BR72" s="383" t="str">
        <f t="shared" si="28"/>
        <v>E</v>
      </c>
      <c r="BS72" s="384">
        <f t="shared" si="29"/>
        <v>0</v>
      </c>
      <c r="BT72" s="385"/>
      <c r="BU72" s="386"/>
      <c r="BV72" s="387">
        <f t="shared" si="30"/>
        <v>0</v>
      </c>
      <c r="BW72" s="386"/>
      <c r="BX72" s="386"/>
      <c r="BY72" s="387">
        <f t="shared" si="31"/>
        <v>0</v>
      </c>
      <c r="BZ72" s="386"/>
      <c r="CA72" s="386"/>
      <c r="CB72" s="387">
        <f t="shared" si="32"/>
        <v>0</v>
      </c>
      <c r="CC72" s="388">
        <f t="shared" si="107"/>
        <v>0</v>
      </c>
      <c r="CD72" s="389"/>
      <c r="CE72" s="390"/>
      <c r="CF72" s="387">
        <f t="shared" si="108"/>
        <v>0</v>
      </c>
      <c r="CG72" s="390"/>
      <c r="CH72" s="390"/>
      <c r="CI72" s="387">
        <f t="shared" si="109"/>
        <v>0</v>
      </c>
      <c r="CJ72" s="391">
        <f t="shared" si="110"/>
        <v>0</v>
      </c>
      <c r="CK72" s="392">
        <f t="shared" si="33"/>
        <v>0</v>
      </c>
      <c r="CL72" s="393" t="str">
        <f t="shared" si="34"/>
        <v>E</v>
      </c>
      <c r="CM72" s="394">
        <f t="shared" si="35"/>
        <v>0</v>
      </c>
      <c r="CN72" s="365"/>
      <c r="CO72" s="366"/>
      <c r="CP72" s="367">
        <f t="shared" si="36"/>
        <v>0</v>
      </c>
      <c r="CQ72" s="366"/>
      <c r="CR72" s="366"/>
      <c r="CS72" s="367">
        <f t="shared" si="37"/>
        <v>0</v>
      </c>
      <c r="CT72" s="366"/>
      <c r="CU72" s="366"/>
      <c r="CV72" s="367">
        <f t="shared" si="38"/>
        <v>0</v>
      </c>
      <c r="CW72" s="368">
        <f t="shared" si="111"/>
        <v>0</v>
      </c>
      <c r="CX72" s="369"/>
      <c r="CY72" s="370"/>
      <c r="CZ72" s="367">
        <f t="shared" si="112"/>
        <v>0</v>
      </c>
      <c r="DA72" s="370"/>
      <c r="DB72" s="370"/>
      <c r="DC72" s="367">
        <f t="shared" si="113"/>
        <v>0</v>
      </c>
      <c r="DD72" s="371">
        <f t="shared" si="114"/>
        <v>0</v>
      </c>
      <c r="DE72" s="372">
        <f t="shared" si="39"/>
        <v>0</v>
      </c>
      <c r="DF72" s="373" t="str">
        <f t="shared" si="40"/>
        <v>E</v>
      </c>
      <c r="DG72" s="374">
        <f t="shared" si="41"/>
        <v>0</v>
      </c>
      <c r="DH72" s="395"/>
      <c r="DI72" s="396"/>
      <c r="DJ72" s="397">
        <f t="shared" si="42"/>
        <v>0</v>
      </c>
      <c r="DK72" s="396"/>
      <c r="DL72" s="396"/>
      <c r="DM72" s="397">
        <f t="shared" si="43"/>
        <v>0</v>
      </c>
      <c r="DN72" s="396"/>
      <c r="DO72" s="396"/>
      <c r="DP72" s="397">
        <f t="shared" si="44"/>
        <v>0</v>
      </c>
      <c r="DQ72" s="398">
        <f t="shared" si="115"/>
        <v>0</v>
      </c>
      <c r="DR72" s="399"/>
      <c r="DS72" s="400"/>
      <c r="DT72" s="397">
        <f t="shared" si="116"/>
        <v>0</v>
      </c>
      <c r="DU72" s="400"/>
      <c r="DV72" s="400"/>
      <c r="DW72" s="397">
        <f t="shared" si="117"/>
        <v>0</v>
      </c>
      <c r="DX72" s="401">
        <f t="shared" si="118"/>
        <v>0</v>
      </c>
      <c r="DY72" s="402">
        <f t="shared" si="45"/>
        <v>0</v>
      </c>
      <c r="DZ72" s="403" t="str">
        <f t="shared" si="46"/>
        <v>E</v>
      </c>
      <c r="EA72" s="404">
        <f t="shared" si="47"/>
        <v>0</v>
      </c>
      <c r="EB72" s="405">
        <v>0</v>
      </c>
      <c r="EC72" s="406">
        <v>0</v>
      </c>
      <c r="ED72" s="406">
        <v>0</v>
      </c>
      <c r="EE72" s="327"/>
      <c r="EF72" s="327"/>
      <c r="EG72" s="327">
        <f t="shared" si="48"/>
        <v>0</v>
      </c>
      <c r="EH72" s="407">
        <f t="shared" si="49"/>
        <v>0</v>
      </c>
      <c r="EI72" s="329" t="str">
        <f t="shared" si="50"/>
        <v>E</v>
      </c>
      <c r="EJ72" s="330">
        <f t="shared" si="51"/>
        <v>0</v>
      </c>
      <c r="EK72" s="408">
        <v>0</v>
      </c>
      <c r="EL72" s="409">
        <v>0</v>
      </c>
      <c r="EM72" s="409">
        <v>0</v>
      </c>
      <c r="EN72" s="332"/>
      <c r="EO72" s="332"/>
      <c r="EP72" s="332">
        <f t="shared" si="52"/>
        <v>0</v>
      </c>
      <c r="EQ72" s="333">
        <f t="shared" si="53"/>
        <v>0</v>
      </c>
      <c r="ER72" s="334" t="str">
        <f t="shared" si="54"/>
        <v>E</v>
      </c>
      <c r="ES72" s="335">
        <f t="shared" si="55"/>
        <v>0</v>
      </c>
      <c r="ET72" s="410">
        <v>0</v>
      </c>
      <c r="EU72" s="411">
        <v>0</v>
      </c>
      <c r="EV72" s="411">
        <v>0</v>
      </c>
      <c r="EW72" s="337"/>
      <c r="EX72" s="337"/>
      <c r="EY72" s="337">
        <f t="shared" si="56"/>
        <v>0</v>
      </c>
      <c r="EZ72" s="338">
        <f t="shared" si="57"/>
        <v>0</v>
      </c>
      <c r="FA72" s="339" t="str">
        <f t="shared" si="58"/>
        <v>E</v>
      </c>
      <c r="FB72" s="340">
        <f t="shared" si="59"/>
        <v>0</v>
      </c>
      <c r="FC72" s="412"/>
      <c r="FD72" s="373"/>
      <c r="FE72" s="413" t="str">
        <f t="shared" si="122"/>
        <v/>
      </c>
      <c r="FF72" s="344">
        <f t="shared" si="120"/>
        <v>0</v>
      </c>
      <c r="FG72" s="345">
        <f t="shared" si="121"/>
        <v>0</v>
      </c>
      <c r="FH72" s="346" t="str">
        <f t="shared" si="61"/>
        <v/>
      </c>
      <c r="FI72" s="347" t="str">
        <f t="shared" si="62"/>
        <v/>
      </c>
      <c r="FJ72" s="347" t="str">
        <f t="shared" si="63"/>
        <v/>
      </c>
      <c r="FK72" s="347" t="str">
        <f t="shared" si="64"/>
        <v/>
      </c>
      <c r="FL72" s="414" t="str">
        <f t="shared" si="65"/>
        <v/>
      </c>
      <c r="FM72" s="349" t="str">
        <f t="shared" si="66"/>
        <v/>
      </c>
      <c r="FN72" s="350" t="str">
        <f t="shared" si="67"/>
        <v/>
      </c>
      <c r="FO72" s="351">
        <f t="shared" si="2"/>
        <v>0</v>
      </c>
      <c r="FP72" s="352">
        <f t="shared" si="3"/>
        <v>0</v>
      </c>
      <c r="FQ72" s="352">
        <f t="shared" si="4"/>
        <v>0</v>
      </c>
      <c r="FR72" s="352">
        <f t="shared" si="5"/>
        <v>0</v>
      </c>
      <c r="FS72" s="352">
        <f t="shared" si="6"/>
        <v>0</v>
      </c>
      <c r="FT72" s="353">
        <f t="shared" si="7"/>
        <v>0</v>
      </c>
      <c r="FU72" s="45">
        <f t="shared" si="68"/>
        <v>0</v>
      </c>
      <c r="FV72" s="46">
        <f t="shared" si="69"/>
        <v>0</v>
      </c>
      <c r="FW72" s="46">
        <f t="shared" si="70"/>
        <v>0</v>
      </c>
      <c r="FX72" s="46">
        <f t="shared" si="71"/>
        <v>0</v>
      </c>
      <c r="FY72" s="46">
        <f t="shared" si="72"/>
        <v>0</v>
      </c>
      <c r="FZ72" s="820"/>
      <c r="GA72" s="820"/>
      <c r="GB72" s="10">
        <f t="shared" si="73"/>
        <v>0</v>
      </c>
      <c r="GC72" s="10" t="s">
        <v>167</v>
      </c>
      <c r="GD72" s="10">
        <f t="shared" si="74"/>
        <v>100</v>
      </c>
      <c r="GE72" s="10" t="str">
        <f t="shared" si="75"/>
        <v>0/100</v>
      </c>
      <c r="GF72" s="10">
        <f t="shared" si="76"/>
        <v>0</v>
      </c>
      <c r="GG72" s="10" t="s">
        <v>167</v>
      </c>
      <c r="GH72" s="10">
        <f t="shared" si="77"/>
        <v>100</v>
      </c>
      <c r="GI72" s="10" t="str">
        <f t="shared" si="78"/>
        <v>0/100</v>
      </c>
      <c r="GJ72" s="10">
        <f t="shared" si="79"/>
        <v>0</v>
      </c>
      <c r="GK72" s="10" t="s">
        <v>167</v>
      </c>
      <c r="GL72" s="10">
        <f t="shared" si="80"/>
        <v>100</v>
      </c>
      <c r="GM72" s="10" t="str">
        <f t="shared" si="81"/>
        <v>0/100</v>
      </c>
      <c r="GO72" s="10">
        <f t="shared" si="82"/>
        <v>0</v>
      </c>
      <c r="GP72" s="10">
        <f t="shared" si="83"/>
        <v>0</v>
      </c>
      <c r="GQ72" s="10">
        <f t="shared" si="84"/>
        <v>0</v>
      </c>
      <c r="GR72" s="10">
        <f t="shared" si="85"/>
        <v>0</v>
      </c>
      <c r="GS72" s="10">
        <f t="shared" si="86"/>
        <v>0</v>
      </c>
      <c r="GT72" s="10">
        <f t="shared" si="87"/>
        <v>0</v>
      </c>
      <c r="GU72" s="10">
        <f t="shared" si="88"/>
        <v>0</v>
      </c>
      <c r="GV72" s="10">
        <f t="shared" si="89"/>
        <v>0</v>
      </c>
      <c r="GW72" s="10">
        <f t="shared" si="90"/>
        <v>0</v>
      </c>
      <c r="GX72" s="10">
        <f t="shared" si="91"/>
        <v>0</v>
      </c>
    </row>
    <row r="73" spans="1:213" ht="21.75" customHeight="1">
      <c r="A73" s="9">
        <f t="shared" si="11"/>
        <v>0</v>
      </c>
      <c r="B73" s="32">
        <v>65</v>
      </c>
      <c r="C73" s="274">
        <v>65</v>
      </c>
      <c r="D73" s="275">
        <f t="shared" si="12"/>
        <v>0</v>
      </c>
      <c r="E73" s="591"/>
      <c r="F73" s="592"/>
      <c r="G73" s="589"/>
      <c r="H73" s="591"/>
      <c r="I73" s="591"/>
      <c r="J73" s="591"/>
      <c r="K73" s="595"/>
      <c r="L73" s="355"/>
      <c r="M73" s="356"/>
      <c r="N73" s="357">
        <f t="shared" si="92"/>
        <v>0</v>
      </c>
      <c r="O73" s="356"/>
      <c r="P73" s="356"/>
      <c r="Q73" s="357">
        <f t="shared" si="13"/>
        <v>0</v>
      </c>
      <c r="R73" s="356"/>
      <c r="S73" s="356"/>
      <c r="T73" s="357">
        <f t="shared" si="14"/>
        <v>0</v>
      </c>
      <c r="U73" s="358">
        <f t="shared" si="93"/>
        <v>0</v>
      </c>
      <c r="V73" s="359"/>
      <c r="W73" s="360"/>
      <c r="X73" s="357">
        <f t="shared" si="94"/>
        <v>0</v>
      </c>
      <c r="Y73" s="360"/>
      <c r="Z73" s="360"/>
      <c r="AA73" s="357">
        <f t="shared" si="95"/>
        <v>0</v>
      </c>
      <c r="AB73" s="361">
        <f t="shared" si="96"/>
        <v>0</v>
      </c>
      <c r="AC73" s="362">
        <f t="shared" si="97"/>
        <v>0</v>
      </c>
      <c r="AD73" s="363" t="str">
        <f t="shared" si="16"/>
        <v/>
      </c>
      <c r="AE73" s="364">
        <f t="shared" si="98"/>
        <v>0</v>
      </c>
      <c r="AF73" s="365"/>
      <c r="AG73" s="366"/>
      <c r="AH73" s="367">
        <f t="shared" si="18"/>
        <v>0</v>
      </c>
      <c r="AI73" s="366"/>
      <c r="AJ73" s="366"/>
      <c r="AK73" s="367">
        <f t="shared" si="19"/>
        <v>0</v>
      </c>
      <c r="AL73" s="366"/>
      <c r="AM73" s="366"/>
      <c r="AN73" s="367">
        <f t="shared" si="20"/>
        <v>0</v>
      </c>
      <c r="AO73" s="368">
        <f t="shared" si="99"/>
        <v>0</v>
      </c>
      <c r="AP73" s="369"/>
      <c r="AQ73" s="370"/>
      <c r="AR73" s="367">
        <f t="shared" si="100"/>
        <v>0</v>
      </c>
      <c r="AS73" s="370"/>
      <c r="AT73" s="370"/>
      <c r="AU73" s="367">
        <f t="shared" si="101"/>
        <v>0</v>
      </c>
      <c r="AV73" s="371">
        <f t="shared" si="102"/>
        <v>0</v>
      </c>
      <c r="AW73" s="372">
        <f t="shared" si="21"/>
        <v>0</v>
      </c>
      <c r="AX73" s="373" t="str">
        <f t="shared" si="22"/>
        <v>E</v>
      </c>
      <c r="AY73" s="374">
        <f t="shared" si="23"/>
        <v>0</v>
      </c>
      <c r="AZ73" s="375"/>
      <c r="BA73" s="376"/>
      <c r="BB73" s="377">
        <f t="shared" si="24"/>
        <v>0</v>
      </c>
      <c r="BC73" s="376"/>
      <c r="BD73" s="376"/>
      <c r="BE73" s="377">
        <f t="shared" si="25"/>
        <v>0</v>
      </c>
      <c r="BF73" s="376"/>
      <c r="BG73" s="376"/>
      <c r="BH73" s="377">
        <f t="shared" si="26"/>
        <v>0</v>
      </c>
      <c r="BI73" s="378">
        <f t="shared" si="103"/>
        <v>0</v>
      </c>
      <c r="BJ73" s="379"/>
      <c r="BK73" s="380"/>
      <c r="BL73" s="377">
        <f t="shared" si="104"/>
        <v>0</v>
      </c>
      <c r="BM73" s="380"/>
      <c r="BN73" s="380"/>
      <c r="BO73" s="377">
        <f t="shared" si="105"/>
        <v>0</v>
      </c>
      <c r="BP73" s="381">
        <f t="shared" si="106"/>
        <v>0</v>
      </c>
      <c r="BQ73" s="382">
        <f t="shared" si="27"/>
        <v>0</v>
      </c>
      <c r="BR73" s="383" t="str">
        <f t="shared" si="28"/>
        <v>E</v>
      </c>
      <c r="BS73" s="384">
        <f t="shared" si="29"/>
        <v>0</v>
      </c>
      <c r="BT73" s="385"/>
      <c r="BU73" s="386"/>
      <c r="BV73" s="387">
        <f t="shared" si="30"/>
        <v>0</v>
      </c>
      <c r="BW73" s="386"/>
      <c r="BX73" s="386"/>
      <c r="BY73" s="387">
        <f t="shared" si="31"/>
        <v>0</v>
      </c>
      <c r="BZ73" s="386"/>
      <c r="CA73" s="386"/>
      <c r="CB73" s="387">
        <f t="shared" si="32"/>
        <v>0</v>
      </c>
      <c r="CC73" s="388">
        <f t="shared" si="107"/>
        <v>0</v>
      </c>
      <c r="CD73" s="389"/>
      <c r="CE73" s="390"/>
      <c r="CF73" s="387">
        <f t="shared" si="108"/>
        <v>0</v>
      </c>
      <c r="CG73" s="390"/>
      <c r="CH73" s="390"/>
      <c r="CI73" s="387">
        <f t="shared" si="109"/>
        <v>0</v>
      </c>
      <c r="CJ73" s="391">
        <f t="shared" si="110"/>
        <v>0</v>
      </c>
      <c r="CK73" s="392">
        <f t="shared" si="33"/>
        <v>0</v>
      </c>
      <c r="CL73" s="393" t="str">
        <f t="shared" si="34"/>
        <v>E</v>
      </c>
      <c r="CM73" s="394">
        <f t="shared" si="35"/>
        <v>0</v>
      </c>
      <c r="CN73" s="365"/>
      <c r="CO73" s="366"/>
      <c r="CP73" s="367">
        <f t="shared" si="36"/>
        <v>0</v>
      </c>
      <c r="CQ73" s="366"/>
      <c r="CR73" s="366"/>
      <c r="CS73" s="367">
        <f t="shared" si="37"/>
        <v>0</v>
      </c>
      <c r="CT73" s="366"/>
      <c r="CU73" s="366"/>
      <c r="CV73" s="367">
        <f t="shared" si="38"/>
        <v>0</v>
      </c>
      <c r="CW73" s="368">
        <f t="shared" si="111"/>
        <v>0</v>
      </c>
      <c r="CX73" s="369"/>
      <c r="CY73" s="370"/>
      <c r="CZ73" s="367">
        <f t="shared" si="112"/>
        <v>0</v>
      </c>
      <c r="DA73" s="370"/>
      <c r="DB73" s="370"/>
      <c r="DC73" s="367">
        <f t="shared" si="113"/>
        <v>0</v>
      </c>
      <c r="DD73" s="371">
        <f t="shared" si="114"/>
        <v>0</v>
      </c>
      <c r="DE73" s="372">
        <f t="shared" si="39"/>
        <v>0</v>
      </c>
      <c r="DF73" s="373" t="str">
        <f t="shared" si="40"/>
        <v>E</v>
      </c>
      <c r="DG73" s="374">
        <f t="shared" si="41"/>
        <v>0</v>
      </c>
      <c r="DH73" s="395"/>
      <c r="DI73" s="396"/>
      <c r="DJ73" s="397">
        <f t="shared" si="42"/>
        <v>0</v>
      </c>
      <c r="DK73" s="396"/>
      <c r="DL73" s="396"/>
      <c r="DM73" s="397">
        <f t="shared" si="43"/>
        <v>0</v>
      </c>
      <c r="DN73" s="396"/>
      <c r="DO73" s="396"/>
      <c r="DP73" s="397">
        <f t="shared" si="44"/>
        <v>0</v>
      </c>
      <c r="DQ73" s="398">
        <f t="shared" si="115"/>
        <v>0</v>
      </c>
      <c r="DR73" s="399"/>
      <c r="DS73" s="400"/>
      <c r="DT73" s="397">
        <f t="shared" si="116"/>
        <v>0</v>
      </c>
      <c r="DU73" s="400"/>
      <c r="DV73" s="400"/>
      <c r="DW73" s="397">
        <f t="shared" si="117"/>
        <v>0</v>
      </c>
      <c r="DX73" s="401">
        <f t="shared" si="118"/>
        <v>0</v>
      </c>
      <c r="DY73" s="402">
        <f t="shared" si="45"/>
        <v>0</v>
      </c>
      <c r="DZ73" s="403" t="str">
        <f t="shared" si="46"/>
        <v>E</v>
      </c>
      <c r="EA73" s="404">
        <f t="shared" si="47"/>
        <v>0</v>
      </c>
      <c r="EB73" s="405">
        <v>0</v>
      </c>
      <c r="EC73" s="406">
        <v>0</v>
      </c>
      <c r="ED73" s="406">
        <v>0</v>
      </c>
      <c r="EE73" s="327"/>
      <c r="EF73" s="327"/>
      <c r="EG73" s="327">
        <f t="shared" si="48"/>
        <v>0</v>
      </c>
      <c r="EH73" s="407">
        <f t="shared" si="49"/>
        <v>0</v>
      </c>
      <c r="EI73" s="329" t="str">
        <f t="shared" si="50"/>
        <v>E</v>
      </c>
      <c r="EJ73" s="330">
        <f t="shared" si="51"/>
        <v>0</v>
      </c>
      <c r="EK73" s="408">
        <v>0</v>
      </c>
      <c r="EL73" s="409">
        <v>0</v>
      </c>
      <c r="EM73" s="409">
        <v>0</v>
      </c>
      <c r="EN73" s="332"/>
      <c r="EO73" s="332"/>
      <c r="EP73" s="332">
        <f t="shared" si="52"/>
        <v>0</v>
      </c>
      <c r="EQ73" s="333">
        <f t="shared" si="53"/>
        <v>0</v>
      </c>
      <c r="ER73" s="334" t="str">
        <f t="shared" si="54"/>
        <v>E</v>
      </c>
      <c r="ES73" s="335">
        <f t="shared" si="55"/>
        <v>0</v>
      </c>
      <c r="ET73" s="410">
        <v>0</v>
      </c>
      <c r="EU73" s="411">
        <v>0</v>
      </c>
      <c r="EV73" s="411">
        <v>0</v>
      </c>
      <c r="EW73" s="337"/>
      <c r="EX73" s="337"/>
      <c r="EY73" s="337">
        <f t="shared" si="56"/>
        <v>0</v>
      </c>
      <c r="EZ73" s="338">
        <f t="shared" si="57"/>
        <v>0</v>
      </c>
      <c r="FA73" s="339" t="str">
        <f t="shared" si="58"/>
        <v>E</v>
      </c>
      <c r="FB73" s="340">
        <f t="shared" si="59"/>
        <v>0</v>
      </c>
      <c r="FC73" s="412"/>
      <c r="FD73" s="373"/>
      <c r="FE73" s="413" t="str">
        <f t="shared" si="122"/>
        <v/>
      </c>
      <c r="FF73" s="344">
        <f t="shared" ref="FF73:FF108" si="123">IF(G73=0,0,SUM($AB$7,$AV$7,$BP$7,$CJ$7,$DD$7,$DX$7))</f>
        <v>0</v>
      </c>
      <c r="FG73" s="345">
        <f t="shared" ref="FG73:FG108" si="124">SUM(AB73,AV73,BP73,CJ73,DD73,DX73)</f>
        <v>0</v>
      </c>
      <c r="FH73" s="346" t="str">
        <f t="shared" si="61"/>
        <v/>
      </c>
      <c r="FI73" s="347" t="str">
        <f t="shared" si="62"/>
        <v/>
      </c>
      <c r="FJ73" s="347" t="str">
        <f t="shared" si="63"/>
        <v/>
      </c>
      <c r="FK73" s="347" t="str">
        <f t="shared" si="64"/>
        <v/>
      </c>
      <c r="FL73" s="414" t="str">
        <f t="shared" si="65"/>
        <v/>
      </c>
      <c r="FM73" s="349" t="str">
        <f t="shared" si="66"/>
        <v/>
      </c>
      <c r="FN73" s="350" t="str">
        <f t="shared" si="67"/>
        <v/>
      </c>
      <c r="FO73" s="351">
        <f t="shared" ref="FO73:FO108" si="125">AE73</f>
        <v>0</v>
      </c>
      <c r="FP73" s="352">
        <f t="shared" ref="FP73:FP108" si="126">AY73</f>
        <v>0</v>
      </c>
      <c r="FQ73" s="352">
        <f t="shared" ref="FQ73:FQ108" si="127">BS73</f>
        <v>0</v>
      </c>
      <c r="FR73" s="352">
        <f t="shared" ref="FR73:FR108" si="128">CM73</f>
        <v>0</v>
      </c>
      <c r="FS73" s="352">
        <f t="shared" ref="FS73:FS108" si="129">DG73</f>
        <v>0</v>
      </c>
      <c r="FT73" s="353">
        <f t="shared" ref="FT73:FT108" si="130">EA73</f>
        <v>0</v>
      </c>
      <c r="FU73" s="45">
        <f t="shared" si="68"/>
        <v>0</v>
      </c>
      <c r="FV73" s="46">
        <f t="shared" si="69"/>
        <v>0</v>
      </c>
      <c r="FW73" s="46">
        <f t="shared" si="70"/>
        <v>0</v>
      </c>
      <c r="FX73" s="46">
        <f t="shared" si="71"/>
        <v>0</v>
      </c>
      <c r="FY73" s="46">
        <f t="shared" si="72"/>
        <v>0</v>
      </c>
      <c r="FZ73" s="820"/>
      <c r="GA73" s="820"/>
      <c r="GB73" s="10">
        <f t="shared" si="73"/>
        <v>0</v>
      </c>
      <c r="GC73" s="10" t="s">
        <v>167</v>
      </c>
      <c r="GD73" s="10">
        <f t="shared" si="74"/>
        <v>100</v>
      </c>
      <c r="GE73" s="10" t="str">
        <f t="shared" si="75"/>
        <v>0/100</v>
      </c>
      <c r="GF73" s="10">
        <f t="shared" si="76"/>
        <v>0</v>
      </c>
      <c r="GG73" s="10" t="s">
        <v>167</v>
      </c>
      <c r="GH73" s="10">
        <f t="shared" si="77"/>
        <v>100</v>
      </c>
      <c r="GI73" s="10" t="str">
        <f t="shared" si="78"/>
        <v>0/100</v>
      </c>
      <c r="GJ73" s="10">
        <f t="shared" si="79"/>
        <v>0</v>
      </c>
      <c r="GK73" s="10" t="s">
        <v>167</v>
      </c>
      <c r="GL73" s="10">
        <f t="shared" si="80"/>
        <v>100</v>
      </c>
      <c r="GM73" s="10" t="str">
        <f t="shared" si="81"/>
        <v>0/100</v>
      </c>
      <c r="GO73" s="10">
        <f t="shared" si="82"/>
        <v>0</v>
      </c>
      <c r="GP73" s="10">
        <f t="shared" si="83"/>
        <v>0</v>
      </c>
      <c r="GQ73" s="10">
        <f t="shared" si="84"/>
        <v>0</v>
      </c>
      <c r="GR73" s="10">
        <f t="shared" si="85"/>
        <v>0</v>
      </c>
      <c r="GS73" s="10">
        <f t="shared" si="86"/>
        <v>0</v>
      </c>
      <c r="GT73" s="10">
        <f t="shared" si="87"/>
        <v>0</v>
      </c>
      <c r="GU73" s="10">
        <f t="shared" si="88"/>
        <v>0</v>
      </c>
      <c r="GV73" s="10">
        <f t="shared" si="89"/>
        <v>0</v>
      </c>
      <c r="GW73" s="10">
        <f t="shared" si="90"/>
        <v>0</v>
      </c>
      <c r="GX73" s="10">
        <f t="shared" si="91"/>
        <v>0</v>
      </c>
    </row>
    <row r="74" spans="1:213" ht="18">
      <c r="A74" s="9">
        <f t="shared" ref="A74:A108" si="131">G74</f>
        <v>0</v>
      </c>
      <c r="B74" s="32">
        <v>66</v>
      </c>
      <c r="C74" s="354">
        <v>66</v>
      </c>
      <c r="D74" s="275">
        <f t="shared" ref="D74:D108" si="132">IF(E74&gt;0,$G$4,0)</f>
        <v>0</v>
      </c>
      <c r="E74" s="591"/>
      <c r="F74" s="592"/>
      <c r="G74" s="591"/>
      <c r="H74" s="591"/>
      <c r="I74" s="591"/>
      <c r="J74" s="591"/>
      <c r="K74" s="595"/>
      <c r="L74" s="355"/>
      <c r="M74" s="356"/>
      <c r="N74" s="357">
        <f t="shared" ref="N74:N108" si="133">IF(L74="AB","AB",IF(L74="ML","ML",SUM(L74:M74)))</f>
        <v>0</v>
      </c>
      <c r="O74" s="356"/>
      <c r="P74" s="356"/>
      <c r="Q74" s="357">
        <f t="shared" ref="Q74:Q108" si="134">IF(O74="AB","AB",IF(O74="ML","ML",SUM(O74:P74)))</f>
        <v>0</v>
      </c>
      <c r="R74" s="356"/>
      <c r="S74" s="356"/>
      <c r="T74" s="357">
        <f t="shared" ref="T74:T108" si="135">IF(R74="AB","AB",IF(R74="ML","ML",SUM(R74:S74)))</f>
        <v>0</v>
      </c>
      <c r="U74" s="358">
        <f t="shared" si="93"/>
        <v>0</v>
      </c>
      <c r="V74" s="359"/>
      <c r="W74" s="360"/>
      <c r="X74" s="357">
        <f t="shared" si="94"/>
        <v>0</v>
      </c>
      <c r="Y74" s="360"/>
      <c r="Z74" s="360"/>
      <c r="AA74" s="357">
        <f t="shared" si="95"/>
        <v>0</v>
      </c>
      <c r="AB74" s="361">
        <f t="shared" si="96"/>
        <v>0</v>
      </c>
      <c r="AC74" s="362">
        <f t="shared" si="97"/>
        <v>0</v>
      </c>
      <c r="AD74" s="363" t="str">
        <f t="shared" ref="AD74:AD108" si="136">IF(G74="","",IF($G74="nso","NSO",IF(AA74="ab",AA74,IF(AA74="ML",AA74,IF(AC74&gt;=86,"A",IF(AC74&gt;=71,"B",IF(AC74&gt;=51,"C",IF(AC74&gt;=31,"D","E"))))))))</f>
        <v/>
      </c>
      <c r="AE74" s="364">
        <f t="shared" si="98"/>
        <v>0</v>
      </c>
      <c r="AF74" s="365"/>
      <c r="AG74" s="366"/>
      <c r="AH74" s="367">
        <f t="shared" ref="AH74:AH108" si="137">IF(AF74="AB","AB",IF(AF74="ML","ML",SUM(AF74:AG74)))</f>
        <v>0</v>
      </c>
      <c r="AI74" s="366"/>
      <c r="AJ74" s="366"/>
      <c r="AK74" s="367">
        <f t="shared" ref="AK74:AK108" si="138">IF(AI74="AB","AB",IF(AI74="ML","ML",SUM(AI74:AJ74)))</f>
        <v>0</v>
      </c>
      <c r="AL74" s="366"/>
      <c r="AM74" s="366"/>
      <c r="AN74" s="367">
        <f t="shared" ref="AN74:AN108" si="139">IF(AL74="AB","AB",IF(AL74="ML","ML",SUM(AL74:AM74)))</f>
        <v>0</v>
      </c>
      <c r="AO74" s="368">
        <f t="shared" si="99"/>
        <v>0</v>
      </c>
      <c r="AP74" s="369"/>
      <c r="AQ74" s="370"/>
      <c r="AR74" s="367">
        <f t="shared" si="100"/>
        <v>0</v>
      </c>
      <c r="AS74" s="370"/>
      <c r="AT74" s="370"/>
      <c r="AU74" s="367">
        <f t="shared" si="101"/>
        <v>0</v>
      </c>
      <c r="AV74" s="371">
        <f t="shared" si="102"/>
        <v>0</v>
      </c>
      <c r="AW74" s="372">
        <f t="shared" ref="AW74:AW108" si="140">IF(OR(AV74="",AV$7=""),"",AV74/AV$7*100)</f>
        <v>0</v>
      </c>
      <c r="AX74" s="373" t="str">
        <f t="shared" ref="AX74:AX108" si="141">IF($G74="nso","NSO",IF(AU74="ab",AU74,IF(AU74="ML",AU74,IF(AW74&gt;=86,"A",IF(AW74&gt;=71,"B",IF(AW74&gt;=51,"C",IF(AW74&gt;=31,"D","E")))))))</f>
        <v>E</v>
      </c>
      <c r="AY74" s="374">
        <f t="shared" ref="AY74:AY108" si="142">IF($G74&gt;0,AX74,$G74)</f>
        <v>0</v>
      </c>
      <c r="AZ74" s="375"/>
      <c r="BA74" s="376"/>
      <c r="BB74" s="377">
        <f t="shared" ref="BB74:BB108" si="143">IF(AZ74="AB","AB",IF(AZ74="ML","ML",SUM(AZ74:BA74)))</f>
        <v>0</v>
      </c>
      <c r="BC74" s="376"/>
      <c r="BD74" s="376"/>
      <c r="BE74" s="377">
        <f t="shared" ref="BE74:BE108" si="144">IF(BC74="AB","AB",IF(BC74="ML","ML",SUM(BC74:BD74)))</f>
        <v>0</v>
      </c>
      <c r="BF74" s="376"/>
      <c r="BG74" s="376"/>
      <c r="BH74" s="377">
        <f t="shared" ref="BH74:BH108" si="145">IF(BF74="AB","AB",IF(BF74="ML","ML",SUM(BF74:BG74)))</f>
        <v>0</v>
      </c>
      <c r="BI74" s="378">
        <f t="shared" si="103"/>
        <v>0</v>
      </c>
      <c r="BJ74" s="379"/>
      <c r="BK74" s="380"/>
      <c r="BL74" s="377">
        <f t="shared" si="104"/>
        <v>0</v>
      </c>
      <c r="BM74" s="380"/>
      <c r="BN74" s="380"/>
      <c r="BO74" s="377">
        <f t="shared" si="105"/>
        <v>0</v>
      </c>
      <c r="BP74" s="381">
        <f t="shared" si="106"/>
        <v>0</v>
      </c>
      <c r="BQ74" s="382">
        <f t="shared" ref="BQ74:BQ108" si="146">IF(OR(BP74="",BP$7=""),"",BP74/BP$7*100)</f>
        <v>0</v>
      </c>
      <c r="BR74" s="383" t="str">
        <f t="shared" ref="BR74:BR108" si="147">IF($G74="nso","NSO",IF(BO74="ab",BO74,IF(BO74="ML",BO74,IF(BQ74&gt;=86,"A",IF(BQ74&gt;=71,"B",IF(BQ74&gt;=51,"C",IF(BQ74&gt;=31,"D","E")))))))</f>
        <v>E</v>
      </c>
      <c r="BS74" s="384">
        <f t="shared" ref="BS74:BS108" si="148">IF($G74&gt;0,BR74,$G74)</f>
        <v>0</v>
      </c>
      <c r="BT74" s="385"/>
      <c r="BU74" s="386"/>
      <c r="BV74" s="387">
        <f t="shared" ref="BV74:BV108" si="149">IF(BT74="AB","AB",IF(BT74="ML","ML",SUM(BT74:BU74)))</f>
        <v>0</v>
      </c>
      <c r="BW74" s="386"/>
      <c r="BX74" s="386"/>
      <c r="BY74" s="387">
        <f t="shared" ref="BY74:BY108" si="150">IF(BW74="AB","AB",IF(BW74="ML","ML",SUM(BW74:BX74)))</f>
        <v>0</v>
      </c>
      <c r="BZ74" s="386"/>
      <c r="CA74" s="386"/>
      <c r="CB74" s="387">
        <f t="shared" ref="CB74:CB108" si="151">IF(BZ74="AB","AB",IF(BZ74="ML","ML",SUM(BZ74:CA74)))</f>
        <v>0</v>
      </c>
      <c r="CC74" s="388">
        <f t="shared" si="107"/>
        <v>0</v>
      </c>
      <c r="CD74" s="389"/>
      <c r="CE74" s="390"/>
      <c r="CF74" s="387">
        <f t="shared" si="108"/>
        <v>0</v>
      </c>
      <c r="CG74" s="390"/>
      <c r="CH74" s="390"/>
      <c r="CI74" s="387">
        <f t="shared" si="109"/>
        <v>0</v>
      </c>
      <c r="CJ74" s="391">
        <f t="shared" si="110"/>
        <v>0</v>
      </c>
      <c r="CK74" s="392">
        <f t="shared" ref="CK74:CK108" si="152">IF(OR(CJ74="",CJ$7=""),"",CJ74/CJ$7*100)</f>
        <v>0</v>
      </c>
      <c r="CL74" s="393" t="str">
        <f t="shared" ref="CL74:CL108" si="153">IF($G74="nso","NSO",IF(CI74="ab",CI74,IF(CI74="ML",CI74,IF(CK74&gt;=86,"A",IF(CK74&gt;=71,"B",IF(CK74&gt;=51,"C",IF(CK74&gt;=31,"D","E")))))))</f>
        <v>E</v>
      </c>
      <c r="CM74" s="394">
        <f t="shared" ref="CM74:CM108" si="154">IF($G74&gt;0,CL74,$G74)</f>
        <v>0</v>
      </c>
      <c r="CN74" s="365"/>
      <c r="CO74" s="366"/>
      <c r="CP74" s="367">
        <f t="shared" ref="CP74:CP108" si="155">IF(CN74="AB","AB",IF(CN74="ML","ML",SUM(CN74:CO74)))</f>
        <v>0</v>
      </c>
      <c r="CQ74" s="366"/>
      <c r="CR74" s="366"/>
      <c r="CS74" s="367">
        <f t="shared" ref="CS74:CS108" si="156">IF(CQ74="AB","AB",IF(CQ74="ML","ML",SUM(CQ74:CR74)))</f>
        <v>0</v>
      </c>
      <c r="CT74" s="366"/>
      <c r="CU74" s="366"/>
      <c r="CV74" s="367">
        <f t="shared" ref="CV74:CV108" si="157">IF(CT74="AB","AB",IF(CT74="ML","ML",SUM(CT74:CU74)))</f>
        <v>0</v>
      </c>
      <c r="CW74" s="368">
        <f t="shared" si="111"/>
        <v>0</v>
      </c>
      <c r="CX74" s="369"/>
      <c r="CY74" s="370"/>
      <c r="CZ74" s="367">
        <f t="shared" si="112"/>
        <v>0</v>
      </c>
      <c r="DA74" s="370"/>
      <c r="DB74" s="370"/>
      <c r="DC74" s="367">
        <f t="shared" si="113"/>
        <v>0</v>
      </c>
      <c r="DD74" s="371">
        <f t="shared" si="114"/>
        <v>0</v>
      </c>
      <c r="DE74" s="372">
        <f t="shared" ref="DE74:DE108" si="158">IF(OR(DD74="",DD$7=""),"",DD74/DD$7*100)</f>
        <v>0</v>
      </c>
      <c r="DF74" s="373" t="str">
        <f t="shared" ref="DF74:DF108" si="159">IF($G74="nso","NSO",IF(DC74="ab",DC74,IF(DC74="ML",DC74,IF(DE74&gt;=86,"A",IF(DE74&gt;=71,"B",IF(DE74&gt;=51,"C",IF(DE74&gt;=31,"D","E")))))))</f>
        <v>E</v>
      </c>
      <c r="DG74" s="374">
        <f t="shared" ref="DG74:DG108" si="160">IF($G74&gt;0,DF74,$G74)</f>
        <v>0</v>
      </c>
      <c r="DH74" s="395"/>
      <c r="DI74" s="396"/>
      <c r="DJ74" s="397">
        <f t="shared" ref="DJ74:DJ108" si="161">IF(DH74="AB","AB",IF(DH74="ML","ML",SUM(DH74:DI74)))</f>
        <v>0</v>
      </c>
      <c r="DK74" s="396"/>
      <c r="DL74" s="396"/>
      <c r="DM74" s="397">
        <f t="shared" ref="DM74:DM108" si="162">IF(DK74="AB","AB",IF(DK74="ML","ML",SUM(DK74:DL74)))</f>
        <v>0</v>
      </c>
      <c r="DN74" s="396"/>
      <c r="DO74" s="396"/>
      <c r="DP74" s="397">
        <f t="shared" ref="DP74:DP108" si="163">IF(DN74="AB","AB",IF(DN74="ML","ML",SUM(DN74:DO74)))</f>
        <v>0</v>
      </c>
      <c r="DQ74" s="398">
        <f t="shared" si="115"/>
        <v>0</v>
      </c>
      <c r="DR74" s="399"/>
      <c r="DS74" s="400"/>
      <c r="DT74" s="397">
        <f t="shared" si="116"/>
        <v>0</v>
      </c>
      <c r="DU74" s="400"/>
      <c r="DV74" s="400"/>
      <c r="DW74" s="397">
        <f t="shared" si="117"/>
        <v>0</v>
      </c>
      <c r="DX74" s="401">
        <f t="shared" si="118"/>
        <v>0</v>
      </c>
      <c r="DY74" s="402">
        <f t="shared" ref="DY74:DY108" si="164">IF(OR(DX74="",DX$7=""),"",DX74/DX$7*100)</f>
        <v>0</v>
      </c>
      <c r="DZ74" s="403" t="str">
        <f t="shared" ref="DZ74:DZ108" si="165">IF($G74="nso","NSO",IF(DW74="ab",DW74,IF(DW74="ML",DW74,IF(DY74&gt;=86,"A",IF(DY74&gt;=71,"B",IF(DY74&gt;=51,"C",IF(DY74&gt;=31,"D","E")))))))</f>
        <v>E</v>
      </c>
      <c r="EA74" s="404">
        <f t="shared" ref="EA74:EA108" si="166">IF($G74&gt;0,DZ74,$G74)</f>
        <v>0</v>
      </c>
      <c r="EB74" s="405">
        <v>0</v>
      </c>
      <c r="EC74" s="406">
        <v>0</v>
      </c>
      <c r="ED74" s="406">
        <v>0</v>
      </c>
      <c r="EE74" s="327"/>
      <c r="EF74" s="327"/>
      <c r="EG74" s="327">
        <f t="shared" ref="EG74:EG108" si="167">SUM(EB74:EF74)</f>
        <v>0</v>
      </c>
      <c r="EH74" s="407">
        <f t="shared" ref="EH74:EH108" si="168">IF(OR(EG74="",EG$7=""),"",EG74/EG$7*100)</f>
        <v>0</v>
      </c>
      <c r="EI74" s="329" t="str">
        <f t="shared" ref="EI74:EI108" si="169">IF($G74="nso","NSO",IF(EF74="ab",EF74,IF(EF74="ML",EF74,IF(EH74&gt;=86,"A",IF(EH74&gt;=71,"B",IF(EH74&gt;=51,"C",IF(EH74&gt;=31,"D","E")))))))</f>
        <v>E</v>
      </c>
      <c r="EJ74" s="330">
        <f t="shared" ref="EJ74:EJ108" si="170">IF($G74&gt;0,EI74,$G74)</f>
        <v>0</v>
      </c>
      <c r="EK74" s="408">
        <v>0</v>
      </c>
      <c r="EL74" s="409">
        <v>0</v>
      </c>
      <c r="EM74" s="409">
        <v>0</v>
      </c>
      <c r="EN74" s="332"/>
      <c r="EO74" s="332"/>
      <c r="EP74" s="332">
        <f t="shared" ref="EP74:EP108" si="171">SUM(EK74:EO74)</f>
        <v>0</v>
      </c>
      <c r="EQ74" s="333">
        <f t="shared" ref="EQ74:EQ108" si="172">IF(OR(EP74="",EP$7=""),"",EP74/EP$7*100)</f>
        <v>0</v>
      </c>
      <c r="ER74" s="334" t="str">
        <f t="shared" ref="ER74:ER108" si="173">IF($G74="nso","NSO",IF(EO74="ab",EO74,IF(EO74="ML",EO74,IF(EQ74&gt;=86,"A",IF(EQ74&gt;=71,"B",IF(EQ74&gt;=51,"C",IF(EQ74&gt;=31,"D","E")))))))</f>
        <v>E</v>
      </c>
      <c r="ES74" s="335">
        <f t="shared" ref="ES74:ES108" si="174">IF($G74&gt;0,ER74,$G74)</f>
        <v>0</v>
      </c>
      <c r="ET74" s="410">
        <v>0</v>
      </c>
      <c r="EU74" s="411">
        <v>0</v>
      </c>
      <c r="EV74" s="411">
        <v>0</v>
      </c>
      <c r="EW74" s="337"/>
      <c r="EX74" s="337"/>
      <c r="EY74" s="337">
        <f t="shared" ref="EY74:EY108" si="175">SUM(ET74:EX74)</f>
        <v>0</v>
      </c>
      <c r="EZ74" s="338">
        <f t="shared" ref="EZ74:EZ108" si="176">IF(OR(EY74="",EY$7=""),"",EY74/EY$7*100)</f>
        <v>0</v>
      </c>
      <c r="FA74" s="339" t="str">
        <f t="shared" ref="FA74:FA108" si="177">IF($G74="nso","NSO",IF(EX74="ab",EX74,IF(EX74="ML",EX74,IF(EZ74&gt;=86,"A",IF(EZ74&gt;=71,"B",IF(EZ74&gt;=51,"C",IF(EZ74&gt;=31,"D","E")))))))</f>
        <v>E</v>
      </c>
      <c r="FB74" s="340">
        <f t="shared" ref="FB74:FB108" si="178">IF($G74&gt;0,FA74,$G74)</f>
        <v>0</v>
      </c>
      <c r="FC74" s="412"/>
      <c r="FD74" s="373"/>
      <c r="FE74" s="413" t="str">
        <f t="shared" si="122"/>
        <v/>
      </c>
      <c r="FF74" s="344">
        <f t="shared" si="123"/>
        <v>0</v>
      </c>
      <c r="FG74" s="345">
        <f t="shared" si="124"/>
        <v>0</v>
      </c>
      <c r="FH74" s="346" t="str">
        <f t="shared" ref="FH74:FH108" si="179">IF(AND(FK74="Passed",FF74&gt;0),FG74/FF74*100,IF(AND(FK74="Promoted",FF74&gt;0),FG74/FF74*100,""))</f>
        <v/>
      </c>
      <c r="FI74" s="347" t="str">
        <f t="shared" ref="FI74:FI108" si="180">IF(AND(FH74&gt;=60,FK74="Passed"),"First",IF(AND(FH74&gt;=48,FK74="Passed"),"Second",IF(OR(FK74="passed"),"Third","")))</f>
        <v/>
      </c>
      <c r="FJ74" s="347" t="str">
        <f t="shared" ref="FJ74:FJ108" si="181">IF(OR(FH74="",FK74&lt;&gt;"PASSED"),"",IF(FH74&gt;85,"A",IF(FH74&gt;70,"B",IF(FH74&gt;50,"C",IF(FH74&gt;30,"D","E")))))</f>
        <v/>
      </c>
      <c r="FK74" s="347" t="str">
        <f t="shared" ref="FK74:FK108" si="182">IF(OR(G74=0,G74=""),"",IF(G74="TC","TRANSFERRED",IF(G74="NSO","NSO",IF(G74="DROP","DROP",IF(GU74&gt;0,"ABSENT",IF(GV74&gt;0,"LEAVE",IF(GW74&gt;4,"",IF(AND(GX74&gt;0,$G$4=8),"",IF(GX74&gt;0,"PROMOTED","PASSED")))))))))</f>
        <v/>
      </c>
      <c r="FL74" s="414" t="str">
        <f t="shared" ref="FL74:FL108" si="183">IF(FK74="Passed",FH74,"")</f>
        <v/>
      </c>
      <c r="FM74" s="349" t="str">
        <f t="shared" ref="FM74:FM108" si="184">IF(FL74="","",SUMPRODUCT((FL74&lt;FL$9:FL$108)/COUNTIF(FL$9:FL$108,FL$9:FL$108)))</f>
        <v/>
      </c>
      <c r="FN74" s="350" t="str">
        <f t="shared" ref="FN74:FN108" si="185">IF(FH74="","",IF(FH74&gt;=86,"Excellent",IF(FH74&gt;=71,"Very Good",IF(FH74&gt;=50,"Good",IF(FH74&gt;31,"Average","Need Improvement")))))</f>
        <v/>
      </c>
      <c r="FO74" s="351">
        <f t="shared" si="125"/>
        <v>0</v>
      </c>
      <c r="FP74" s="352">
        <f t="shared" si="126"/>
        <v>0</v>
      </c>
      <c r="FQ74" s="352">
        <f t="shared" si="127"/>
        <v>0</v>
      </c>
      <c r="FR74" s="352">
        <f t="shared" si="128"/>
        <v>0</v>
      </c>
      <c r="FS74" s="352">
        <f t="shared" si="129"/>
        <v>0</v>
      </c>
      <c r="FT74" s="353">
        <f t="shared" si="130"/>
        <v>0</v>
      </c>
      <c r="FU74" s="45">
        <f t="shared" ref="FU74:FU108" si="186">COUNTIF($FO74:$FT74,"A")</f>
        <v>0</v>
      </c>
      <c r="FV74" s="46">
        <f t="shared" ref="FV74:FV108" si="187">COUNTIF($FO74:$FT74,"B")</f>
        <v>0</v>
      </c>
      <c r="FW74" s="46">
        <f t="shared" ref="FW74:FW108" si="188">COUNTIF($FO74:$FT74,"C")</f>
        <v>0</v>
      </c>
      <c r="FX74" s="46">
        <f t="shared" ref="FX74:FX108" si="189">COUNTIF($FO74:$FT74,"D")</f>
        <v>0</v>
      </c>
      <c r="FY74" s="46">
        <f t="shared" ref="FY74:FY108" si="190">COUNTIF($FO74:$FT74,"E")</f>
        <v>0</v>
      </c>
      <c r="FZ74" s="820"/>
      <c r="GA74" s="820"/>
      <c r="GB74" s="10">
        <f t="shared" ref="GB74:GB108" si="191">EG74</f>
        <v>0</v>
      </c>
      <c r="GC74" s="10" t="s">
        <v>167</v>
      </c>
      <c r="GD74" s="10">
        <f t="shared" ref="GD74:GD108" si="192">$EG$7</f>
        <v>100</v>
      </c>
      <c r="GE74" s="10" t="str">
        <f t="shared" ref="GE74:GE108" si="193">CONCATENATE(GB74,GC74,GD74)</f>
        <v>0/100</v>
      </c>
      <c r="GF74" s="10">
        <f t="shared" ref="GF74:GF108" si="194">EP74</f>
        <v>0</v>
      </c>
      <c r="GG74" s="10" t="s">
        <v>167</v>
      </c>
      <c r="GH74" s="10">
        <f t="shared" ref="GH74:GH108" si="195">$EP$7</f>
        <v>100</v>
      </c>
      <c r="GI74" s="10" t="str">
        <f t="shared" ref="GI74:GI108" si="196">CONCATENATE(GF74,GG74,GH74)</f>
        <v>0/100</v>
      </c>
      <c r="GJ74" s="10">
        <f t="shared" ref="GJ74:GJ108" si="197">EY74</f>
        <v>0</v>
      </c>
      <c r="GK74" s="10" t="s">
        <v>167</v>
      </c>
      <c r="GL74" s="10">
        <f t="shared" ref="GL74:GL108" si="198">$EY$7</f>
        <v>100</v>
      </c>
      <c r="GM74" s="10" t="str">
        <f t="shared" ref="GM74:GM108" si="199">CONCATENATE(GJ74,GK74,GL74)</f>
        <v>0/100</v>
      </c>
      <c r="GO74" s="10">
        <f t="shared" ref="GO74:GO108" si="200">AE74</f>
        <v>0</v>
      </c>
      <c r="GP74" s="10">
        <f t="shared" ref="GP74:GP108" si="201">AY74</f>
        <v>0</v>
      </c>
      <c r="GQ74" s="10">
        <f t="shared" ref="GQ74:GQ108" si="202">BS74</f>
        <v>0</v>
      </c>
      <c r="GR74" s="10">
        <f t="shared" ref="GR74:GR108" si="203">CM74</f>
        <v>0</v>
      </c>
      <c r="GS74" s="10">
        <f t="shared" ref="GS74:GS108" si="204">DG74</f>
        <v>0</v>
      </c>
      <c r="GT74" s="10">
        <f t="shared" ref="GT74:GT108" si="205">EA74</f>
        <v>0</v>
      </c>
      <c r="GU74" s="10">
        <f t="shared" ref="GU74:GU108" si="206">COUNTIF(GO74:GT74,"ab")</f>
        <v>0</v>
      </c>
      <c r="GV74" s="10">
        <f t="shared" ref="GV74:GV108" si="207">COUNTIF(GO74:GT74,"ml")</f>
        <v>0</v>
      </c>
      <c r="GW74" s="10">
        <f t="shared" ref="GW74:GW108" si="208">COUNTBLANK(GO74:GT74)</f>
        <v>0</v>
      </c>
      <c r="GX74" s="10">
        <f t="shared" ref="GX74:GX108" si="209">COUNTIF(GO74:GT74,"e")</f>
        <v>0</v>
      </c>
    </row>
    <row r="75" spans="1:213" ht="18">
      <c r="A75" s="9">
        <f t="shared" si="131"/>
        <v>0</v>
      </c>
      <c r="B75" s="32">
        <v>67</v>
      </c>
      <c r="C75" s="274">
        <v>67</v>
      </c>
      <c r="D75" s="275">
        <f t="shared" si="132"/>
        <v>0</v>
      </c>
      <c r="E75" s="591"/>
      <c r="F75" s="592"/>
      <c r="G75" s="589"/>
      <c r="H75" s="591"/>
      <c r="I75" s="591"/>
      <c r="J75" s="591"/>
      <c r="K75" s="595"/>
      <c r="L75" s="355"/>
      <c r="M75" s="356"/>
      <c r="N75" s="357">
        <f t="shared" si="133"/>
        <v>0</v>
      </c>
      <c r="O75" s="356"/>
      <c r="P75" s="356"/>
      <c r="Q75" s="357">
        <f t="shared" si="134"/>
        <v>0</v>
      </c>
      <c r="R75" s="356"/>
      <c r="S75" s="356"/>
      <c r="T75" s="357">
        <f t="shared" si="135"/>
        <v>0</v>
      </c>
      <c r="U75" s="358">
        <f t="shared" ref="U75:U108" si="210">SUM(N75,Q75,T75)</f>
        <v>0</v>
      </c>
      <c r="V75" s="359"/>
      <c r="W75" s="360"/>
      <c r="X75" s="357">
        <f t="shared" ref="X75:X108" si="211">IF(V75="AB","AB",IF(V75="ML","ML",SUM(V75:W75)))</f>
        <v>0</v>
      </c>
      <c r="Y75" s="360"/>
      <c r="Z75" s="360"/>
      <c r="AA75" s="357">
        <f t="shared" ref="AA75:AA108" si="212">IF(Y75="AB","AB",IF(Y75="ML","ML",SUM(Y75:Z75)))</f>
        <v>0</v>
      </c>
      <c r="AB75" s="361">
        <f t="shared" ref="AB75:AB108" si="213">SUM(U75,X75,AA75)</f>
        <v>0</v>
      </c>
      <c r="AC75" s="362">
        <f t="shared" ref="AC75:AC108" si="214">IF(OR(AB75="",AB$7=""),"",AB75/AB$7*100)</f>
        <v>0</v>
      </c>
      <c r="AD75" s="363" t="str">
        <f t="shared" si="136"/>
        <v/>
      </c>
      <c r="AE75" s="364">
        <f t="shared" ref="AE75:AE108" si="215">IF($G75&gt;0,AD75,$G75)</f>
        <v>0</v>
      </c>
      <c r="AF75" s="365"/>
      <c r="AG75" s="366"/>
      <c r="AH75" s="367">
        <f t="shared" si="137"/>
        <v>0</v>
      </c>
      <c r="AI75" s="366"/>
      <c r="AJ75" s="366"/>
      <c r="AK75" s="367">
        <f t="shared" si="138"/>
        <v>0</v>
      </c>
      <c r="AL75" s="366"/>
      <c r="AM75" s="366"/>
      <c r="AN75" s="367">
        <f t="shared" si="139"/>
        <v>0</v>
      </c>
      <c r="AO75" s="368">
        <f t="shared" ref="AO75:AO108" si="216">SUM(AH75,AK75,AN75)</f>
        <v>0</v>
      </c>
      <c r="AP75" s="369"/>
      <c r="AQ75" s="370"/>
      <c r="AR75" s="367">
        <f t="shared" ref="AR75:AR108" si="217">IF(AP75="AB","AB",IF(AP75="ML","ML",SUM(AP75:AQ75)))</f>
        <v>0</v>
      </c>
      <c r="AS75" s="370"/>
      <c r="AT75" s="370"/>
      <c r="AU75" s="367">
        <f t="shared" ref="AU75:AU108" si="218">IF(AS75="AB","AB",IF(AS75="ML","ML",SUM(AS75:AT75)))</f>
        <v>0</v>
      </c>
      <c r="AV75" s="371">
        <f t="shared" ref="AV75:AV108" si="219">SUM(AO75,AR75,AU75)</f>
        <v>0</v>
      </c>
      <c r="AW75" s="372">
        <f t="shared" si="140"/>
        <v>0</v>
      </c>
      <c r="AX75" s="373" t="str">
        <f t="shared" si="141"/>
        <v>E</v>
      </c>
      <c r="AY75" s="374">
        <f t="shared" si="142"/>
        <v>0</v>
      </c>
      <c r="AZ75" s="375"/>
      <c r="BA75" s="376"/>
      <c r="BB75" s="377">
        <f t="shared" si="143"/>
        <v>0</v>
      </c>
      <c r="BC75" s="376"/>
      <c r="BD75" s="376"/>
      <c r="BE75" s="377">
        <f t="shared" si="144"/>
        <v>0</v>
      </c>
      <c r="BF75" s="376"/>
      <c r="BG75" s="376"/>
      <c r="BH75" s="377">
        <f t="shared" si="145"/>
        <v>0</v>
      </c>
      <c r="BI75" s="378">
        <f t="shared" ref="BI75:BI108" si="220">SUM(BB75,BE75,BH75)</f>
        <v>0</v>
      </c>
      <c r="BJ75" s="379"/>
      <c r="BK75" s="380"/>
      <c r="BL75" s="377">
        <f t="shared" ref="BL75:BL108" si="221">IF(BJ75="AB","AB",IF(BJ75="ML","ML",SUM(BJ75:BK75)))</f>
        <v>0</v>
      </c>
      <c r="BM75" s="380"/>
      <c r="BN75" s="380"/>
      <c r="BO75" s="377">
        <f t="shared" ref="BO75:BO108" si="222">IF(BM75="AB","AB",IF(BM75="ML","ML",SUM(BM75:BN75)))</f>
        <v>0</v>
      </c>
      <c r="BP75" s="381">
        <f t="shared" ref="BP75:BP108" si="223">SUM(BI75,BL75,BO75)</f>
        <v>0</v>
      </c>
      <c r="BQ75" s="382">
        <f t="shared" si="146"/>
        <v>0</v>
      </c>
      <c r="BR75" s="383" t="str">
        <f t="shared" si="147"/>
        <v>E</v>
      </c>
      <c r="BS75" s="384">
        <f t="shared" si="148"/>
        <v>0</v>
      </c>
      <c r="BT75" s="385"/>
      <c r="BU75" s="386"/>
      <c r="BV75" s="387">
        <f t="shared" si="149"/>
        <v>0</v>
      </c>
      <c r="BW75" s="386"/>
      <c r="BX75" s="386"/>
      <c r="BY75" s="387">
        <f t="shared" si="150"/>
        <v>0</v>
      </c>
      <c r="BZ75" s="386"/>
      <c r="CA75" s="386"/>
      <c r="CB75" s="387">
        <f t="shared" si="151"/>
        <v>0</v>
      </c>
      <c r="CC75" s="388">
        <f t="shared" ref="CC75:CC108" si="224">SUM(BV75,BY75,CB75)</f>
        <v>0</v>
      </c>
      <c r="CD75" s="389"/>
      <c r="CE75" s="390"/>
      <c r="CF75" s="387">
        <f t="shared" ref="CF75:CF108" si="225">IF(CD75="AB","AB",IF(CD75="ML","ML",SUM(CD75:CE75)))</f>
        <v>0</v>
      </c>
      <c r="CG75" s="390"/>
      <c r="CH75" s="390"/>
      <c r="CI75" s="387">
        <f t="shared" ref="CI75:CI108" si="226">IF(CG75="AB","AB",IF(CG75="ML","ML",SUM(CG75:CH75)))</f>
        <v>0</v>
      </c>
      <c r="CJ75" s="391">
        <f t="shared" ref="CJ75:CJ108" si="227">SUM(CC75,CF75,CI75)</f>
        <v>0</v>
      </c>
      <c r="CK75" s="392">
        <f t="shared" si="152"/>
        <v>0</v>
      </c>
      <c r="CL75" s="393" t="str">
        <f t="shared" si="153"/>
        <v>E</v>
      </c>
      <c r="CM75" s="394">
        <f t="shared" si="154"/>
        <v>0</v>
      </c>
      <c r="CN75" s="365"/>
      <c r="CO75" s="366"/>
      <c r="CP75" s="367">
        <f t="shared" si="155"/>
        <v>0</v>
      </c>
      <c r="CQ75" s="366"/>
      <c r="CR75" s="366"/>
      <c r="CS75" s="367">
        <f t="shared" si="156"/>
        <v>0</v>
      </c>
      <c r="CT75" s="366"/>
      <c r="CU75" s="366"/>
      <c r="CV75" s="367">
        <f t="shared" si="157"/>
        <v>0</v>
      </c>
      <c r="CW75" s="368">
        <f t="shared" ref="CW75:CW108" si="228">SUM(CP75,CS75,CV75)</f>
        <v>0</v>
      </c>
      <c r="CX75" s="369"/>
      <c r="CY75" s="370"/>
      <c r="CZ75" s="367">
        <f t="shared" ref="CZ75:CZ108" si="229">IF(CX75="AB","AB",IF(CX75="ML","ML",SUM(CX75:CY75)))</f>
        <v>0</v>
      </c>
      <c r="DA75" s="370"/>
      <c r="DB75" s="370"/>
      <c r="DC75" s="367">
        <f t="shared" ref="DC75:DC108" si="230">IF(DA75="AB","AB",IF(DA75="ML","ML",SUM(DA75:DB75)))</f>
        <v>0</v>
      </c>
      <c r="DD75" s="371">
        <f t="shared" ref="DD75:DD108" si="231">SUM(CW75,CZ75,DC75)</f>
        <v>0</v>
      </c>
      <c r="DE75" s="372">
        <f t="shared" si="158"/>
        <v>0</v>
      </c>
      <c r="DF75" s="373" t="str">
        <f t="shared" si="159"/>
        <v>E</v>
      </c>
      <c r="DG75" s="374">
        <f t="shared" si="160"/>
        <v>0</v>
      </c>
      <c r="DH75" s="395"/>
      <c r="DI75" s="396"/>
      <c r="DJ75" s="397">
        <f t="shared" si="161"/>
        <v>0</v>
      </c>
      <c r="DK75" s="396"/>
      <c r="DL75" s="396"/>
      <c r="DM75" s="397">
        <f t="shared" si="162"/>
        <v>0</v>
      </c>
      <c r="DN75" s="396"/>
      <c r="DO75" s="396"/>
      <c r="DP75" s="397">
        <f t="shared" si="163"/>
        <v>0</v>
      </c>
      <c r="DQ75" s="398">
        <f t="shared" ref="DQ75:DQ108" si="232">SUM(DJ75,DM75,DP75)</f>
        <v>0</v>
      </c>
      <c r="DR75" s="399"/>
      <c r="DS75" s="400"/>
      <c r="DT75" s="397">
        <f t="shared" ref="DT75:DT108" si="233">IF(DR75="AB","AB",IF(DR75="ML","ML",SUM(DR75:DS75)))</f>
        <v>0</v>
      </c>
      <c r="DU75" s="400"/>
      <c r="DV75" s="400"/>
      <c r="DW75" s="397">
        <f t="shared" ref="DW75:DW108" si="234">IF(DU75="AB","AB",IF(DU75="ML","ML",SUM(DU75:DV75)))</f>
        <v>0</v>
      </c>
      <c r="DX75" s="401">
        <f t="shared" ref="DX75:DX108" si="235">SUM(DQ75,DT75,DW75)</f>
        <v>0</v>
      </c>
      <c r="DY75" s="402">
        <f t="shared" si="164"/>
        <v>0</v>
      </c>
      <c r="DZ75" s="403" t="str">
        <f t="shared" si="165"/>
        <v>E</v>
      </c>
      <c r="EA75" s="404">
        <f t="shared" si="166"/>
        <v>0</v>
      </c>
      <c r="EB75" s="405">
        <v>0</v>
      </c>
      <c r="EC75" s="406">
        <v>0</v>
      </c>
      <c r="ED75" s="406">
        <v>0</v>
      </c>
      <c r="EE75" s="327"/>
      <c r="EF75" s="327"/>
      <c r="EG75" s="327">
        <f t="shared" si="167"/>
        <v>0</v>
      </c>
      <c r="EH75" s="407">
        <f t="shared" si="168"/>
        <v>0</v>
      </c>
      <c r="EI75" s="329" t="str">
        <f t="shared" si="169"/>
        <v>E</v>
      </c>
      <c r="EJ75" s="330">
        <f t="shared" si="170"/>
        <v>0</v>
      </c>
      <c r="EK75" s="408">
        <v>0</v>
      </c>
      <c r="EL75" s="409">
        <v>0</v>
      </c>
      <c r="EM75" s="409">
        <v>0</v>
      </c>
      <c r="EN75" s="332"/>
      <c r="EO75" s="332"/>
      <c r="EP75" s="332">
        <f t="shared" si="171"/>
        <v>0</v>
      </c>
      <c r="EQ75" s="333">
        <f t="shared" si="172"/>
        <v>0</v>
      </c>
      <c r="ER75" s="334" t="str">
        <f t="shared" si="173"/>
        <v>E</v>
      </c>
      <c r="ES75" s="335">
        <f t="shared" si="174"/>
        <v>0</v>
      </c>
      <c r="ET75" s="410">
        <v>0</v>
      </c>
      <c r="EU75" s="411">
        <v>0</v>
      </c>
      <c r="EV75" s="411">
        <v>0</v>
      </c>
      <c r="EW75" s="337"/>
      <c r="EX75" s="337"/>
      <c r="EY75" s="337">
        <f t="shared" si="175"/>
        <v>0</v>
      </c>
      <c r="EZ75" s="338">
        <f t="shared" si="176"/>
        <v>0</v>
      </c>
      <c r="FA75" s="339" t="str">
        <f t="shared" si="177"/>
        <v>E</v>
      </c>
      <c r="FB75" s="340">
        <f t="shared" si="178"/>
        <v>0</v>
      </c>
      <c r="FC75" s="412"/>
      <c r="FD75" s="373"/>
      <c r="FE75" s="413" t="str">
        <f t="shared" si="122"/>
        <v/>
      </c>
      <c r="FF75" s="344">
        <f t="shared" si="123"/>
        <v>0</v>
      </c>
      <c r="FG75" s="345">
        <f t="shared" si="124"/>
        <v>0</v>
      </c>
      <c r="FH75" s="346" t="str">
        <f t="shared" si="179"/>
        <v/>
      </c>
      <c r="FI75" s="347" t="str">
        <f t="shared" si="180"/>
        <v/>
      </c>
      <c r="FJ75" s="347" t="str">
        <f t="shared" si="181"/>
        <v/>
      </c>
      <c r="FK75" s="347" t="str">
        <f t="shared" si="182"/>
        <v/>
      </c>
      <c r="FL75" s="414" t="str">
        <f t="shared" si="183"/>
        <v/>
      </c>
      <c r="FM75" s="349" t="str">
        <f t="shared" si="184"/>
        <v/>
      </c>
      <c r="FN75" s="350" t="str">
        <f t="shared" si="185"/>
        <v/>
      </c>
      <c r="FO75" s="351">
        <f t="shared" si="125"/>
        <v>0</v>
      </c>
      <c r="FP75" s="352">
        <f t="shared" si="126"/>
        <v>0</v>
      </c>
      <c r="FQ75" s="352">
        <f t="shared" si="127"/>
        <v>0</v>
      </c>
      <c r="FR75" s="352">
        <f t="shared" si="128"/>
        <v>0</v>
      </c>
      <c r="FS75" s="352">
        <f t="shared" si="129"/>
        <v>0</v>
      </c>
      <c r="FT75" s="353">
        <f t="shared" si="130"/>
        <v>0</v>
      </c>
      <c r="FU75" s="45">
        <f t="shared" si="186"/>
        <v>0</v>
      </c>
      <c r="FV75" s="46">
        <f t="shared" si="187"/>
        <v>0</v>
      </c>
      <c r="FW75" s="46">
        <f t="shared" si="188"/>
        <v>0</v>
      </c>
      <c r="FX75" s="46">
        <f t="shared" si="189"/>
        <v>0</v>
      </c>
      <c r="FY75" s="46">
        <f t="shared" si="190"/>
        <v>0</v>
      </c>
      <c r="FZ75" s="820"/>
      <c r="GA75" s="820"/>
      <c r="GB75" s="10">
        <f t="shared" si="191"/>
        <v>0</v>
      </c>
      <c r="GC75" s="10" t="s">
        <v>167</v>
      </c>
      <c r="GD75" s="10">
        <f t="shared" si="192"/>
        <v>100</v>
      </c>
      <c r="GE75" s="10" t="str">
        <f t="shared" si="193"/>
        <v>0/100</v>
      </c>
      <c r="GF75" s="10">
        <f t="shared" si="194"/>
        <v>0</v>
      </c>
      <c r="GG75" s="10" t="s">
        <v>167</v>
      </c>
      <c r="GH75" s="10">
        <f t="shared" si="195"/>
        <v>100</v>
      </c>
      <c r="GI75" s="10" t="str">
        <f t="shared" si="196"/>
        <v>0/100</v>
      </c>
      <c r="GJ75" s="10">
        <f t="shared" si="197"/>
        <v>0</v>
      </c>
      <c r="GK75" s="10" t="s">
        <v>167</v>
      </c>
      <c r="GL75" s="10">
        <f t="shared" si="198"/>
        <v>100</v>
      </c>
      <c r="GM75" s="10" t="str">
        <f t="shared" si="199"/>
        <v>0/100</v>
      </c>
      <c r="GO75" s="10">
        <f t="shared" si="200"/>
        <v>0</v>
      </c>
      <c r="GP75" s="10">
        <f t="shared" si="201"/>
        <v>0</v>
      </c>
      <c r="GQ75" s="10">
        <f t="shared" si="202"/>
        <v>0</v>
      </c>
      <c r="GR75" s="10">
        <f t="shared" si="203"/>
        <v>0</v>
      </c>
      <c r="GS75" s="10">
        <f t="shared" si="204"/>
        <v>0</v>
      </c>
      <c r="GT75" s="10">
        <f t="shared" si="205"/>
        <v>0</v>
      </c>
      <c r="GU75" s="10">
        <f t="shared" si="206"/>
        <v>0</v>
      </c>
      <c r="GV75" s="10">
        <f t="shared" si="207"/>
        <v>0</v>
      </c>
      <c r="GW75" s="10">
        <f t="shared" si="208"/>
        <v>0</v>
      </c>
      <c r="GX75" s="10">
        <f t="shared" si="209"/>
        <v>0</v>
      </c>
    </row>
    <row r="76" spans="1:213" ht="30.75" customHeight="1">
      <c r="A76" s="9">
        <f t="shared" si="131"/>
        <v>0</v>
      </c>
      <c r="B76" s="32">
        <v>68</v>
      </c>
      <c r="C76" s="354">
        <v>68</v>
      </c>
      <c r="D76" s="275">
        <f t="shared" si="132"/>
        <v>0</v>
      </c>
      <c r="E76" s="591"/>
      <c r="F76" s="592"/>
      <c r="G76" s="591"/>
      <c r="H76" s="591"/>
      <c r="I76" s="591"/>
      <c r="J76" s="591"/>
      <c r="K76" s="595"/>
      <c r="L76" s="355"/>
      <c r="M76" s="356"/>
      <c r="N76" s="357">
        <f t="shared" si="133"/>
        <v>0</v>
      </c>
      <c r="O76" s="356"/>
      <c r="P76" s="356"/>
      <c r="Q76" s="357">
        <f t="shared" si="134"/>
        <v>0</v>
      </c>
      <c r="R76" s="356"/>
      <c r="S76" s="356"/>
      <c r="T76" s="357">
        <f t="shared" si="135"/>
        <v>0</v>
      </c>
      <c r="U76" s="358">
        <f t="shared" si="210"/>
        <v>0</v>
      </c>
      <c r="V76" s="359"/>
      <c r="W76" s="360"/>
      <c r="X76" s="357">
        <f t="shared" si="211"/>
        <v>0</v>
      </c>
      <c r="Y76" s="360"/>
      <c r="Z76" s="360"/>
      <c r="AA76" s="357">
        <f t="shared" si="212"/>
        <v>0</v>
      </c>
      <c r="AB76" s="361">
        <f t="shared" si="213"/>
        <v>0</v>
      </c>
      <c r="AC76" s="362">
        <f t="shared" si="214"/>
        <v>0</v>
      </c>
      <c r="AD76" s="363" t="str">
        <f t="shared" si="136"/>
        <v/>
      </c>
      <c r="AE76" s="364">
        <f t="shared" si="215"/>
        <v>0</v>
      </c>
      <c r="AF76" s="365"/>
      <c r="AG76" s="366"/>
      <c r="AH76" s="367">
        <f t="shared" si="137"/>
        <v>0</v>
      </c>
      <c r="AI76" s="366"/>
      <c r="AJ76" s="366"/>
      <c r="AK76" s="367">
        <f t="shared" si="138"/>
        <v>0</v>
      </c>
      <c r="AL76" s="366"/>
      <c r="AM76" s="366"/>
      <c r="AN76" s="367">
        <f t="shared" si="139"/>
        <v>0</v>
      </c>
      <c r="AO76" s="368">
        <f t="shared" si="216"/>
        <v>0</v>
      </c>
      <c r="AP76" s="369"/>
      <c r="AQ76" s="370"/>
      <c r="AR76" s="367">
        <f t="shared" si="217"/>
        <v>0</v>
      </c>
      <c r="AS76" s="370"/>
      <c r="AT76" s="370"/>
      <c r="AU76" s="367">
        <f t="shared" si="218"/>
        <v>0</v>
      </c>
      <c r="AV76" s="371">
        <f t="shared" si="219"/>
        <v>0</v>
      </c>
      <c r="AW76" s="372">
        <f t="shared" si="140"/>
        <v>0</v>
      </c>
      <c r="AX76" s="373" t="str">
        <f t="shared" si="141"/>
        <v>E</v>
      </c>
      <c r="AY76" s="374">
        <f t="shared" si="142"/>
        <v>0</v>
      </c>
      <c r="AZ76" s="375"/>
      <c r="BA76" s="376"/>
      <c r="BB76" s="377">
        <f t="shared" si="143"/>
        <v>0</v>
      </c>
      <c r="BC76" s="376"/>
      <c r="BD76" s="376"/>
      <c r="BE76" s="377">
        <f t="shared" si="144"/>
        <v>0</v>
      </c>
      <c r="BF76" s="376"/>
      <c r="BG76" s="376"/>
      <c r="BH76" s="377">
        <f t="shared" si="145"/>
        <v>0</v>
      </c>
      <c r="BI76" s="378">
        <f t="shared" si="220"/>
        <v>0</v>
      </c>
      <c r="BJ76" s="379"/>
      <c r="BK76" s="380"/>
      <c r="BL76" s="377">
        <f t="shared" si="221"/>
        <v>0</v>
      </c>
      <c r="BM76" s="380"/>
      <c r="BN76" s="380"/>
      <c r="BO76" s="377">
        <f t="shared" si="222"/>
        <v>0</v>
      </c>
      <c r="BP76" s="381">
        <f t="shared" si="223"/>
        <v>0</v>
      </c>
      <c r="BQ76" s="382">
        <f t="shared" si="146"/>
        <v>0</v>
      </c>
      <c r="BR76" s="383" t="str">
        <f t="shared" si="147"/>
        <v>E</v>
      </c>
      <c r="BS76" s="384">
        <f t="shared" si="148"/>
        <v>0</v>
      </c>
      <c r="BT76" s="385"/>
      <c r="BU76" s="386"/>
      <c r="BV76" s="387">
        <f t="shared" si="149"/>
        <v>0</v>
      </c>
      <c r="BW76" s="386"/>
      <c r="BX76" s="386"/>
      <c r="BY76" s="387">
        <f t="shared" si="150"/>
        <v>0</v>
      </c>
      <c r="BZ76" s="386"/>
      <c r="CA76" s="386"/>
      <c r="CB76" s="387">
        <f t="shared" si="151"/>
        <v>0</v>
      </c>
      <c r="CC76" s="388">
        <f t="shared" si="224"/>
        <v>0</v>
      </c>
      <c r="CD76" s="389"/>
      <c r="CE76" s="390"/>
      <c r="CF76" s="387">
        <f t="shared" si="225"/>
        <v>0</v>
      </c>
      <c r="CG76" s="390"/>
      <c r="CH76" s="390"/>
      <c r="CI76" s="387">
        <f t="shared" si="226"/>
        <v>0</v>
      </c>
      <c r="CJ76" s="391">
        <f t="shared" si="227"/>
        <v>0</v>
      </c>
      <c r="CK76" s="392">
        <f t="shared" si="152"/>
        <v>0</v>
      </c>
      <c r="CL76" s="393" t="str">
        <f t="shared" si="153"/>
        <v>E</v>
      </c>
      <c r="CM76" s="394">
        <f t="shared" si="154"/>
        <v>0</v>
      </c>
      <c r="CN76" s="365"/>
      <c r="CO76" s="366"/>
      <c r="CP76" s="367">
        <f t="shared" si="155"/>
        <v>0</v>
      </c>
      <c r="CQ76" s="366"/>
      <c r="CR76" s="366"/>
      <c r="CS76" s="367">
        <f t="shared" si="156"/>
        <v>0</v>
      </c>
      <c r="CT76" s="366"/>
      <c r="CU76" s="366"/>
      <c r="CV76" s="367">
        <f t="shared" si="157"/>
        <v>0</v>
      </c>
      <c r="CW76" s="368">
        <f t="shared" si="228"/>
        <v>0</v>
      </c>
      <c r="CX76" s="369"/>
      <c r="CY76" s="370"/>
      <c r="CZ76" s="367">
        <f t="shared" si="229"/>
        <v>0</v>
      </c>
      <c r="DA76" s="370"/>
      <c r="DB76" s="370"/>
      <c r="DC76" s="367">
        <f t="shared" si="230"/>
        <v>0</v>
      </c>
      <c r="DD76" s="371">
        <f t="shared" si="231"/>
        <v>0</v>
      </c>
      <c r="DE76" s="372">
        <f t="shared" si="158"/>
        <v>0</v>
      </c>
      <c r="DF76" s="373" t="str">
        <f t="shared" si="159"/>
        <v>E</v>
      </c>
      <c r="DG76" s="374">
        <f t="shared" si="160"/>
        <v>0</v>
      </c>
      <c r="DH76" s="395"/>
      <c r="DI76" s="396"/>
      <c r="DJ76" s="397">
        <f t="shared" si="161"/>
        <v>0</v>
      </c>
      <c r="DK76" s="396"/>
      <c r="DL76" s="396"/>
      <c r="DM76" s="397">
        <f t="shared" si="162"/>
        <v>0</v>
      </c>
      <c r="DN76" s="396"/>
      <c r="DO76" s="396"/>
      <c r="DP76" s="397">
        <f t="shared" si="163"/>
        <v>0</v>
      </c>
      <c r="DQ76" s="398">
        <f t="shared" si="232"/>
        <v>0</v>
      </c>
      <c r="DR76" s="399"/>
      <c r="DS76" s="400"/>
      <c r="DT76" s="397">
        <f t="shared" si="233"/>
        <v>0</v>
      </c>
      <c r="DU76" s="400"/>
      <c r="DV76" s="400"/>
      <c r="DW76" s="397">
        <f t="shared" si="234"/>
        <v>0</v>
      </c>
      <c r="DX76" s="401">
        <f t="shared" si="235"/>
        <v>0</v>
      </c>
      <c r="DY76" s="402">
        <f t="shared" si="164"/>
        <v>0</v>
      </c>
      <c r="DZ76" s="403" t="str">
        <f t="shared" si="165"/>
        <v>E</v>
      </c>
      <c r="EA76" s="404">
        <f t="shared" si="166"/>
        <v>0</v>
      </c>
      <c r="EB76" s="405">
        <v>0</v>
      </c>
      <c r="EC76" s="406">
        <v>0</v>
      </c>
      <c r="ED76" s="406">
        <v>0</v>
      </c>
      <c r="EE76" s="327"/>
      <c r="EF76" s="327"/>
      <c r="EG76" s="327">
        <f t="shared" si="167"/>
        <v>0</v>
      </c>
      <c r="EH76" s="407">
        <f t="shared" si="168"/>
        <v>0</v>
      </c>
      <c r="EI76" s="329" t="str">
        <f t="shared" si="169"/>
        <v>E</v>
      </c>
      <c r="EJ76" s="330">
        <f t="shared" si="170"/>
        <v>0</v>
      </c>
      <c r="EK76" s="408">
        <v>0</v>
      </c>
      <c r="EL76" s="409">
        <v>0</v>
      </c>
      <c r="EM76" s="409">
        <v>0</v>
      </c>
      <c r="EN76" s="332"/>
      <c r="EO76" s="332"/>
      <c r="EP76" s="332">
        <f t="shared" si="171"/>
        <v>0</v>
      </c>
      <c r="EQ76" s="333">
        <f t="shared" si="172"/>
        <v>0</v>
      </c>
      <c r="ER76" s="334" t="str">
        <f t="shared" si="173"/>
        <v>E</v>
      </c>
      <c r="ES76" s="335">
        <f t="shared" si="174"/>
        <v>0</v>
      </c>
      <c r="ET76" s="410">
        <v>0</v>
      </c>
      <c r="EU76" s="411">
        <v>0</v>
      </c>
      <c r="EV76" s="411">
        <v>0</v>
      </c>
      <c r="EW76" s="337"/>
      <c r="EX76" s="337"/>
      <c r="EY76" s="337">
        <f t="shared" si="175"/>
        <v>0</v>
      </c>
      <c r="EZ76" s="338">
        <f t="shared" si="176"/>
        <v>0</v>
      </c>
      <c r="FA76" s="339" t="str">
        <f t="shared" si="177"/>
        <v>E</v>
      </c>
      <c r="FB76" s="340">
        <f t="shared" si="178"/>
        <v>0</v>
      </c>
      <c r="FC76" s="412"/>
      <c r="FD76" s="373"/>
      <c r="FE76" s="413" t="str">
        <f t="shared" si="122"/>
        <v/>
      </c>
      <c r="FF76" s="344">
        <f t="shared" si="123"/>
        <v>0</v>
      </c>
      <c r="FG76" s="345">
        <f t="shared" si="124"/>
        <v>0</v>
      </c>
      <c r="FH76" s="346" t="str">
        <f t="shared" si="179"/>
        <v/>
      </c>
      <c r="FI76" s="347" t="str">
        <f t="shared" si="180"/>
        <v/>
      </c>
      <c r="FJ76" s="347" t="str">
        <f t="shared" si="181"/>
        <v/>
      </c>
      <c r="FK76" s="347" t="str">
        <f t="shared" si="182"/>
        <v/>
      </c>
      <c r="FL76" s="414" t="str">
        <f t="shared" si="183"/>
        <v/>
      </c>
      <c r="FM76" s="349" t="str">
        <f t="shared" si="184"/>
        <v/>
      </c>
      <c r="FN76" s="350" t="str">
        <f t="shared" si="185"/>
        <v/>
      </c>
      <c r="FO76" s="351">
        <f t="shared" si="125"/>
        <v>0</v>
      </c>
      <c r="FP76" s="352">
        <f t="shared" si="126"/>
        <v>0</v>
      </c>
      <c r="FQ76" s="352">
        <f t="shared" si="127"/>
        <v>0</v>
      </c>
      <c r="FR76" s="352">
        <f t="shared" si="128"/>
        <v>0</v>
      </c>
      <c r="FS76" s="352">
        <f t="shared" si="129"/>
        <v>0</v>
      </c>
      <c r="FT76" s="353">
        <f t="shared" si="130"/>
        <v>0</v>
      </c>
      <c r="FU76" s="45">
        <f t="shared" si="186"/>
        <v>0</v>
      </c>
      <c r="FV76" s="46">
        <f t="shared" si="187"/>
        <v>0</v>
      </c>
      <c r="FW76" s="46">
        <f t="shared" si="188"/>
        <v>0</v>
      </c>
      <c r="FX76" s="46">
        <f t="shared" si="189"/>
        <v>0</v>
      </c>
      <c r="FY76" s="46">
        <f t="shared" si="190"/>
        <v>0</v>
      </c>
      <c r="FZ76" s="820"/>
      <c r="GA76" s="820"/>
      <c r="GB76" s="10">
        <f t="shared" si="191"/>
        <v>0</v>
      </c>
      <c r="GC76" s="10" t="s">
        <v>167</v>
      </c>
      <c r="GD76" s="10">
        <f t="shared" si="192"/>
        <v>100</v>
      </c>
      <c r="GE76" s="10" t="str">
        <f t="shared" si="193"/>
        <v>0/100</v>
      </c>
      <c r="GF76" s="10">
        <f t="shared" si="194"/>
        <v>0</v>
      </c>
      <c r="GG76" s="10" t="s">
        <v>167</v>
      </c>
      <c r="GH76" s="10">
        <f t="shared" si="195"/>
        <v>100</v>
      </c>
      <c r="GI76" s="10" t="str">
        <f t="shared" si="196"/>
        <v>0/100</v>
      </c>
      <c r="GJ76" s="10">
        <f t="shared" si="197"/>
        <v>0</v>
      </c>
      <c r="GK76" s="10" t="s">
        <v>167</v>
      </c>
      <c r="GL76" s="10">
        <f t="shared" si="198"/>
        <v>100</v>
      </c>
      <c r="GM76" s="10" t="str">
        <f t="shared" si="199"/>
        <v>0/100</v>
      </c>
      <c r="GO76" s="10">
        <f t="shared" si="200"/>
        <v>0</v>
      </c>
      <c r="GP76" s="10">
        <f t="shared" si="201"/>
        <v>0</v>
      </c>
      <c r="GQ76" s="10">
        <f t="shared" si="202"/>
        <v>0</v>
      </c>
      <c r="GR76" s="10">
        <f t="shared" si="203"/>
        <v>0</v>
      </c>
      <c r="GS76" s="10">
        <f t="shared" si="204"/>
        <v>0</v>
      </c>
      <c r="GT76" s="10">
        <f t="shared" si="205"/>
        <v>0</v>
      </c>
      <c r="GU76" s="10">
        <f t="shared" si="206"/>
        <v>0</v>
      </c>
      <c r="GV76" s="10">
        <f t="shared" si="207"/>
        <v>0</v>
      </c>
      <c r="GW76" s="10">
        <f t="shared" si="208"/>
        <v>0</v>
      </c>
      <c r="GX76" s="10">
        <f t="shared" si="209"/>
        <v>0</v>
      </c>
      <c r="HE76" s="33"/>
    </row>
    <row r="77" spans="1:213" ht="18">
      <c r="A77" s="9">
        <f t="shared" si="131"/>
        <v>0</v>
      </c>
      <c r="B77" s="32">
        <v>69</v>
      </c>
      <c r="C77" s="274">
        <v>69</v>
      </c>
      <c r="D77" s="275">
        <f t="shared" si="132"/>
        <v>0</v>
      </c>
      <c r="E77" s="591"/>
      <c r="F77" s="592"/>
      <c r="G77" s="589"/>
      <c r="H77" s="591"/>
      <c r="I77" s="591"/>
      <c r="J77" s="591"/>
      <c r="K77" s="595"/>
      <c r="L77" s="355"/>
      <c r="M77" s="356"/>
      <c r="N77" s="357">
        <f t="shared" si="133"/>
        <v>0</v>
      </c>
      <c r="O77" s="356"/>
      <c r="P77" s="356"/>
      <c r="Q77" s="357">
        <f t="shared" si="134"/>
        <v>0</v>
      </c>
      <c r="R77" s="356"/>
      <c r="S77" s="356"/>
      <c r="T77" s="357">
        <f t="shared" si="135"/>
        <v>0</v>
      </c>
      <c r="U77" s="358">
        <f t="shared" si="210"/>
        <v>0</v>
      </c>
      <c r="V77" s="359"/>
      <c r="W77" s="360"/>
      <c r="X77" s="357">
        <f t="shared" si="211"/>
        <v>0</v>
      </c>
      <c r="Y77" s="360"/>
      <c r="Z77" s="360"/>
      <c r="AA77" s="357">
        <f t="shared" si="212"/>
        <v>0</v>
      </c>
      <c r="AB77" s="361">
        <f t="shared" si="213"/>
        <v>0</v>
      </c>
      <c r="AC77" s="362">
        <f t="shared" si="214"/>
        <v>0</v>
      </c>
      <c r="AD77" s="363" t="str">
        <f t="shared" si="136"/>
        <v/>
      </c>
      <c r="AE77" s="364">
        <f t="shared" si="215"/>
        <v>0</v>
      </c>
      <c r="AF77" s="365"/>
      <c r="AG77" s="366"/>
      <c r="AH77" s="367">
        <f t="shared" si="137"/>
        <v>0</v>
      </c>
      <c r="AI77" s="366"/>
      <c r="AJ77" s="366"/>
      <c r="AK77" s="367">
        <f t="shared" si="138"/>
        <v>0</v>
      </c>
      <c r="AL77" s="366"/>
      <c r="AM77" s="366"/>
      <c r="AN77" s="367">
        <f t="shared" si="139"/>
        <v>0</v>
      </c>
      <c r="AO77" s="368">
        <f t="shared" si="216"/>
        <v>0</v>
      </c>
      <c r="AP77" s="369"/>
      <c r="AQ77" s="370"/>
      <c r="AR77" s="367">
        <f t="shared" si="217"/>
        <v>0</v>
      </c>
      <c r="AS77" s="370"/>
      <c r="AT77" s="370"/>
      <c r="AU77" s="367">
        <f t="shared" si="218"/>
        <v>0</v>
      </c>
      <c r="AV77" s="371">
        <f t="shared" si="219"/>
        <v>0</v>
      </c>
      <c r="AW77" s="372">
        <f t="shared" si="140"/>
        <v>0</v>
      </c>
      <c r="AX77" s="373" t="str">
        <f t="shared" si="141"/>
        <v>E</v>
      </c>
      <c r="AY77" s="374">
        <f t="shared" si="142"/>
        <v>0</v>
      </c>
      <c r="AZ77" s="375"/>
      <c r="BA77" s="376"/>
      <c r="BB77" s="377">
        <f t="shared" si="143"/>
        <v>0</v>
      </c>
      <c r="BC77" s="376"/>
      <c r="BD77" s="376"/>
      <c r="BE77" s="377">
        <f t="shared" si="144"/>
        <v>0</v>
      </c>
      <c r="BF77" s="376"/>
      <c r="BG77" s="376"/>
      <c r="BH77" s="377">
        <f t="shared" si="145"/>
        <v>0</v>
      </c>
      <c r="BI77" s="378">
        <f t="shared" si="220"/>
        <v>0</v>
      </c>
      <c r="BJ77" s="379"/>
      <c r="BK77" s="380"/>
      <c r="BL77" s="377">
        <f t="shared" si="221"/>
        <v>0</v>
      </c>
      <c r="BM77" s="380"/>
      <c r="BN77" s="380"/>
      <c r="BO77" s="377">
        <f t="shared" si="222"/>
        <v>0</v>
      </c>
      <c r="BP77" s="381">
        <f t="shared" si="223"/>
        <v>0</v>
      </c>
      <c r="BQ77" s="382">
        <f t="shared" si="146"/>
        <v>0</v>
      </c>
      <c r="BR77" s="383" t="str">
        <f t="shared" si="147"/>
        <v>E</v>
      </c>
      <c r="BS77" s="384">
        <f t="shared" si="148"/>
        <v>0</v>
      </c>
      <c r="BT77" s="385"/>
      <c r="BU77" s="386"/>
      <c r="BV77" s="387">
        <f t="shared" si="149"/>
        <v>0</v>
      </c>
      <c r="BW77" s="386"/>
      <c r="BX77" s="386"/>
      <c r="BY77" s="387">
        <f t="shared" si="150"/>
        <v>0</v>
      </c>
      <c r="BZ77" s="386"/>
      <c r="CA77" s="386"/>
      <c r="CB77" s="387">
        <f t="shared" si="151"/>
        <v>0</v>
      </c>
      <c r="CC77" s="388">
        <f t="shared" si="224"/>
        <v>0</v>
      </c>
      <c r="CD77" s="389"/>
      <c r="CE77" s="390"/>
      <c r="CF77" s="387">
        <f t="shared" si="225"/>
        <v>0</v>
      </c>
      <c r="CG77" s="390"/>
      <c r="CH77" s="390"/>
      <c r="CI77" s="387">
        <f t="shared" si="226"/>
        <v>0</v>
      </c>
      <c r="CJ77" s="391">
        <f t="shared" si="227"/>
        <v>0</v>
      </c>
      <c r="CK77" s="392">
        <f t="shared" si="152"/>
        <v>0</v>
      </c>
      <c r="CL77" s="393" t="str">
        <f t="shared" si="153"/>
        <v>E</v>
      </c>
      <c r="CM77" s="394">
        <f t="shared" si="154"/>
        <v>0</v>
      </c>
      <c r="CN77" s="365"/>
      <c r="CO77" s="366"/>
      <c r="CP77" s="367">
        <f t="shared" si="155"/>
        <v>0</v>
      </c>
      <c r="CQ77" s="366"/>
      <c r="CR77" s="366"/>
      <c r="CS77" s="367">
        <f t="shared" si="156"/>
        <v>0</v>
      </c>
      <c r="CT77" s="366"/>
      <c r="CU77" s="366"/>
      <c r="CV77" s="367">
        <f t="shared" si="157"/>
        <v>0</v>
      </c>
      <c r="CW77" s="368">
        <f t="shared" si="228"/>
        <v>0</v>
      </c>
      <c r="CX77" s="369"/>
      <c r="CY77" s="370"/>
      <c r="CZ77" s="367">
        <f t="shared" si="229"/>
        <v>0</v>
      </c>
      <c r="DA77" s="370"/>
      <c r="DB77" s="370"/>
      <c r="DC77" s="367">
        <f t="shared" si="230"/>
        <v>0</v>
      </c>
      <c r="DD77" s="371">
        <f t="shared" si="231"/>
        <v>0</v>
      </c>
      <c r="DE77" s="372">
        <f t="shared" si="158"/>
        <v>0</v>
      </c>
      <c r="DF77" s="373" t="str">
        <f t="shared" si="159"/>
        <v>E</v>
      </c>
      <c r="DG77" s="374">
        <f t="shared" si="160"/>
        <v>0</v>
      </c>
      <c r="DH77" s="395"/>
      <c r="DI77" s="396"/>
      <c r="DJ77" s="397">
        <f t="shared" si="161"/>
        <v>0</v>
      </c>
      <c r="DK77" s="396"/>
      <c r="DL77" s="396"/>
      <c r="DM77" s="397">
        <f t="shared" si="162"/>
        <v>0</v>
      </c>
      <c r="DN77" s="396"/>
      <c r="DO77" s="396"/>
      <c r="DP77" s="397">
        <f t="shared" si="163"/>
        <v>0</v>
      </c>
      <c r="DQ77" s="398">
        <f t="shared" si="232"/>
        <v>0</v>
      </c>
      <c r="DR77" s="399"/>
      <c r="DS77" s="400"/>
      <c r="DT77" s="397">
        <f t="shared" si="233"/>
        <v>0</v>
      </c>
      <c r="DU77" s="400"/>
      <c r="DV77" s="400"/>
      <c r="DW77" s="397">
        <f t="shared" si="234"/>
        <v>0</v>
      </c>
      <c r="DX77" s="401">
        <f t="shared" si="235"/>
        <v>0</v>
      </c>
      <c r="DY77" s="402">
        <f t="shared" si="164"/>
        <v>0</v>
      </c>
      <c r="DZ77" s="403" t="str">
        <f t="shared" si="165"/>
        <v>E</v>
      </c>
      <c r="EA77" s="404">
        <f t="shared" si="166"/>
        <v>0</v>
      </c>
      <c r="EB77" s="405">
        <v>0</v>
      </c>
      <c r="EC77" s="406">
        <v>0</v>
      </c>
      <c r="ED77" s="406">
        <v>0</v>
      </c>
      <c r="EE77" s="327"/>
      <c r="EF77" s="327"/>
      <c r="EG77" s="327">
        <f t="shared" si="167"/>
        <v>0</v>
      </c>
      <c r="EH77" s="407">
        <f t="shared" si="168"/>
        <v>0</v>
      </c>
      <c r="EI77" s="329" t="str">
        <f t="shared" si="169"/>
        <v>E</v>
      </c>
      <c r="EJ77" s="330">
        <f t="shared" si="170"/>
        <v>0</v>
      </c>
      <c r="EK77" s="408">
        <v>0</v>
      </c>
      <c r="EL77" s="409">
        <v>0</v>
      </c>
      <c r="EM77" s="409">
        <v>0</v>
      </c>
      <c r="EN77" s="332"/>
      <c r="EO77" s="332"/>
      <c r="EP77" s="332">
        <f t="shared" si="171"/>
        <v>0</v>
      </c>
      <c r="EQ77" s="333">
        <f t="shared" si="172"/>
        <v>0</v>
      </c>
      <c r="ER77" s="334" t="str">
        <f t="shared" si="173"/>
        <v>E</v>
      </c>
      <c r="ES77" s="335">
        <f t="shared" si="174"/>
        <v>0</v>
      </c>
      <c r="ET77" s="410">
        <v>0</v>
      </c>
      <c r="EU77" s="411">
        <v>0</v>
      </c>
      <c r="EV77" s="411">
        <v>0</v>
      </c>
      <c r="EW77" s="337"/>
      <c r="EX77" s="337"/>
      <c r="EY77" s="337">
        <f t="shared" si="175"/>
        <v>0</v>
      </c>
      <c r="EZ77" s="338">
        <f t="shared" si="176"/>
        <v>0</v>
      </c>
      <c r="FA77" s="339" t="str">
        <f t="shared" si="177"/>
        <v>E</v>
      </c>
      <c r="FB77" s="340">
        <f t="shared" si="178"/>
        <v>0</v>
      </c>
      <c r="FC77" s="412"/>
      <c r="FD77" s="373"/>
      <c r="FE77" s="413" t="str">
        <f t="shared" si="122"/>
        <v/>
      </c>
      <c r="FF77" s="344">
        <f t="shared" si="123"/>
        <v>0</v>
      </c>
      <c r="FG77" s="345">
        <f t="shared" si="124"/>
        <v>0</v>
      </c>
      <c r="FH77" s="275" t="str">
        <f t="shared" si="179"/>
        <v/>
      </c>
      <c r="FI77" s="347" t="str">
        <f t="shared" si="180"/>
        <v/>
      </c>
      <c r="FJ77" s="347" t="str">
        <f t="shared" si="181"/>
        <v/>
      </c>
      <c r="FK77" s="347" t="str">
        <f t="shared" si="182"/>
        <v/>
      </c>
      <c r="FL77" s="414" t="str">
        <f t="shared" si="183"/>
        <v/>
      </c>
      <c r="FM77" s="349" t="str">
        <f t="shared" si="184"/>
        <v/>
      </c>
      <c r="FN77" s="350" t="str">
        <f t="shared" si="185"/>
        <v/>
      </c>
      <c r="FO77" s="351">
        <f t="shared" si="125"/>
        <v>0</v>
      </c>
      <c r="FP77" s="352">
        <f t="shared" si="126"/>
        <v>0</v>
      </c>
      <c r="FQ77" s="352">
        <f t="shared" si="127"/>
        <v>0</v>
      </c>
      <c r="FR77" s="352">
        <f t="shared" si="128"/>
        <v>0</v>
      </c>
      <c r="FS77" s="352">
        <f t="shared" si="129"/>
        <v>0</v>
      </c>
      <c r="FT77" s="353">
        <f t="shared" si="130"/>
        <v>0</v>
      </c>
      <c r="FU77" s="45">
        <f t="shared" si="186"/>
        <v>0</v>
      </c>
      <c r="FV77" s="46">
        <f t="shared" si="187"/>
        <v>0</v>
      </c>
      <c r="FW77" s="46">
        <f t="shared" si="188"/>
        <v>0</v>
      </c>
      <c r="FX77" s="46">
        <f t="shared" si="189"/>
        <v>0</v>
      </c>
      <c r="FY77" s="46">
        <f t="shared" si="190"/>
        <v>0</v>
      </c>
      <c r="FZ77" s="820"/>
      <c r="GA77" s="820"/>
      <c r="GB77" s="10">
        <f t="shared" si="191"/>
        <v>0</v>
      </c>
      <c r="GC77" s="10" t="s">
        <v>167</v>
      </c>
      <c r="GD77" s="10">
        <f t="shared" si="192"/>
        <v>100</v>
      </c>
      <c r="GE77" s="10" t="str">
        <f t="shared" si="193"/>
        <v>0/100</v>
      </c>
      <c r="GF77" s="10">
        <f t="shared" si="194"/>
        <v>0</v>
      </c>
      <c r="GG77" s="10" t="s">
        <v>167</v>
      </c>
      <c r="GH77" s="10">
        <f t="shared" si="195"/>
        <v>100</v>
      </c>
      <c r="GI77" s="10" t="str">
        <f t="shared" si="196"/>
        <v>0/100</v>
      </c>
      <c r="GJ77" s="10">
        <f t="shared" si="197"/>
        <v>0</v>
      </c>
      <c r="GK77" s="10" t="s">
        <v>167</v>
      </c>
      <c r="GL77" s="10">
        <f t="shared" si="198"/>
        <v>100</v>
      </c>
      <c r="GM77" s="10" t="str">
        <f t="shared" si="199"/>
        <v>0/100</v>
      </c>
      <c r="GO77" s="10">
        <f t="shared" si="200"/>
        <v>0</v>
      </c>
      <c r="GP77" s="10">
        <f t="shared" si="201"/>
        <v>0</v>
      </c>
      <c r="GQ77" s="10">
        <f t="shared" si="202"/>
        <v>0</v>
      </c>
      <c r="GR77" s="10">
        <f t="shared" si="203"/>
        <v>0</v>
      </c>
      <c r="GS77" s="10">
        <f t="shared" si="204"/>
        <v>0</v>
      </c>
      <c r="GT77" s="10">
        <f t="shared" si="205"/>
        <v>0</v>
      </c>
      <c r="GU77" s="10">
        <f t="shared" si="206"/>
        <v>0</v>
      </c>
      <c r="GV77" s="10">
        <f t="shared" si="207"/>
        <v>0</v>
      </c>
      <c r="GW77" s="10">
        <f t="shared" si="208"/>
        <v>0</v>
      </c>
      <c r="GX77" s="10">
        <f t="shared" si="209"/>
        <v>0</v>
      </c>
    </row>
    <row r="78" spans="1:213" ht="18">
      <c r="A78" s="9">
        <f t="shared" si="131"/>
        <v>0</v>
      </c>
      <c r="B78" s="32">
        <v>70</v>
      </c>
      <c r="C78" s="354">
        <v>70</v>
      </c>
      <c r="D78" s="275">
        <f t="shared" si="132"/>
        <v>0</v>
      </c>
      <c r="E78" s="591"/>
      <c r="F78" s="592"/>
      <c r="G78" s="591"/>
      <c r="H78" s="591"/>
      <c r="I78" s="591"/>
      <c r="J78" s="591"/>
      <c r="K78" s="595"/>
      <c r="L78" s="355"/>
      <c r="M78" s="356"/>
      <c r="N78" s="357">
        <f t="shared" si="133"/>
        <v>0</v>
      </c>
      <c r="O78" s="356"/>
      <c r="P78" s="356"/>
      <c r="Q78" s="357">
        <f t="shared" si="134"/>
        <v>0</v>
      </c>
      <c r="R78" s="356"/>
      <c r="S78" s="356"/>
      <c r="T78" s="357">
        <f t="shared" si="135"/>
        <v>0</v>
      </c>
      <c r="U78" s="358">
        <f t="shared" si="210"/>
        <v>0</v>
      </c>
      <c r="V78" s="359"/>
      <c r="W78" s="360"/>
      <c r="X78" s="357">
        <f t="shared" si="211"/>
        <v>0</v>
      </c>
      <c r="Y78" s="360"/>
      <c r="Z78" s="360"/>
      <c r="AA78" s="357">
        <f t="shared" si="212"/>
        <v>0</v>
      </c>
      <c r="AB78" s="361">
        <f t="shared" si="213"/>
        <v>0</v>
      </c>
      <c r="AC78" s="362">
        <f t="shared" si="214"/>
        <v>0</v>
      </c>
      <c r="AD78" s="363" t="str">
        <f t="shared" si="136"/>
        <v/>
      </c>
      <c r="AE78" s="364">
        <f t="shared" si="215"/>
        <v>0</v>
      </c>
      <c r="AF78" s="365"/>
      <c r="AG78" s="366"/>
      <c r="AH78" s="367">
        <f t="shared" si="137"/>
        <v>0</v>
      </c>
      <c r="AI78" s="366"/>
      <c r="AJ78" s="366"/>
      <c r="AK78" s="367">
        <f t="shared" si="138"/>
        <v>0</v>
      </c>
      <c r="AL78" s="366"/>
      <c r="AM78" s="366"/>
      <c r="AN78" s="367">
        <f t="shared" si="139"/>
        <v>0</v>
      </c>
      <c r="AO78" s="368">
        <f t="shared" si="216"/>
        <v>0</v>
      </c>
      <c r="AP78" s="369"/>
      <c r="AQ78" s="370"/>
      <c r="AR78" s="367">
        <f t="shared" si="217"/>
        <v>0</v>
      </c>
      <c r="AS78" s="370"/>
      <c r="AT78" s="370"/>
      <c r="AU78" s="367">
        <f t="shared" si="218"/>
        <v>0</v>
      </c>
      <c r="AV78" s="371">
        <f t="shared" si="219"/>
        <v>0</v>
      </c>
      <c r="AW78" s="372">
        <f t="shared" si="140"/>
        <v>0</v>
      </c>
      <c r="AX78" s="373" t="str">
        <f t="shared" si="141"/>
        <v>E</v>
      </c>
      <c r="AY78" s="374">
        <f t="shared" si="142"/>
        <v>0</v>
      </c>
      <c r="AZ78" s="375"/>
      <c r="BA78" s="376"/>
      <c r="BB78" s="377">
        <f t="shared" si="143"/>
        <v>0</v>
      </c>
      <c r="BC78" s="376"/>
      <c r="BD78" s="376"/>
      <c r="BE78" s="377">
        <f t="shared" si="144"/>
        <v>0</v>
      </c>
      <c r="BF78" s="376"/>
      <c r="BG78" s="376"/>
      <c r="BH78" s="377">
        <f t="shared" si="145"/>
        <v>0</v>
      </c>
      <c r="BI78" s="378">
        <f t="shared" si="220"/>
        <v>0</v>
      </c>
      <c r="BJ78" s="379"/>
      <c r="BK78" s="380"/>
      <c r="BL78" s="377">
        <f t="shared" si="221"/>
        <v>0</v>
      </c>
      <c r="BM78" s="380"/>
      <c r="BN78" s="380"/>
      <c r="BO78" s="377">
        <f t="shared" si="222"/>
        <v>0</v>
      </c>
      <c r="BP78" s="381">
        <f t="shared" si="223"/>
        <v>0</v>
      </c>
      <c r="BQ78" s="382">
        <f t="shared" si="146"/>
        <v>0</v>
      </c>
      <c r="BR78" s="383" t="str">
        <f t="shared" si="147"/>
        <v>E</v>
      </c>
      <c r="BS78" s="384">
        <f t="shared" si="148"/>
        <v>0</v>
      </c>
      <c r="BT78" s="385"/>
      <c r="BU78" s="386"/>
      <c r="BV78" s="387">
        <f t="shared" si="149"/>
        <v>0</v>
      </c>
      <c r="BW78" s="386"/>
      <c r="BX78" s="386"/>
      <c r="BY78" s="387">
        <f t="shared" si="150"/>
        <v>0</v>
      </c>
      <c r="BZ78" s="386"/>
      <c r="CA78" s="386"/>
      <c r="CB78" s="387">
        <f t="shared" si="151"/>
        <v>0</v>
      </c>
      <c r="CC78" s="388">
        <f t="shared" si="224"/>
        <v>0</v>
      </c>
      <c r="CD78" s="389"/>
      <c r="CE78" s="390"/>
      <c r="CF78" s="387">
        <f t="shared" si="225"/>
        <v>0</v>
      </c>
      <c r="CG78" s="390"/>
      <c r="CH78" s="390"/>
      <c r="CI78" s="387">
        <f t="shared" si="226"/>
        <v>0</v>
      </c>
      <c r="CJ78" s="391">
        <f t="shared" si="227"/>
        <v>0</v>
      </c>
      <c r="CK78" s="392">
        <f t="shared" si="152"/>
        <v>0</v>
      </c>
      <c r="CL78" s="393" t="str">
        <f t="shared" si="153"/>
        <v>E</v>
      </c>
      <c r="CM78" s="394">
        <f t="shared" si="154"/>
        <v>0</v>
      </c>
      <c r="CN78" s="365"/>
      <c r="CO78" s="366"/>
      <c r="CP78" s="367">
        <f t="shared" si="155"/>
        <v>0</v>
      </c>
      <c r="CQ78" s="366"/>
      <c r="CR78" s="366"/>
      <c r="CS78" s="367">
        <f t="shared" si="156"/>
        <v>0</v>
      </c>
      <c r="CT78" s="366"/>
      <c r="CU78" s="366"/>
      <c r="CV78" s="367">
        <f t="shared" si="157"/>
        <v>0</v>
      </c>
      <c r="CW78" s="368">
        <f t="shared" si="228"/>
        <v>0</v>
      </c>
      <c r="CX78" s="369"/>
      <c r="CY78" s="370"/>
      <c r="CZ78" s="367">
        <f t="shared" si="229"/>
        <v>0</v>
      </c>
      <c r="DA78" s="370"/>
      <c r="DB78" s="370"/>
      <c r="DC78" s="367">
        <f t="shared" si="230"/>
        <v>0</v>
      </c>
      <c r="DD78" s="371">
        <f t="shared" si="231"/>
        <v>0</v>
      </c>
      <c r="DE78" s="372">
        <f t="shared" si="158"/>
        <v>0</v>
      </c>
      <c r="DF78" s="373" t="str">
        <f t="shared" si="159"/>
        <v>E</v>
      </c>
      <c r="DG78" s="374">
        <f t="shared" si="160"/>
        <v>0</v>
      </c>
      <c r="DH78" s="395"/>
      <c r="DI78" s="396"/>
      <c r="DJ78" s="397">
        <f t="shared" si="161"/>
        <v>0</v>
      </c>
      <c r="DK78" s="396"/>
      <c r="DL78" s="396"/>
      <c r="DM78" s="397">
        <f t="shared" si="162"/>
        <v>0</v>
      </c>
      <c r="DN78" s="396"/>
      <c r="DO78" s="396"/>
      <c r="DP78" s="397">
        <f t="shared" si="163"/>
        <v>0</v>
      </c>
      <c r="DQ78" s="398">
        <f t="shared" si="232"/>
        <v>0</v>
      </c>
      <c r="DR78" s="399"/>
      <c r="DS78" s="400"/>
      <c r="DT78" s="397">
        <f t="shared" si="233"/>
        <v>0</v>
      </c>
      <c r="DU78" s="400"/>
      <c r="DV78" s="400"/>
      <c r="DW78" s="397">
        <f t="shared" si="234"/>
        <v>0</v>
      </c>
      <c r="DX78" s="401">
        <f t="shared" si="235"/>
        <v>0</v>
      </c>
      <c r="DY78" s="402">
        <f t="shared" si="164"/>
        <v>0</v>
      </c>
      <c r="DZ78" s="403" t="str">
        <f t="shared" si="165"/>
        <v>E</v>
      </c>
      <c r="EA78" s="404">
        <f t="shared" si="166"/>
        <v>0</v>
      </c>
      <c r="EB78" s="405">
        <v>0</v>
      </c>
      <c r="EC78" s="406">
        <v>0</v>
      </c>
      <c r="ED78" s="406">
        <v>0</v>
      </c>
      <c r="EE78" s="327"/>
      <c r="EF78" s="327"/>
      <c r="EG78" s="327">
        <f t="shared" si="167"/>
        <v>0</v>
      </c>
      <c r="EH78" s="407">
        <f t="shared" si="168"/>
        <v>0</v>
      </c>
      <c r="EI78" s="329" t="str">
        <f t="shared" si="169"/>
        <v>E</v>
      </c>
      <c r="EJ78" s="330">
        <f t="shared" si="170"/>
        <v>0</v>
      </c>
      <c r="EK78" s="408">
        <v>0</v>
      </c>
      <c r="EL78" s="409">
        <v>0</v>
      </c>
      <c r="EM78" s="409">
        <v>0</v>
      </c>
      <c r="EN78" s="332"/>
      <c r="EO78" s="332"/>
      <c r="EP78" s="332">
        <f t="shared" si="171"/>
        <v>0</v>
      </c>
      <c r="EQ78" s="333">
        <f t="shared" si="172"/>
        <v>0</v>
      </c>
      <c r="ER78" s="334" t="str">
        <f t="shared" si="173"/>
        <v>E</v>
      </c>
      <c r="ES78" s="335">
        <f t="shared" si="174"/>
        <v>0</v>
      </c>
      <c r="ET78" s="410">
        <v>0</v>
      </c>
      <c r="EU78" s="411">
        <v>0</v>
      </c>
      <c r="EV78" s="411">
        <v>0</v>
      </c>
      <c r="EW78" s="337"/>
      <c r="EX78" s="337"/>
      <c r="EY78" s="337">
        <f t="shared" si="175"/>
        <v>0</v>
      </c>
      <c r="EZ78" s="338">
        <f t="shared" si="176"/>
        <v>0</v>
      </c>
      <c r="FA78" s="339" t="str">
        <f t="shared" si="177"/>
        <v>E</v>
      </c>
      <c r="FB78" s="340">
        <f t="shared" si="178"/>
        <v>0</v>
      </c>
      <c r="FC78" s="412"/>
      <c r="FD78" s="373"/>
      <c r="FE78" s="413" t="str">
        <f t="shared" si="122"/>
        <v/>
      </c>
      <c r="FF78" s="344">
        <f t="shared" si="123"/>
        <v>0</v>
      </c>
      <c r="FG78" s="345">
        <f t="shared" si="124"/>
        <v>0</v>
      </c>
      <c r="FH78" s="275" t="str">
        <f t="shared" si="179"/>
        <v/>
      </c>
      <c r="FI78" s="347" t="str">
        <f t="shared" si="180"/>
        <v/>
      </c>
      <c r="FJ78" s="347" t="str">
        <f t="shared" si="181"/>
        <v/>
      </c>
      <c r="FK78" s="347" t="str">
        <f t="shared" si="182"/>
        <v/>
      </c>
      <c r="FL78" s="414" t="str">
        <f t="shared" si="183"/>
        <v/>
      </c>
      <c r="FM78" s="349" t="str">
        <f t="shared" si="184"/>
        <v/>
      </c>
      <c r="FN78" s="350" t="str">
        <f t="shared" si="185"/>
        <v/>
      </c>
      <c r="FO78" s="351">
        <f t="shared" si="125"/>
        <v>0</v>
      </c>
      <c r="FP78" s="352">
        <f t="shared" si="126"/>
        <v>0</v>
      </c>
      <c r="FQ78" s="352">
        <f t="shared" si="127"/>
        <v>0</v>
      </c>
      <c r="FR78" s="352">
        <f t="shared" si="128"/>
        <v>0</v>
      </c>
      <c r="FS78" s="352">
        <f t="shared" si="129"/>
        <v>0</v>
      </c>
      <c r="FT78" s="353">
        <f t="shared" si="130"/>
        <v>0</v>
      </c>
      <c r="FU78" s="45">
        <f t="shared" si="186"/>
        <v>0</v>
      </c>
      <c r="FV78" s="46">
        <f t="shared" si="187"/>
        <v>0</v>
      </c>
      <c r="FW78" s="46">
        <f t="shared" si="188"/>
        <v>0</v>
      </c>
      <c r="FX78" s="46">
        <f t="shared" si="189"/>
        <v>0</v>
      </c>
      <c r="FY78" s="46">
        <f t="shared" si="190"/>
        <v>0</v>
      </c>
      <c r="FZ78" s="820"/>
      <c r="GA78" s="820"/>
      <c r="GB78" s="10">
        <f t="shared" si="191"/>
        <v>0</v>
      </c>
      <c r="GC78" s="10" t="s">
        <v>167</v>
      </c>
      <c r="GD78" s="10">
        <f t="shared" si="192"/>
        <v>100</v>
      </c>
      <c r="GE78" s="10" t="str">
        <f t="shared" si="193"/>
        <v>0/100</v>
      </c>
      <c r="GF78" s="10">
        <f t="shared" si="194"/>
        <v>0</v>
      </c>
      <c r="GG78" s="10" t="s">
        <v>167</v>
      </c>
      <c r="GH78" s="10">
        <f t="shared" si="195"/>
        <v>100</v>
      </c>
      <c r="GI78" s="10" t="str">
        <f t="shared" si="196"/>
        <v>0/100</v>
      </c>
      <c r="GJ78" s="10">
        <f t="shared" si="197"/>
        <v>0</v>
      </c>
      <c r="GK78" s="10" t="s">
        <v>167</v>
      </c>
      <c r="GL78" s="10">
        <f t="shared" si="198"/>
        <v>100</v>
      </c>
      <c r="GM78" s="10" t="str">
        <f t="shared" si="199"/>
        <v>0/100</v>
      </c>
      <c r="GO78" s="10">
        <f t="shared" si="200"/>
        <v>0</v>
      </c>
      <c r="GP78" s="10">
        <f t="shared" si="201"/>
        <v>0</v>
      </c>
      <c r="GQ78" s="10">
        <f t="shared" si="202"/>
        <v>0</v>
      </c>
      <c r="GR78" s="10">
        <f t="shared" si="203"/>
        <v>0</v>
      </c>
      <c r="GS78" s="10">
        <f t="shared" si="204"/>
        <v>0</v>
      </c>
      <c r="GT78" s="10">
        <f t="shared" si="205"/>
        <v>0</v>
      </c>
      <c r="GU78" s="10">
        <f t="shared" si="206"/>
        <v>0</v>
      </c>
      <c r="GV78" s="10">
        <f t="shared" si="207"/>
        <v>0</v>
      </c>
      <c r="GW78" s="10">
        <f t="shared" si="208"/>
        <v>0</v>
      </c>
      <c r="GX78" s="10">
        <f t="shared" si="209"/>
        <v>0</v>
      </c>
    </row>
    <row r="79" spans="1:213" ht="18">
      <c r="A79" s="9">
        <f t="shared" si="131"/>
        <v>0</v>
      </c>
      <c r="B79" s="32">
        <v>71</v>
      </c>
      <c r="C79" s="274">
        <v>71</v>
      </c>
      <c r="D79" s="275">
        <f t="shared" si="132"/>
        <v>0</v>
      </c>
      <c r="E79" s="591"/>
      <c r="F79" s="592"/>
      <c r="G79" s="589"/>
      <c r="H79" s="591"/>
      <c r="I79" s="591"/>
      <c r="J79" s="591"/>
      <c r="K79" s="595"/>
      <c r="L79" s="355"/>
      <c r="M79" s="356"/>
      <c r="N79" s="357">
        <f t="shared" si="133"/>
        <v>0</v>
      </c>
      <c r="O79" s="356"/>
      <c r="P79" s="356"/>
      <c r="Q79" s="357">
        <f t="shared" si="134"/>
        <v>0</v>
      </c>
      <c r="R79" s="356"/>
      <c r="S79" s="356"/>
      <c r="T79" s="357">
        <f t="shared" si="135"/>
        <v>0</v>
      </c>
      <c r="U79" s="358">
        <f t="shared" si="210"/>
        <v>0</v>
      </c>
      <c r="V79" s="359"/>
      <c r="W79" s="360"/>
      <c r="X79" s="357">
        <f t="shared" si="211"/>
        <v>0</v>
      </c>
      <c r="Y79" s="360"/>
      <c r="Z79" s="360"/>
      <c r="AA79" s="357">
        <f t="shared" si="212"/>
        <v>0</v>
      </c>
      <c r="AB79" s="361">
        <f t="shared" si="213"/>
        <v>0</v>
      </c>
      <c r="AC79" s="362">
        <f t="shared" si="214"/>
        <v>0</v>
      </c>
      <c r="AD79" s="363" t="str">
        <f t="shared" si="136"/>
        <v/>
      </c>
      <c r="AE79" s="364">
        <f t="shared" si="215"/>
        <v>0</v>
      </c>
      <c r="AF79" s="365"/>
      <c r="AG79" s="366"/>
      <c r="AH79" s="367">
        <f t="shared" si="137"/>
        <v>0</v>
      </c>
      <c r="AI79" s="366"/>
      <c r="AJ79" s="366"/>
      <c r="AK79" s="367">
        <f t="shared" si="138"/>
        <v>0</v>
      </c>
      <c r="AL79" s="366"/>
      <c r="AM79" s="366"/>
      <c r="AN79" s="367">
        <f t="shared" si="139"/>
        <v>0</v>
      </c>
      <c r="AO79" s="368">
        <f t="shared" si="216"/>
        <v>0</v>
      </c>
      <c r="AP79" s="369"/>
      <c r="AQ79" s="370"/>
      <c r="AR79" s="367">
        <f t="shared" si="217"/>
        <v>0</v>
      </c>
      <c r="AS79" s="370"/>
      <c r="AT79" s="370"/>
      <c r="AU79" s="367">
        <f t="shared" si="218"/>
        <v>0</v>
      </c>
      <c r="AV79" s="371">
        <f t="shared" si="219"/>
        <v>0</v>
      </c>
      <c r="AW79" s="372">
        <f t="shared" si="140"/>
        <v>0</v>
      </c>
      <c r="AX79" s="373" t="str">
        <f t="shared" si="141"/>
        <v>E</v>
      </c>
      <c r="AY79" s="374">
        <f t="shared" si="142"/>
        <v>0</v>
      </c>
      <c r="AZ79" s="375"/>
      <c r="BA79" s="376"/>
      <c r="BB79" s="377">
        <f t="shared" si="143"/>
        <v>0</v>
      </c>
      <c r="BC79" s="376"/>
      <c r="BD79" s="376"/>
      <c r="BE79" s="377">
        <f t="shared" si="144"/>
        <v>0</v>
      </c>
      <c r="BF79" s="376"/>
      <c r="BG79" s="376"/>
      <c r="BH79" s="377">
        <f t="shared" si="145"/>
        <v>0</v>
      </c>
      <c r="BI79" s="378">
        <f t="shared" si="220"/>
        <v>0</v>
      </c>
      <c r="BJ79" s="379"/>
      <c r="BK79" s="380"/>
      <c r="BL79" s="377">
        <f t="shared" si="221"/>
        <v>0</v>
      </c>
      <c r="BM79" s="380"/>
      <c r="BN79" s="380"/>
      <c r="BO79" s="377">
        <f t="shared" si="222"/>
        <v>0</v>
      </c>
      <c r="BP79" s="381">
        <f t="shared" si="223"/>
        <v>0</v>
      </c>
      <c r="BQ79" s="382">
        <f t="shared" si="146"/>
        <v>0</v>
      </c>
      <c r="BR79" s="383" t="str">
        <f t="shared" si="147"/>
        <v>E</v>
      </c>
      <c r="BS79" s="384">
        <f t="shared" si="148"/>
        <v>0</v>
      </c>
      <c r="BT79" s="385"/>
      <c r="BU79" s="386"/>
      <c r="BV79" s="387">
        <f t="shared" si="149"/>
        <v>0</v>
      </c>
      <c r="BW79" s="386"/>
      <c r="BX79" s="386"/>
      <c r="BY79" s="387">
        <f t="shared" si="150"/>
        <v>0</v>
      </c>
      <c r="BZ79" s="386"/>
      <c r="CA79" s="386"/>
      <c r="CB79" s="387">
        <f t="shared" si="151"/>
        <v>0</v>
      </c>
      <c r="CC79" s="388">
        <f t="shared" si="224"/>
        <v>0</v>
      </c>
      <c r="CD79" s="389"/>
      <c r="CE79" s="390"/>
      <c r="CF79" s="387">
        <f t="shared" si="225"/>
        <v>0</v>
      </c>
      <c r="CG79" s="390"/>
      <c r="CH79" s="390"/>
      <c r="CI79" s="387">
        <f t="shared" si="226"/>
        <v>0</v>
      </c>
      <c r="CJ79" s="391">
        <f t="shared" si="227"/>
        <v>0</v>
      </c>
      <c r="CK79" s="392">
        <f t="shared" si="152"/>
        <v>0</v>
      </c>
      <c r="CL79" s="393" t="str">
        <f t="shared" si="153"/>
        <v>E</v>
      </c>
      <c r="CM79" s="394">
        <f t="shared" si="154"/>
        <v>0</v>
      </c>
      <c r="CN79" s="365"/>
      <c r="CO79" s="366"/>
      <c r="CP79" s="367">
        <f t="shared" si="155"/>
        <v>0</v>
      </c>
      <c r="CQ79" s="366"/>
      <c r="CR79" s="366"/>
      <c r="CS79" s="367">
        <f t="shared" si="156"/>
        <v>0</v>
      </c>
      <c r="CT79" s="366"/>
      <c r="CU79" s="366"/>
      <c r="CV79" s="367">
        <f t="shared" si="157"/>
        <v>0</v>
      </c>
      <c r="CW79" s="368">
        <f t="shared" si="228"/>
        <v>0</v>
      </c>
      <c r="CX79" s="369"/>
      <c r="CY79" s="370"/>
      <c r="CZ79" s="367">
        <f t="shared" si="229"/>
        <v>0</v>
      </c>
      <c r="DA79" s="370"/>
      <c r="DB79" s="370"/>
      <c r="DC79" s="367">
        <f t="shared" si="230"/>
        <v>0</v>
      </c>
      <c r="DD79" s="371">
        <f t="shared" si="231"/>
        <v>0</v>
      </c>
      <c r="DE79" s="372">
        <f t="shared" si="158"/>
        <v>0</v>
      </c>
      <c r="DF79" s="373" t="str">
        <f t="shared" si="159"/>
        <v>E</v>
      </c>
      <c r="DG79" s="374">
        <f t="shared" si="160"/>
        <v>0</v>
      </c>
      <c r="DH79" s="395"/>
      <c r="DI79" s="396"/>
      <c r="DJ79" s="397">
        <f t="shared" si="161"/>
        <v>0</v>
      </c>
      <c r="DK79" s="396"/>
      <c r="DL79" s="396"/>
      <c r="DM79" s="397">
        <f t="shared" si="162"/>
        <v>0</v>
      </c>
      <c r="DN79" s="396"/>
      <c r="DO79" s="396"/>
      <c r="DP79" s="397">
        <f t="shared" si="163"/>
        <v>0</v>
      </c>
      <c r="DQ79" s="398">
        <f t="shared" si="232"/>
        <v>0</v>
      </c>
      <c r="DR79" s="399"/>
      <c r="DS79" s="400"/>
      <c r="DT79" s="397">
        <f t="shared" si="233"/>
        <v>0</v>
      </c>
      <c r="DU79" s="400"/>
      <c r="DV79" s="400"/>
      <c r="DW79" s="397">
        <f t="shared" si="234"/>
        <v>0</v>
      </c>
      <c r="DX79" s="401">
        <f t="shared" si="235"/>
        <v>0</v>
      </c>
      <c r="DY79" s="402">
        <f t="shared" si="164"/>
        <v>0</v>
      </c>
      <c r="DZ79" s="403" t="str">
        <f t="shared" si="165"/>
        <v>E</v>
      </c>
      <c r="EA79" s="404">
        <f t="shared" si="166"/>
        <v>0</v>
      </c>
      <c r="EB79" s="405">
        <v>0</v>
      </c>
      <c r="EC79" s="406">
        <v>0</v>
      </c>
      <c r="ED79" s="406">
        <v>0</v>
      </c>
      <c r="EE79" s="327"/>
      <c r="EF79" s="327"/>
      <c r="EG79" s="327">
        <f t="shared" si="167"/>
        <v>0</v>
      </c>
      <c r="EH79" s="407">
        <f t="shared" si="168"/>
        <v>0</v>
      </c>
      <c r="EI79" s="329" t="str">
        <f t="shared" si="169"/>
        <v>E</v>
      </c>
      <c r="EJ79" s="330">
        <f t="shared" si="170"/>
        <v>0</v>
      </c>
      <c r="EK79" s="408">
        <v>0</v>
      </c>
      <c r="EL79" s="409">
        <v>0</v>
      </c>
      <c r="EM79" s="409">
        <v>0</v>
      </c>
      <c r="EN79" s="332"/>
      <c r="EO79" s="332"/>
      <c r="EP79" s="332">
        <f t="shared" si="171"/>
        <v>0</v>
      </c>
      <c r="EQ79" s="333">
        <f t="shared" si="172"/>
        <v>0</v>
      </c>
      <c r="ER79" s="334" t="str">
        <f t="shared" si="173"/>
        <v>E</v>
      </c>
      <c r="ES79" s="335">
        <f t="shared" si="174"/>
        <v>0</v>
      </c>
      <c r="ET79" s="410">
        <v>0</v>
      </c>
      <c r="EU79" s="411">
        <v>0</v>
      </c>
      <c r="EV79" s="411">
        <v>0</v>
      </c>
      <c r="EW79" s="337"/>
      <c r="EX79" s="337"/>
      <c r="EY79" s="337">
        <f t="shared" si="175"/>
        <v>0</v>
      </c>
      <c r="EZ79" s="338">
        <f t="shared" si="176"/>
        <v>0</v>
      </c>
      <c r="FA79" s="339" t="str">
        <f t="shared" si="177"/>
        <v>E</v>
      </c>
      <c r="FB79" s="340">
        <f t="shared" si="178"/>
        <v>0</v>
      </c>
      <c r="FC79" s="412"/>
      <c r="FD79" s="373"/>
      <c r="FE79" s="413" t="str">
        <f t="shared" si="122"/>
        <v/>
      </c>
      <c r="FF79" s="344">
        <f t="shared" si="123"/>
        <v>0</v>
      </c>
      <c r="FG79" s="345">
        <f t="shared" si="124"/>
        <v>0</v>
      </c>
      <c r="FH79" s="275" t="str">
        <f t="shared" si="179"/>
        <v/>
      </c>
      <c r="FI79" s="347" t="str">
        <f t="shared" si="180"/>
        <v/>
      </c>
      <c r="FJ79" s="347" t="str">
        <f t="shared" si="181"/>
        <v/>
      </c>
      <c r="FK79" s="347" t="str">
        <f t="shared" si="182"/>
        <v/>
      </c>
      <c r="FL79" s="414" t="str">
        <f t="shared" si="183"/>
        <v/>
      </c>
      <c r="FM79" s="349" t="str">
        <f t="shared" si="184"/>
        <v/>
      </c>
      <c r="FN79" s="350" t="str">
        <f t="shared" si="185"/>
        <v/>
      </c>
      <c r="FO79" s="351">
        <f t="shared" si="125"/>
        <v>0</v>
      </c>
      <c r="FP79" s="352">
        <f t="shared" si="126"/>
        <v>0</v>
      </c>
      <c r="FQ79" s="352">
        <f t="shared" si="127"/>
        <v>0</v>
      </c>
      <c r="FR79" s="352">
        <f t="shared" si="128"/>
        <v>0</v>
      </c>
      <c r="FS79" s="352">
        <f t="shared" si="129"/>
        <v>0</v>
      </c>
      <c r="FT79" s="353">
        <f t="shared" si="130"/>
        <v>0</v>
      </c>
      <c r="FU79" s="45">
        <f t="shared" si="186"/>
        <v>0</v>
      </c>
      <c r="FV79" s="46">
        <f t="shared" si="187"/>
        <v>0</v>
      </c>
      <c r="FW79" s="46">
        <f t="shared" si="188"/>
        <v>0</v>
      </c>
      <c r="FX79" s="46">
        <f t="shared" si="189"/>
        <v>0</v>
      </c>
      <c r="FY79" s="46">
        <f t="shared" si="190"/>
        <v>0</v>
      </c>
      <c r="FZ79" s="820"/>
      <c r="GA79" s="820"/>
      <c r="GB79" s="10">
        <f t="shared" si="191"/>
        <v>0</v>
      </c>
      <c r="GC79" s="10" t="s">
        <v>167</v>
      </c>
      <c r="GD79" s="10">
        <f t="shared" si="192"/>
        <v>100</v>
      </c>
      <c r="GE79" s="10" t="str">
        <f t="shared" si="193"/>
        <v>0/100</v>
      </c>
      <c r="GF79" s="10">
        <f t="shared" si="194"/>
        <v>0</v>
      </c>
      <c r="GG79" s="10" t="s">
        <v>167</v>
      </c>
      <c r="GH79" s="10">
        <f t="shared" si="195"/>
        <v>100</v>
      </c>
      <c r="GI79" s="10" t="str">
        <f t="shared" si="196"/>
        <v>0/100</v>
      </c>
      <c r="GJ79" s="10">
        <f t="shared" si="197"/>
        <v>0</v>
      </c>
      <c r="GK79" s="10" t="s">
        <v>167</v>
      </c>
      <c r="GL79" s="10">
        <f t="shared" si="198"/>
        <v>100</v>
      </c>
      <c r="GM79" s="10" t="str">
        <f t="shared" si="199"/>
        <v>0/100</v>
      </c>
      <c r="GO79" s="10">
        <f t="shared" si="200"/>
        <v>0</v>
      </c>
      <c r="GP79" s="10">
        <f t="shared" si="201"/>
        <v>0</v>
      </c>
      <c r="GQ79" s="10">
        <f t="shared" si="202"/>
        <v>0</v>
      </c>
      <c r="GR79" s="10">
        <f t="shared" si="203"/>
        <v>0</v>
      </c>
      <c r="GS79" s="10">
        <f t="shared" si="204"/>
        <v>0</v>
      </c>
      <c r="GT79" s="10">
        <f t="shared" si="205"/>
        <v>0</v>
      </c>
      <c r="GU79" s="10">
        <f t="shared" si="206"/>
        <v>0</v>
      </c>
      <c r="GV79" s="10">
        <f t="shared" si="207"/>
        <v>0</v>
      </c>
      <c r="GW79" s="10">
        <f t="shared" si="208"/>
        <v>0</v>
      </c>
      <c r="GX79" s="10">
        <f t="shared" si="209"/>
        <v>0</v>
      </c>
    </row>
    <row r="80" spans="1:213" ht="18">
      <c r="A80" s="9">
        <f t="shared" si="131"/>
        <v>0</v>
      </c>
      <c r="B80" s="32">
        <v>72</v>
      </c>
      <c r="C80" s="354">
        <v>72</v>
      </c>
      <c r="D80" s="275">
        <f t="shared" si="132"/>
        <v>0</v>
      </c>
      <c r="E80" s="591"/>
      <c r="F80" s="592"/>
      <c r="G80" s="591"/>
      <c r="H80" s="591"/>
      <c r="I80" s="591"/>
      <c r="J80" s="591"/>
      <c r="K80" s="595"/>
      <c r="L80" s="355"/>
      <c r="M80" s="356"/>
      <c r="N80" s="357">
        <f t="shared" si="133"/>
        <v>0</v>
      </c>
      <c r="O80" s="356"/>
      <c r="P80" s="356"/>
      <c r="Q80" s="357">
        <f t="shared" si="134"/>
        <v>0</v>
      </c>
      <c r="R80" s="356"/>
      <c r="S80" s="356"/>
      <c r="T80" s="357">
        <f t="shared" si="135"/>
        <v>0</v>
      </c>
      <c r="U80" s="358">
        <f t="shared" si="210"/>
        <v>0</v>
      </c>
      <c r="V80" s="359"/>
      <c r="W80" s="360"/>
      <c r="X80" s="357">
        <f t="shared" si="211"/>
        <v>0</v>
      </c>
      <c r="Y80" s="360"/>
      <c r="Z80" s="360"/>
      <c r="AA80" s="357">
        <f t="shared" si="212"/>
        <v>0</v>
      </c>
      <c r="AB80" s="361">
        <f t="shared" si="213"/>
        <v>0</v>
      </c>
      <c r="AC80" s="362">
        <f t="shared" si="214"/>
        <v>0</v>
      </c>
      <c r="AD80" s="363" t="str">
        <f t="shared" si="136"/>
        <v/>
      </c>
      <c r="AE80" s="364">
        <f t="shared" si="215"/>
        <v>0</v>
      </c>
      <c r="AF80" s="365"/>
      <c r="AG80" s="366"/>
      <c r="AH80" s="367">
        <f t="shared" si="137"/>
        <v>0</v>
      </c>
      <c r="AI80" s="366"/>
      <c r="AJ80" s="366"/>
      <c r="AK80" s="367">
        <f t="shared" si="138"/>
        <v>0</v>
      </c>
      <c r="AL80" s="366"/>
      <c r="AM80" s="366"/>
      <c r="AN80" s="367">
        <f t="shared" si="139"/>
        <v>0</v>
      </c>
      <c r="AO80" s="368">
        <f t="shared" si="216"/>
        <v>0</v>
      </c>
      <c r="AP80" s="369"/>
      <c r="AQ80" s="370"/>
      <c r="AR80" s="367">
        <f t="shared" si="217"/>
        <v>0</v>
      </c>
      <c r="AS80" s="370"/>
      <c r="AT80" s="370"/>
      <c r="AU80" s="367">
        <f t="shared" si="218"/>
        <v>0</v>
      </c>
      <c r="AV80" s="371">
        <f t="shared" si="219"/>
        <v>0</v>
      </c>
      <c r="AW80" s="372">
        <f t="shared" si="140"/>
        <v>0</v>
      </c>
      <c r="AX80" s="373" t="str">
        <f t="shared" si="141"/>
        <v>E</v>
      </c>
      <c r="AY80" s="374">
        <f t="shared" si="142"/>
        <v>0</v>
      </c>
      <c r="AZ80" s="375"/>
      <c r="BA80" s="376"/>
      <c r="BB80" s="377">
        <f t="shared" si="143"/>
        <v>0</v>
      </c>
      <c r="BC80" s="376"/>
      <c r="BD80" s="376"/>
      <c r="BE80" s="377">
        <f t="shared" si="144"/>
        <v>0</v>
      </c>
      <c r="BF80" s="376"/>
      <c r="BG80" s="376"/>
      <c r="BH80" s="377">
        <f t="shared" si="145"/>
        <v>0</v>
      </c>
      <c r="BI80" s="378">
        <f t="shared" si="220"/>
        <v>0</v>
      </c>
      <c r="BJ80" s="379"/>
      <c r="BK80" s="380"/>
      <c r="BL80" s="377">
        <f t="shared" si="221"/>
        <v>0</v>
      </c>
      <c r="BM80" s="380"/>
      <c r="BN80" s="380"/>
      <c r="BO80" s="377">
        <f t="shared" si="222"/>
        <v>0</v>
      </c>
      <c r="BP80" s="381">
        <f t="shared" si="223"/>
        <v>0</v>
      </c>
      <c r="BQ80" s="382">
        <f t="shared" si="146"/>
        <v>0</v>
      </c>
      <c r="BR80" s="383" t="str">
        <f t="shared" si="147"/>
        <v>E</v>
      </c>
      <c r="BS80" s="384">
        <f t="shared" si="148"/>
        <v>0</v>
      </c>
      <c r="BT80" s="385"/>
      <c r="BU80" s="386"/>
      <c r="BV80" s="387">
        <f t="shared" si="149"/>
        <v>0</v>
      </c>
      <c r="BW80" s="386"/>
      <c r="BX80" s="386"/>
      <c r="BY80" s="387">
        <f t="shared" si="150"/>
        <v>0</v>
      </c>
      <c r="BZ80" s="386"/>
      <c r="CA80" s="386"/>
      <c r="CB80" s="387">
        <f t="shared" si="151"/>
        <v>0</v>
      </c>
      <c r="CC80" s="388">
        <f t="shared" si="224"/>
        <v>0</v>
      </c>
      <c r="CD80" s="389"/>
      <c r="CE80" s="390"/>
      <c r="CF80" s="387">
        <f t="shared" si="225"/>
        <v>0</v>
      </c>
      <c r="CG80" s="390"/>
      <c r="CH80" s="390"/>
      <c r="CI80" s="387">
        <f t="shared" si="226"/>
        <v>0</v>
      </c>
      <c r="CJ80" s="391">
        <f t="shared" si="227"/>
        <v>0</v>
      </c>
      <c r="CK80" s="392">
        <f t="shared" si="152"/>
        <v>0</v>
      </c>
      <c r="CL80" s="393" t="str">
        <f t="shared" si="153"/>
        <v>E</v>
      </c>
      <c r="CM80" s="394">
        <f t="shared" si="154"/>
        <v>0</v>
      </c>
      <c r="CN80" s="365"/>
      <c r="CO80" s="366"/>
      <c r="CP80" s="367">
        <f t="shared" si="155"/>
        <v>0</v>
      </c>
      <c r="CQ80" s="366"/>
      <c r="CR80" s="366"/>
      <c r="CS80" s="367">
        <f t="shared" si="156"/>
        <v>0</v>
      </c>
      <c r="CT80" s="366"/>
      <c r="CU80" s="366"/>
      <c r="CV80" s="367">
        <f t="shared" si="157"/>
        <v>0</v>
      </c>
      <c r="CW80" s="368">
        <f t="shared" si="228"/>
        <v>0</v>
      </c>
      <c r="CX80" s="369"/>
      <c r="CY80" s="370"/>
      <c r="CZ80" s="367">
        <f t="shared" si="229"/>
        <v>0</v>
      </c>
      <c r="DA80" s="370"/>
      <c r="DB80" s="370"/>
      <c r="DC80" s="367">
        <f t="shared" si="230"/>
        <v>0</v>
      </c>
      <c r="DD80" s="371">
        <f t="shared" si="231"/>
        <v>0</v>
      </c>
      <c r="DE80" s="372">
        <f t="shared" si="158"/>
        <v>0</v>
      </c>
      <c r="DF80" s="373" t="str">
        <f t="shared" si="159"/>
        <v>E</v>
      </c>
      <c r="DG80" s="374">
        <f t="shared" si="160"/>
        <v>0</v>
      </c>
      <c r="DH80" s="395"/>
      <c r="DI80" s="396"/>
      <c r="DJ80" s="397">
        <f t="shared" si="161"/>
        <v>0</v>
      </c>
      <c r="DK80" s="396"/>
      <c r="DL80" s="396"/>
      <c r="DM80" s="397">
        <f t="shared" si="162"/>
        <v>0</v>
      </c>
      <c r="DN80" s="396"/>
      <c r="DO80" s="396"/>
      <c r="DP80" s="397">
        <f t="shared" si="163"/>
        <v>0</v>
      </c>
      <c r="DQ80" s="398">
        <f t="shared" si="232"/>
        <v>0</v>
      </c>
      <c r="DR80" s="399"/>
      <c r="DS80" s="400"/>
      <c r="DT80" s="397">
        <f t="shared" si="233"/>
        <v>0</v>
      </c>
      <c r="DU80" s="400"/>
      <c r="DV80" s="400"/>
      <c r="DW80" s="397">
        <f t="shared" si="234"/>
        <v>0</v>
      </c>
      <c r="DX80" s="401">
        <f t="shared" si="235"/>
        <v>0</v>
      </c>
      <c r="DY80" s="402">
        <f t="shared" si="164"/>
        <v>0</v>
      </c>
      <c r="DZ80" s="403" t="str">
        <f t="shared" si="165"/>
        <v>E</v>
      </c>
      <c r="EA80" s="404">
        <f t="shared" si="166"/>
        <v>0</v>
      </c>
      <c r="EB80" s="405">
        <v>0</v>
      </c>
      <c r="EC80" s="406">
        <v>0</v>
      </c>
      <c r="ED80" s="406">
        <v>0</v>
      </c>
      <c r="EE80" s="327"/>
      <c r="EF80" s="327"/>
      <c r="EG80" s="327">
        <f t="shared" si="167"/>
        <v>0</v>
      </c>
      <c r="EH80" s="407">
        <f t="shared" si="168"/>
        <v>0</v>
      </c>
      <c r="EI80" s="329" t="str">
        <f t="shared" si="169"/>
        <v>E</v>
      </c>
      <c r="EJ80" s="330">
        <f t="shared" si="170"/>
        <v>0</v>
      </c>
      <c r="EK80" s="408">
        <v>0</v>
      </c>
      <c r="EL80" s="409">
        <v>0</v>
      </c>
      <c r="EM80" s="409">
        <v>0</v>
      </c>
      <c r="EN80" s="332"/>
      <c r="EO80" s="332"/>
      <c r="EP80" s="332">
        <f t="shared" si="171"/>
        <v>0</v>
      </c>
      <c r="EQ80" s="333">
        <f t="shared" si="172"/>
        <v>0</v>
      </c>
      <c r="ER80" s="334" t="str">
        <f t="shared" si="173"/>
        <v>E</v>
      </c>
      <c r="ES80" s="335">
        <f t="shared" si="174"/>
        <v>0</v>
      </c>
      <c r="ET80" s="410">
        <v>0</v>
      </c>
      <c r="EU80" s="411">
        <v>0</v>
      </c>
      <c r="EV80" s="411">
        <v>0</v>
      </c>
      <c r="EW80" s="337"/>
      <c r="EX80" s="337"/>
      <c r="EY80" s="337">
        <f t="shared" si="175"/>
        <v>0</v>
      </c>
      <c r="EZ80" s="338">
        <f t="shared" si="176"/>
        <v>0</v>
      </c>
      <c r="FA80" s="339" t="str">
        <f t="shared" si="177"/>
        <v>E</v>
      </c>
      <c r="FB80" s="340">
        <f t="shared" si="178"/>
        <v>0</v>
      </c>
      <c r="FC80" s="412"/>
      <c r="FD80" s="373"/>
      <c r="FE80" s="413" t="str">
        <f t="shared" si="122"/>
        <v/>
      </c>
      <c r="FF80" s="344">
        <f t="shared" si="123"/>
        <v>0</v>
      </c>
      <c r="FG80" s="345">
        <f t="shared" si="124"/>
        <v>0</v>
      </c>
      <c r="FH80" s="275" t="str">
        <f t="shared" si="179"/>
        <v/>
      </c>
      <c r="FI80" s="347" t="str">
        <f t="shared" si="180"/>
        <v/>
      </c>
      <c r="FJ80" s="347" t="str">
        <f t="shared" si="181"/>
        <v/>
      </c>
      <c r="FK80" s="347" t="str">
        <f t="shared" si="182"/>
        <v/>
      </c>
      <c r="FL80" s="414" t="str">
        <f t="shared" si="183"/>
        <v/>
      </c>
      <c r="FM80" s="349" t="str">
        <f t="shared" si="184"/>
        <v/>
      </c>
      <c r="FN80" s="350" t="str">
        <f t="shared" si="185"/>
        <v/>
      </c>
      <c r="FO80" s="351">
        <f t="shared" si="125"/>
        <v>0</v>
      </c>
      <c r="FP80" s="352">
        <f t="shared" si="126"/>
        <v>0</v>
      </c>
      <c r="FQ80" s="352">
        <f t="shared" si="127"/>
        <v>0</v>
      </c>
      <c r="FR80" s="352">
        <f t="shared" si="128"/>
        <v>0</v>
      </c>
      <c r="FS80" s="352">
        <f t="shared" si="129"/>
        <v>0</v>
      </c>
      <c r="FT80" s="353">
        <f t="shared" si="130"/>
        <v>0</v>
      </c>
      <c r="FU80" s="45">
        <f t="shared" si="186"/>
        <v>0</v>
      </c>
      <c r="FV80" s="46">
        <f t="shared" si="187"/>
        <v>0</v>
      </c>
      <c r="FW80" s="46">
        <f t="shared" si="188"/>
        <v>0</v>
      </c>
      <c r="FX80" s="46">
        <f t="shared" si="189"/>
        <v>0</v>
      </c>
      <c r="FY80" s="46">
        <f t="shared" si="190"/>
        <v>0</v>
      </c>
      <c r="FZ80" s="820"/>
      <c r="GA80" s="820"/>
      <c r="GB80" s="10">
        <f t="shared" si="191"/>
        <v>0</v>
      </c>
      <c r="GC80" s="10" t="s">
        <v>167</v>
      </c>
      <c r="GD80" s="10">
        <f t="shared" si="192"/>
        <v>100</v>
      </c>
      <c r="GE80" s="10" t="str">
        <f t="shared" si="193"/>
        <v>0/100</v>
      </c>
      <c r="GF80" s="10">
        <f t="shared" si="194"/>
        <v>0</v>
      </c>
      <c r="GG80" s="10" t="s">
        <v>167</v>
      </c>
      <c r="GH80" s="10">
        <f t="shared" si="195"/>
        <v>100</v>
      </c>
      <c r="GI80" s="10" t="str">
        <f t="shared" si="196"/>
        <v>0/100</v>
      </c>
      <c r="GJ80" s="10">
        <f t="shared" si="197"/>
        <v>0</v>
      </c>
      <c r="GK80" s="10" t="s">
        <v>167</v>
      </c>
      <c r="GL80" s="10">
        <f t="shared" si="198"/>
        <v>100</v>
      </c>
      <c r="GM80" s="10" t="str">
        <f t="shared" si="199"/>
        <v>0/100</v>
      </c>
      <c r="GO80" s="10">
        <f t="shared" si="200"/>
        <v>0</v>
      </c>
      <c r="GP80" s="10">
        <f t="shared" si="201"/>
        <v>0</v>
      </c>
      <c r="GQ80" s="10">
        <f t="shared" si="202"/>
        <v>0</v>
      </c>
      <c r="GR80" s="10">
        <f t="shared" si="203"/>
        <v>0</v>
      </c>
      <c r="GS80" s="10">
        <f t="shared" si="204"/>
        <v>0</v>
      </c>
      <c r="GT80" s="10">
        <f t="shared" si="205"/>
        <v>0</v>
      </c>
      <c r="GU80" s="10">
        <f t="shared" si="206"/>
        <v>0</v>
      </c>
      <c r="GV80" s="10">
        <f t="shared" si="207"/>
        <v>0</v>
      </c>
      <c r="GW80" s="10">
        <f t="shared" si="208"/>
        <v>0</v>
      </c>
      <c r="GX80" s="10">
        <f t="shared" si="209"/>
        <v>0</v>
      </c>
    </row>
    <row r="81" spans="1:206" ht="18">
      <c r="A81" s="9">
        <f t="shared" si="131"/>
        <v>0</v>
      </c>
      <c r="B81" s="32">
        <v>73</v>
      </c>
      <c r="C81" s="274">
        <v>73</v>
      </c>
      <c r="D81" s="275">
        <f t="shared" si="132"/>
        <v>0</v>
      </c>
      <c r="E81" s="591"/>
      <c r="F81" s="592"/>
      <c r="G81" s="589"/>
      <c r="H81" s="591"/>
      <c r="I81" s="591"/>
      <c r="J81" s="591"/>
      <c r="K81" s="595"/>
      <c r="L81" s="355"/>
      <c r="M81" s="356"/>
      <c r="N81" s="357">
        <f t="shared" si="133"/>
        <v>0</v>
      </c>
      <c r="O81" s="356"/>
      <c r="P81" s="356"/>
      <c r="Q81" s="357">
        <f t="shared" si="134"/>
        <v>0</v>
      </c>
      <c r="R81" s="356"/>
      <c r="S81" s="356"/>
      <c r="T81" s="357">
        <f t="shared" si="135"/>
        <v>0</v>
      </c>
      <c r="U81" s="358">
        <f t="shared" si="210"/>
        <v>0</v>
      </c>
      <c r="V81" s="359"/>
      <c r="W81" s="360"/>
      <c r="X81" s="357">
        <f t="shared" si="211"/>
        <v>0</v>
      </c>
      <c r="Y81" s="360"/>
      <c r="Z81" s="360"/>
      <c r="AA81" s="357">
        <f t="shared" si="212"/>
        <v>0</v>
      </c>
      <c r="AB81" s="361">
        <f t="shared" si="213"/>
        <v>0</v>
      </c>
      <c r="AC81" s="362">
        <f t="shared" si="214"/>
        <v>0</v>
      </c>
      <c r="AD81" s="363" t="str">
        <f t="shared" si="136"/>
        <v/>
      </c>
      <c r="AE81" s="364">
        <f t="shared" si="215"/>
        <v>0</v>
      </c>
      <c r="AF81" s="365"/>
      <c r="AG81" s="366"/>
      <c r="AH81" s="367">
        <f t="shared" si="137"/>
        <v>0</v>
      </c>
      <c r="AI81" s="366"/>
      <c r="AJ81" s="366"/>
      <c r="AK81" s="367">
        <f t="shared" si="138"/>
        <v>0</v>
      </c>
      <c r="AL81" s="366"/>
      <c r="AM81" s="366"/>
      <c r="AN81" s="367">
        <f t="shared" si="139"/>
        <v>0</v>
      </c>
      <c r="AO81" s="368">
        <f t="shared" si="216"/>
        <v>0</v>
      </c>
      <c r="AP81" s="369"/>
      <c r="AQ81" s="370"/>
      <c r="AR81" s="367">
        <f t="shared" si="217"/>
        <v>0</v>
      </c>
      <c r="AS81" s="370"/>
      <c r="AT81" s="370"/>
      <c r="AU81" s="367">
        <f t="shared" si="218"/>
        <v>0</v>
      </c>
      <c r="AV81" s="371">
        <f t="shared" si="219"/>
        <v>0</v>
      </c>
      <c r="AW81" s="372">
        <f t="shared" si="140"/>
        <v>0</v>
      </c>
      <c r="AX81" s="373" t="str">
        <f t="shared" si="141"/>
        <v>E</v>
      </c>
      <c r="AY81" s="374">
        <f t="shared" si="142"/>
        <v>0</v>
      </c>
      <c r="AZ81" s="375"/>
      <c r="BA81" s="376"/>
      <c r="BB81" s="377">
        <f t="shared" si="143"/>
        <v>0</v>
      </c>
      <c r="BC81" s="376"/>
      <c r="BD81" s="376"/>
      <c r="BE81" s="377">
        <f t="shared" si="144"/>
        <v>0</v>
      </c>
      <c r="BF81" s="376"/>
      <c r="BG81" s="376"/>
      <c r="BH81" s="377">
        <f t="shared" si="145"/>
        <v>0</v>
      </c>
      <c r="BI81" s="378">
        <f t="shared" si="220"/>
        <v>0</v>
      </c>
      <c r="BJ81" s="379"/>
      <c r="BK81" s="380"/>
      <c r="BL81" s="377">
        <f t="shared" si="221"/>
        <v>0</v>
      </c>
      <c r="BM81" s="380"/>
      <c r="BN81" s="380"/>
      <c r="BO81" s="377">
        <f t="shared" si="222"/>
        <v>0</v>
      </c>
      <c r="BP81" s="381">
        <f t="shared" si="223"/>
        <v>0</v>
      </c>
      <c r="BQ81" s="382">
        <f t="shared" si="146"/>
        <v>0</v>
      </c>
      <c r="BR81" s="383" t="str">
        <f t="shared" si="147"/>
        <v>E</v>
      </c>
      <c r="BS81" s="384">
        <f t="shared" si="148"/>
        <v>0</v>
      </c>
      <c r="BT81" s="385"/>
      <c r="BU81" s="386"/>
      <c r="BV81" s="387">
        <f t="shared" si="149"/>
        <v>0</v>
      </c>
      <c r="BW81" s="386"/>
      <c r="BX81" s="386"/>
      <c r="BY81" s="387">
        <f t="shared" si="150"/>
        <v>0</v>
      </c>
      <c r="BZ81" s="386"/>
      <c r="CA81" s="386"/>
      <c r="CB81" s="387">
        <f t="shared" si="151"/>
        <v>0</v>
      </c>
      <c r="CC81" s="388">
        <f t="shared" si="224"/>
        <v>0</v>
      </c>
      <c r="CD81" s="389"/>
      <c r="CE81" s="390"/>
      <c r="CF81" s="387">
        <f t="shared" si="225"/>
        <v>0</v>
      </c>
      <c r="CG81" s="390"/>
      <c r="CH81" s="390"/>
      <c r="CI81" s="387">
        <f t="shared" si="226"/>
        <v>0</v>
      </c>
      <c r="CJ81" s="391">
        <f t="shared" si="227"/>
        <v>0</v>
      </c>
      <c r="CK81" s="392">
        <f t="shared" si="152"/>
        <v>0</v>
      </c>
      <c r="CL81" s="393" t="str">
        <f t="shared" si="153"/>
        <v>E</v>
      </c>
      <c r="CM81" s="394">
        <f t="shared" si="154"/>
        <v>0</v>
      </c>
      <c r="CN81" s="365"/>
      <c r="CO81" s="366"/>
      <c r="CP81" s="367">
        <f t="shared" si="155"/>
        <v>0</v>
      </c>
      <c r="CQ81" s="366"/>
      <c r="CR81" s="366"/>
      <c r="CS81" s="367">
        <f t="shared" si="156"/>
        <v>0</v>
      </c>
      <c r="CT81" s="366"/>
      <c r="CU81" s="366"/>
      <c r="CV81" s="367">
        <f t="shared" si="157"/>
        <v>0</v>
      </c>
      <c r="CW81" s="368">
        <f t="shared" si="228"/>
        <v>0</v>
      </c>
      <c r="CX81" s="369"/>
      <c r="CY81" s="370"/>
      <c r="CZ81" s="367">
        <f t="shared" si="229"/>
        <v>0</v>
      </c>
      <c r="DA81" s="370"/>
      <c r="DB81" s="370"/>
      <c r="DC81" s="367">
        <f t="shared" si="230"/>
        <v>0</v>
      </c>
      <c r="DD81" s="371">
        <f t="shared" si="231"/>
        <v>0</v>
      </c>
      <c r="DE81" s="372">
        <f t="shared" si="158"/>
        <v>0</v>
      </c>
      <c r="DF81" s="373" t="str">
        <f t="shared" si="159"/>
        <v>E</v>
      </c>
      <c r="DG81" s="374">
        <f t="shared" si="160"/>
        <v>0</v>
      </c>
      <c r="DH81" s="395"/>
      <c r="DI81" s="396"/>
      <c r="DJ81" s="397">
        <f t="shared" si="161"/>
        <v>0</v>
      </c>
      <c r="DK81" s="396"/>
      <c r="DL81" s="396"/>
      <c r="DM81" s="397">
        <f t="shared" si="162"/>
        <v>0</v>
      </c>
      <c r="DN81" s="396"/>
      <c r="DO81" s="396"/>
      <c r="DP81" s="397">
        <f t="shared" si="163"/>
        <v>0</v>
      </c>
      <c r="DQ81" s="398">
        <f t="shared" si="232"/>
        <v>0</v>
      </c>
      <c r="DR81" s="399"/>
      <c r="DS81" s="400"/>
      <c r="DT81" s="397">
        <f t="shared" si="233"/>
        <v>0</v>
      </c>
      <c r="DU81" s="400"/>
      <c r="DV81" s="400"/>
      <c r="DW81" s="397">
        <f t="shared" si="234"/>
        <v>0</v>
      </c>
      <c r="DX81" s="401">
        <f t="shared" si="235"/>
        <v>0</v>
      </c>
      <c r="DY81" s="402">
        <f t="shared" si="164"/>
        <v>0</v>
      </c>
      <c r="DZ81" s="403" t="str">
        <f t="shared" si="165"/>
        <v>E</v>
      </c>
      <c r="EA81" s="404">
        <f t="shared" si="166"/>
        <v>0</v>
      </c>
      <c r="EB81" s="405">
        <v>0</v>
      </c>
      <c r="EC81" s="406">
        <v>0</v>
      </c>
      <c r="ED81" s="406">
        <v>0</v>
      </c>
      <c r="EE81" s="327"/>
      <c r="EF81" s="327"/>
      <c r="EG81" s="327">
        <f t="shared" si="167"/>
        <v>0</v>
      </c>
      <c r="EH81" s="407">
        <f t="shared" si="168"/>
        <v>0</v>
      </c>
      <c r="EI81" s="329" t="str">
        <f t="shared" si="169"/>
        <v>E</v>
      </c>
      <c r="EJ81" s="330">
        <f t="shared" si="170"/>
        <v>0</v>
      </c>
      <c r="EK81" s="408">
        <v>0</v>
      </c>
      <c r="EL81" s="409">
        <v>0</v>
      </c>
      <c r="EM81" s="409">
        <v>0</v>
      </c>
      <c r="EN81" s="332"/>
      <c r="EO81" s="332"/>
      <c r="EP81" s="332">
        <f t="shared" si="171"/>
        <v>0</v>
      </c>
      <c r="EQ81" s="333">
        <f t="shared" si="172"/>
        <v>0</v>
      </c>
      <c r="ER81" s="334" t="str">
        <f t="shared" si="173"/>
        <v>E</v>
      </c>
      <c r="ES81" s="335">
        <f t="shared" si="174"/>
        <v>0</v>
      </c>
      <c r="ET81" s="410">
        <v>0</v>
      </c>
      <c r="EU81" s="411">
        <v>0</v>
      </c>
      <c r="EV81" s="411">
        <v>0</v>
      </c>
      <c r="EW81" s="337"/>
      <c r="EX81" s="337"/>
      <c r="EY81" s="337">
        <f t="shared" si="175"/>
        <v>0</v>
      </c>
      <c r="EZ81" s="338">
        <f t="shared" si="176"/>
        <v>0</v>
      </c>
      <c r="FA81" s="339" t="str">
        <f t="shared" si="177"/>
        <v>E</v>
      </c>
      <c r="FB81" s="340">
        <f t="shared" si="178"/>
        <v>0</v>
      </c>
      <c r="FC81" s="412"/>
      <c r="FD81" s="373"/>
      <c r="FE81" s="413" t="str">
        <f t="shared" si="122"/>
        <v/>
      </c>
      <c r="FF81" s="344">
        <f t="shared" si="123"/>
        <v>0</v>
      </c>
      <c r="FG81" s="345">
        <f t="shared" si="124"/>
        <v>0</v>
      </c>
      <c r="FH81" s="275" t="str">
        <f t="shared" si="179"/>
        <v/>
      </c>
      <c r="FI81" s="347" t="str">
        <f t="shared" si="180"/>
        <v/>
      </c>
      <c r="FJ81" s="347" t="str">
        <f t="shared" si="181"/>
        <v/>
      </c>
      <c r="FK81" s="347" t="str">
        <f t="shared" si="182"/>
        <v/>
      </c>
      <c r="FL81" s="414" t="str">
        <f t="shared" si="183"/>
        <v/>
      </c>
      <c r="FM81" s="349" t="str">
        <f t="shared" si="184"/>
        <v/>
      </c>
      <c r="FN81" s="350" t="str">
        <f t="shared" si="185"/>
        <v/>
      </c>
      <c r="FO81" s="351">
        <f t="shared" si="125"/>
        <v>0</v>
      </c>
      <c r="FP81" s="352">
        <f t="shared" si="126"/>
        <v>0</v>
      </c>
      <c r="FQ81" s="352">
        <f t="shared" si="127"/>
        <v>0</v>
      </c>
      <c r="FR81" s="352">
        <f t="shared" si="128"/>
        <v>0</v>
      </c>
      <c r="FS81" s="352">
        <f t="shared" si="129"/>
        <v>0</v>
      </c>
      <c r="FT81" s="353">
        <f t="shared" si="130"/>
        <v>0</v>
      </c>
      <c r="FU81" s="45">
        <f t="shared" si="186"/>
        <v>0</v>
      </c>
      <c r="FV81" s="46">
        <f t="shared" si="187"/>
        <v>0</v>
      </c>
      <c r="FW81" s="46">
        <f t="shared" si="188"/>
        <v>0</v>
      </c>
      <c r="FX81" s="46">
        <f t="shared" si="189"/>
        <v>0</v>
      </c>
      <c r="FY81" s="46">
        <f t="shared" si="190"/>
        <v>0</v>
      </c>
      <c r="FZ81" s="820"/>
      <c r="GA81" s="820"/>
      <c r="GB81" s="10">
        <f t="shared" si="191"/>
        <v>0</v>
      </c>
      <c r="GC81" s="10" t="s">
        <v>167</v>
      </c>
      <c r="GD81" s="10">
        <f t="shared" si="192"/>
        <v>100</v>
      </c>
      <c r="GE81" s="10" t="str">
        <f t="shared" si="193"/>
        <v>0/100</v>
      </c>
      <c r="GF81" s="10">
        <f t="shared" si="194"/>
        <v>0</v>
      </c>
      <c r="GG81" s="10" t="s">
        <v>167</v>
      </c>
      <c r="GH81" s="10">
        <f t="shared" si="195"/>
        <v>100</v>
      </c>
      <c r="GI81" s="10" t="str">
        <f t="shared" si="196"/>
        <v>0/100</v>
      </c>
      <c r="GJ81" s="10">
        <f t="shared" si="197"/>
        <v>0</v>
      </c>
      <c r="GK81" s="10" t="s">
        <v>167</v>
      </c>
      <c r="GL81" s="10">
        <f t="shared" si="198"/>
        <v>100</v>
      </c>
      <c r="GM81" s="10" t="str">
        <f t="shared" si="199"/>
        <v>0/100</v>
      </c>
      <c r="GO81" s="10">
        <f t="shared" si="200"/>
        <v>0</v>
      </c>
      <c r="GP81" s="10">
        <f t="shared" si="201"/>
        <v>0</v>
      </c>
      <c r="GQ81" s="10">
        <f t="shared" si="202"/>
        <v>0</v>
      </c>
      <c r="GR81" s="10">
        <f t="shared" si="203"/>
        <v>0</v>
      </c>
      <c r="GS81" s="10">
        <f t="shared" si="204"/>
        <v>0</v>
      </c>
      <c r="GT81" s="10">
        <f t="shared" si="205"/>
        <v>0</v>
      </c>
      <c r="GU81" s="10">
        <f t="shared" si="206"/>
        <v>0</v>
      </c>
      <c r="GV81" s="10">
        <f t="shared" si="207"/>
        <v>0</v>
      </c>
      <c r="GW81" s="10">
        <f t="shared" si="208"/>
        <v>0</v>
      </c>
      <c r="GX81" s="10">
        <f t="shared" si="209"/>
        <v>0</v>
      </c>
    </row>
    <row r="82" spans="1:206" ht="18">
      <c r="A82" s="9">
        <f t="shared" si="131"/>
        <v>0</v>
      </c>
      <c r="B82" s="32">
        <v>74</v>
      </c>
      <c r="C82" s="354">
        <v>74</v>
      </c>
      <c r="D82" s="275">
        <f t="shared" si="132"/>
        <v>0</v>
      </c>
      <c r="E82" s="591"/>
      <c r="F82" s="592"/>
      <c r="G82" s="591"/>
      <c r="H82" s="591"/>
      <c r="I82" s="591"/>
      <c r="J82" s="591"/>
      <c r="K82" s="595"/>
      <c r="L82" s="355"/>
      <c r="M82" s="356"/>
      <c r="N82" s="357">
        <f t="shared" si="133"/>
        <v>0</v>
      </c>
      <c r="O82" s="356"/>
      <c r="P82" s="356"/>
      <c r="Q82" s="357">
        <f t="shared" si="134"/>
        <v>0</v>
      </c>
      <c r="R82" s="356"/>
      <c r="S82" s="356"/>
      <c r="T82" s="357">
        <f t="shared" si="135"/>
        <v>0</v>
      </c>
      <c r="U82" s="358">
        <f t="shared" si="210"/>
        <v>0</v>
      </c>
      <c r="V82" s="359"/>
      <c r="W82" s="360"/>
      <c r="X82" s="357">
        <f t="shared" si="211"/>
        <v>0</v>
      </c>
      <c r="Y82" s="360"/>
      <c r="Z82" s="360"/>
      <c r="AA82" s="357">
        <f t="shared" si="212"/>
        <v>0</v>
      </c>
      <c r="AB82" s="361">
        <f t="shared" si="213"/>
        <v>0</v>
      </c>
      <c r="AC82" s="362">
        <f t="shared" si="214"/>
        <v>0</v>
      </c>
      <c r="AD82" s="363" t="str">
        <f t="shared" si="136"/>
        <v/>
      </c>
      <c r="AE82" s="364">
        <f t="shared" si="215"/>
        <v>0</v>
      </c>
      <c r="AF82" s="365"/>
      <c r="AG82" s="366"/>
      <c r="AH82" s="367">
        <f t="shared" si="137"/>
        <v>0</v>
      </c>
      <c r="AI82" s="366"/>
      <c r="AJ82" s="366"/>
      <c r="AK82" s="367">
        <f t="shared" si="138"/>
        <v>0</v>
      </c>
      <c r="AL82" s="366"/>
      <c r="AM82" s="366"/>
      <c r="AN82" s="367">
        <f t="shared" si="139"/>
        <v>0</v>
      </c>
      <c r="AO82" s="368">
        <f t="shared" si="216"/>
        <v>0</v>
      </c>
      <c r="AP82" s="369"/>
      <c r="AQ82" s="370"/>
      <c r="AR82" s="367">
        <f t="shared" si="217"/>
        <v>0</v>
      </c>
      <c r="AS82" s="370"/>
      <c r="AT82" s="370"/>
      <c r="AU82" s="367">
        <f t="shared" si="218"/>
        <v>0</v>
      </c>
      <c r="AV82" s="371">
        <f t="shared" si="219"/>
        <v>0</v>
      </c>
      <c r="AW82" s="372">
        <f t="shared" si="140"/>
        <v>0</v>
      </c>
      <c r="AX82" s="373" t="str">
        <f t="shared" si="141"/>
        <v>E</v>
      </c>
      <c r="AY82" s="374">
        <f t="shared" si="142"/>
        <v>0</v>
      </c>
      <c r="AZ82" s="375"/>
      <c r="BA82" s="376"/>
      <c r="BB82" s="377">
        <f t="shared" si="143"/>
        <v>0</v>
      </c>
      <c r="BC82" s="376"/>
      <c r="BD82" s="376"/>
      <c r="BE82" s="377">
        <f t="shared" si="144"/>
        <v>0</v>
      </c>
      <c r="BF82" s="376"/>
      <c r="BG82" s="376"/>
      <c r="BH82" s="377">
        <f t="shared" si="145"/>
        <v>0</v>
      </c>
      <c r="BI82" s="378">
        <f t="shared" si="220"/>
        <v>0</v>
      </c>
      <c r="BJ82" s="379"/>
      <c r="BK82" s="380"/>
      <c r="BL82" s="377">
        <f t="shared" si="221"/>
        <v>0</v>
      </c>
      <c r="BM82" s="380"/>
      <c r="BN82" s="380"/>
      <c r="BO82" s="377">
        <f t="shared" si="222"/>
        <v>0</v>
      </c>
      <c r="BP82" s="381">
        <f t="shared" si="223"/>
        <v>0</v>
      </c>
      <c r="BQ82" s="382">
        <f t="shared" si="146"/>
        <v>0</v>
      </c>
      <c r="BR82" s="383" t="str">
        <f t="shared" si="147"/>
        <v>E</v>
      </c>
      <c r="BS82" s="384">
        <f t="shared" si="148"/>
        <v>0</v>
      </c>
      <c r="BT82" s="385"/>
      <c r="BU82" s="386"/>
      <c r="BV82" s="387">
        <f t="shared" si="149"/>
        <v>0</v>
      </c>
      <c r="BW82" s="386"/>
      <c r="BX82" s="386"/>
      <c r="BY82" s="387">
        <f t="shared" si="150"/>
        <v>0</v>
      </c>
      <c r="BZ82" s="386"/>
      <c r="CA82" s="386"/>
      <c r="CB82" s="387">
        <f t="shared" si="151"/>
        <v>0</v>
      </c>
      <c r="CC82" s="388">
        <f t="shared" si="224"/>
        <v>0</v>
      </c>
      <c r="CD82" s="389"/>
      <c r="CE82" s="390"/>
      <c r="CF82" s="387">
        <f t="shared" si="225"/>
        <v>0</v>
      </c>
      <c r="CG82" s="390"/>
      <c r="CH82" s="390"/>
      <c r="CI82" s="387">
        <f t="shared" si="226"/>
        <v>0</v>
      </c>
      <c r="CJ82" s="391">
        <f t="shared" si="227"/>
        <v>0</v>
      </c>
      <c r="CK82" s="392">
        <f t="shared" si="152"/>
        <v>0</v>
      </c>
      <c r="CL82" s="393" t="str">
        <f t="shared" si="153"/>
        <v>E</v>
      </c>
      <c r="CM82" s="394">
        <f t="shared" si="154"/>
        <v>0</v>
      </c>
      <c r="CN82" s="365"/>
      <c r="CO82" s="366"/>
      <c r="CP82" s="367">
        <f t="shared" si="155"/>
        <v>0</v>
      </c>
      <c r="CQ82" s="366"/>
      <c r="CR82" s="366"/>
      <c r="CS82" s="367">
        <f t="shared" si="156"/>
        <v>0</v>
      </c>
      <c r="CT82" s="366"/>
      <c r="CU82" s="366"/>
      <c r="CV82" s="367">
        <f t="shared" si="157"/>
        <v>0</v>
      </c>
      <c r="CW82" s="368">
        <f t="shared" si="228"/>
        <v>0</v>
      </c>
      <c r="CX82" s="369"/>
      <c r="CY82" s="370"/>
      <c r="CZ82" s="367">
        <f t="shared" si="229"/>
        <v>0</v>
      </c>
      <c r="DA82" s="370"/>
      <c r="DB82" s="370"/>
      <c r="DC82" s="367">
        <f t="shared" si="230"/>
        <v>0</v>
      </c>
      <c r="DD82" s="371">
        <f t="shared" si="231"/>
        <v>0</v>
      </c>
      <c r="DE82" s="372">
        <f t="shared" si="158"/>
        <v>0</v>
      </c>
      <c r="DF82" s="373" t="str">
        <f t="shared" si="159"/>
        <v>E</v>
      </c>
      <c r="DG82" s="374">
        <f t="shared" si="160"/>
        <v>0</v>
      </c>
      <c r="DH82" s="395"/>
      <c r="DI82" s="396"/>
      <c r="DJ82" s="397">
        <f t="shared" si="161"/>
        <v>0</v>
      </c>
      <c r="DK82" s="396"/>
      <c r="DL82" s="396"/>
      <c r="DM82" s="397">
        <f t="shared" si="162"/>
        <v>0</v>
      </c>
      <c r="DN82" s="396"/>
      <c r="DO82" s="396"/>
      <c r="DP82" s="397">
        <f t="shared" si="163"/>
        <v>0</v>
      </c>
      <c r="DQ82" s="398">
        <f t="shared" si="232"/>
        <v>0</v>
      </c>
      <c r="DR82" s="399"/>
      <c r="DS82" s="400"/>
      <c r="DT82" s="397">
        <f t="shared" si="233"/>
        <v>0</v>
      </c>
      <c r="DU82" s="400"/>
      <c r="DV82" s="400"/>
      <c r="DW82" s="397">
        <f t="shared" si="234"/>
        <v>0</v>
      </c>
      <c r="DX82" s="401">
        <f t="shared" si="235"/>
        <v>0</v>
      </c>
      <c r="DY82" s="402">
        <f t="shared" si="164"/>
        <v>0</v>
      </c>
      <c r="DZ82" s="403" t="str">
        <f t="shared" si="165"/>
        <v>E</v>
      </c>
      <c r="EA82" s="404">
        <f t="shared" si="166"/>
        <v>0</v>
      </c>
      <c r="EB82" s="405">
        <v>0</v>
      </c>
      <c r="EC82" s="406">
        <v>0</v>
      </c>
      <c r="ED82" s="406">
        <v>0</v>
      </c>
      <c r="EE82" s="327"/>
      <c r="EF82" s="327"/>
      <c r="EG82" s="327">
        <f t="shared" si="167"/>
        <v>0</v>
      </c>
      <c r="EH82" s="407">
        <f t="shared" si="168"/>
        <v>0</v>
      </c>
      <c r="EI82" s="329" t="str">
        <f t="shared" si="169"/>
        <v>E</v>
      </c>
      <c r="EJ82" s="330">
        <f t="shared" si="170"/>
        <v>0</v>
      </c>
      <c r="EK82" s="408">
        <v>0</v>
      </c>
      <c r="EL82" s="409">
        <v>0</v>
      </c>
      <c r="EM82" s="409">
        <v>0</v>
      </c>
      <c r="EN82" s="332"/>
      <c r="EO82" s="332"/>
      <c r="EP82" s="332">
        <f t="shared" si="171"/>
        <v>0</v>
      </c>
      <c r="EQ82" s="333">
        <f t="shared" si="172"/>
        <v>0</v>
      </c>
      <c r="ER82" s="334" t="str">
        <f t="shared" si="173"/>
        <v>E</v>
      </c>
      <c r="ES82" s="335">
        <f t="shared" si="174"/>
        <v>0</v>
      </c>
      <c r="ET82" s="410">
        <v>0</v>
      </c>
      <c r="EU82" s="411">
        <v>0</v>
      </c>
      <c r="EV82" s="411">
        <v>0</v>
      </c>
      <c r="EW82" s="337"/>
      <c r="EX82" s="337"/>
      <c r="EY82" s="337">
        <f t="shared" si="175"/>
        <v>0</v>
      </c>
      <c r="EZ82" s="338">
        <f t="shared" si="176"/>
        <v>0</v>
      </c>
      <c r="FA82" s="339" t="str">
        <f t="shared" si="177"/>
        <v>E</v>
      </c>
      <c r="FB82" s="340">
        <f t="shared" si="178"/>
        <v>0</v>
      </c>
      <c r="FC82" s="412"/>
      <c r="FD82" s="373"/>
      <c r="FE82" s="413" t="str">
        <f t="shared" si="122"/>
        <v/>
      </c>
      <c r="FF82" s="344">
        <f t="shared" si="123"/>
        <v>0</v>
      </c>
      <c r="FG82" s="345">
        <f t="shared" si="124"/>
        <v>0</v>
      </c>
      <c r="FH82" s="275" t="str">
        <f t="shared" si="179"/>
        <v/>
      </c>
      <c r="FI82" s="347" t="str">
        <f t="shared" si="180"/>
        <v/>
      </c>
      <c r="FJ82" s="347" t="str">
        <f t="shared" si="181"/>
        <v/>
      </c>
      <c r="FK82" s="347" t="str">
        <f t="shared" si="182"/>
        <v/>
      </c>
      <c r="FL82" s="414" t="str">
        <f t="shared" si="183"/>
        <v/>
      </c>
      <c r="FM82" s="349" t="str">
        <f t="shared" si="184"/>
        <v/>
      </c>
      <c r="FN82" s="350" t="str">
        <f t="shared" si="185"/>
        <v/>
      </c>
      <c r="FO82" s="351">
        <f t="shared" si="125"/>
        <v>0</v>
      </c>
      <c r="FP82" s="352">
        <f t="shared" si="126"/>
        <v>0</v>
      </c>
      <c r="FQ82" s="352">
        <f t="shared" si="127"/>
        <v>0</v>
      </c>
      <c r="FR82" s="352">
        <f t="shared" si="128"/>
        <v>0</v>
      </c>
      <c r="FS82" s="352">
        <f t="shared" si="129"/>
        <v>0</v>
      </c>
      <c r="FT82" s="353">
        <f t="shared" si="130"/>
        <v>0</v>
      </c>
      <c r="FU82" s="45">
        <f t="shared" si="186"/>
        <v>0</v>
      </c>
      <c r="FV82" s="46">
        <f t="shared" si="187"/>
        <v>0</v>
      </c>
      <c r="FW82" s="46">
        <f t="shared" si="188"/>
        <v>0</v>
      </c>
      <c r="FX82" s="46">
        <f t="shared" si="189"/>
        <v>0</v>
      </c>
      <c r="FY82" s="46">
        <f t="shared" si="190"/>
        <v>0</v>
      </c>
      <c r="FZ82" s="820"/>
      <c r="GA82" s="820"/>
      <c r="GB82" s="10">
        <f t="shared" si="191"/>
        <v>0</v>
      </c>
      <c r="GC82" s="10" t="s">
        <v>167</v>
      </c>
      <c r="GD82" s="10">
        <f t="shared" si="192"/>
        <v>100</v>
      </c>
      <c r="GE82" s="10" t="str">
        <f t="shared" si="193"/>
        <v>0/100</v>
      </c>
      <c r="GF82" s="10">
        <f t="shared" si="194"/>
        <v>0</v>
      </c>
      <c r="GG82" s="10" t="s">
        <v>167</v>
      </c>
      <c r="GH82" s="10">
        <f t="shared" si="195"/>
        <v>100</v>
      </c>
      <c r="GI82" s="10" t="str">
        <f t="shared" si="196"/>
        <v>0/100</v>
      </c>
      <c r="GJ82" s="10">
        <f t="shared" si="197"/>
        <v>0</v>
      </c>
      <c r="GK82" s="10" t="s">
        <v>167</v>
      </c>
      <c r="GL82" s="10">
        <f t="shared" si="198"/>
        <v>100</v>
      </c>
      <c r="GM82" s="10" t="str">
        <f t="shared" si="199"/>
        <v>0/100</v>
      </c>
      <c r="GO82" s="10">
        <f t="shared" si="200"/>
        <v>0</v>
      </c>
      <c r="GP82" s="10">
        <f t="shared" si="201"/>
        <v>0</v>
      </c>
      <c r="GQ82" s="10">
        <f t="shared" si="202"/>
        <v>0</v>
      </c>
      <c r="GR82" s="10">
        <f t="shared" si="203"/>
        <v>0</v>
      </c>
      <c r="GS82" s="10">
        <f t="shared" si="204"/>
        <v>0</v>
      </c>
      <c r="GT82" s="10">
        <f t="shared" si="205"/>
        <v>0</v>
      </c>
      <c r="GU82" s="10">
        <f t="shared" si="206"/>
        <v>0</v>
      </c>
      <c r="GV82" s="10">
        <f t="shared" si="207"/>
        <v>0</v>
      </c>
      <c r="GW82" s="10">
        <f t="shared" si="208"/>
        <v>0</v>
      </c>
      <c r="GX82" s="10">
        <f t="shared" si="209"/>
        <v>0</v>
      </c>
    </row>
    <row r="83" spans="1:206" ht="18">
      <c r="A83" s="9">
        <f t="shared" si="131"/>
        <v>0</v>
      </c>
      <c r="B83" s="32">
        <v>75</v>
      </c>
      <c r="C83" s="274">
        <v>75</v>
      </c>
      <c r="D83" s="275">
        <f t="shared" si="132"/>
        <v>0</v>
      </c>
      <c r="E83" s="591"/>
      <c r="F83" s="592"/>
      <c r="G83" s="589"/>
      <c r="H83" s="591"/>
      <c r="I83" s="591"/>
      <c r="J83" s="591"/>
      <c r="K83" s="595"/>
      <c r="L83" s="355"/>
      <c r="M83" s="356"/>
      <c r="N83" s="357">
        <f t="shared" si="133"/>
        <v>0</v>
      </c>
      <c r="O83" s="356"/>
      <c r="P83" s="356"/>
      <c r="Q83" s="357">
        <f t="shared" si="134"/>
        <v>0</v>
      </c>
      <c r="R83" s="356"/>
      <c r="S83" s="356"/>
      <c r="T83" s="357">
        <f t="shared" si="135"/>
        <v>0</v>
      </c>
      <c r="U83" s="358">
        <f t="shared" si="210"/>
        <v>0</v>
      </c>
      <c r="V83" s="359"/>
      <c r="W83" s="360"/>
      <c r="X83" s="357">
        <f t="shared" si="211"/>
        <v>0</v>
      </c>
      <c r="Y83" s="360"/>
      <c r="Z83" s="360"/>
      <c r="AA83" s="357">
        <f t="shared" si="212"/>
        <v>0</v>
      </c>
      <c r="AB83" s="361">
        <f t="shared" si="213"/>
        <v>0</v>
      </c>
      <c r="AC83" s="362">
        <f t="shared" si="214"/>
        <v>0</v>
      </c>
      <c r="AD83" s="363" t="str">
        <f t="shared" si="136"/>
        <v/>
      </c>
      <c r="AE83" s="364">
        <f t="shared" si="215"/>
        <v>0</v>
      </c>
      <c r="AF83" s="365"/>
      <c r="AG83" s="366"/>
      <c r="AH83" s="367">
        <f t="shared" si="137"/>
        <v>0</v>
      </c>
      <c r="AI83" s="366"/>
      <c r="AJ83" s="366"/>
      <c r="AK83" s="367">
        <f t="shared" si="138"/>
        <v>0</v>
      </c>
      <c r="AL83" s="366"/>
      <c r="AM83" s="366"/>
      <c r="AN83" s="367">
        <f t="shared" si="139"/>
        <v>0</v>
      </c>
      <c r="AO83" s="368">
        <f t="shared" si="216"/>
        <v>0</v>
      </c>
      <c r="AP83" s="369"/>
      <c r="AQ83" s="370"/>
      <c r="AR83" s="367">
        <f t="shared" si="217"/>
        <v>0</v>
      </c>
      <c r="AS83" s="370"/>
      <c r="AT83" s="370"/>
      <c r="AU83" s="367">
        <f t="shared" si="218"/>
        <v>0</v>
      </c>
      <c r="AV83" s="371">
        <f t="shared" si="219"/>
        <v>0</v>
      </c>
      <c r="AW83" s="372">
        <f t="shared" si="140"/>
        <v>0</v>
      </c>
      <c r="AX83" s="373" t="str">
        <f t="shared" si="141"/>
        <v>E</v>
      </c>
      <c r="AY83" s="374">
        <f t="shared" si="142"/>
        <v>0</v>
      </c>
      <c r="AZ83" s="375"/>
      <c r="BA83" s="376"/>
      <c r="BB83" s="377">
        <f t="shared" si="143"/>
        <v>0</v>
      </c>
      <c r="BC83" s="376"/>
      <c r="BD83" s="376"/>
      <c r="BE83" s="377">
        <f t="shared" si="144"/>
        <v>0</v>
      </c>
      <c r="BF83" s="376"/>
      <c r="BG83" s="376"/>
      <c r="BH83" s="377">
        <f t="shared" si="145"/>
        <v>0</v>
      </c>
      <c r="BI83" s="378">
        <f t="shared" si="220"/>
        <v>0</v>
      </c>
      <c r="BJ83" s="379"/>
      <c r="BK83" s="380"/>
      <c r="BL83" s="377">
        <f t="shared" si="221"/>
        <v>0</v>
      </c>
      <c r="BM83" s="380"/>
      <c r="BN83" s="380"/>
      <c r="BO83" s="377">
        <f t="shared" si="222"/>
        <v>0</v>
      </c>
      <c r="BP83" s="381">
        <f t="shared" si="223"/>
        <v>0</v>
      </c>
      <c r="BQ83" s="382">
        <f t="shared" si="146"/>
        <v>0</v>
      </c>
      <c r="BR83" s="383" t="str">
        <f t="shared" si="147"/>
        <v>E</v>
      </c>
      <c r="BS83" s="384">
        <f t="shared" si="148"/>
        <v>0</v>
      </c>
      <c r="BT83" s="385"/>
      <c r="BU83" s="386"/>
      <c r="BV83" s="387">
        <f t="shared" si="149"/>
        <v>0</v>
      </c>
      <c r="BW83" s="386"/>
      <c r="BX83" s="386"/>
      <c r="BY83" s="387">
        <f t="shared" si="150"/>
        <v>0</v>
      </c>
      <c r="BZ83" s="386"/>
      <c r="CA83" s="386"/>
      <c r="CB83" s="387">
        <f t="shared" si="151"/>
        <v>0</v>
      </c>
      <c r="CC83" s="388">
        <f t="shared" si="224"/>
        <v>0</v>
      </c>
      <c r="CD83" s="389"/>
      <c r="CE83" s="390"/>
      <c r="CF83" s="387">
        <f t="shared" si="225"/>
        <v>0</v>
      </c>
      <c r="CG83" s="390"/>
      <c r="CH83" s="390"/>
      <c r="CI83" s="387">
        <f t="shared" si="226"/>
        <v>0</v>
      </c>
      <c r="CJ83" s="391">
        <f t="shared" si="227"/>
        <v>0</v>
      </c>
      <c r="CK83" s="392">
        <f t="shared" si="152"/>
        <v>0</v>
      </c>
      <c r="CL83" s="393" t="str">
        <f t="shared" si="153"/>
        <v>E</v>
      </c>
      <c r="CM83" s="394">
        <f t="shared" si="154"/>
        <v>0</v>
      </c>
      <c r="CN83" s="365"/>
      <c r="CO83" s="366"/>
      <c r="CP83" s="367">
        <f t="shared" si="155"/>
        <v>0</v>
      </c>
      <c r="CQ83" s="366"/>
      <c r="CR83" s="366"/>
      <c r="CS83" s="367">
        <f t="shared" si="156"/>
        <v>0</v>
      </c>
      <c r="CT83" s="366"/>
      <c r="CU83" s="366"/>
      <c r="CV83" s="367">
        <f t="shared" si="157"/>
        <v>0</v>
      </c>
      <c r="CW83" s="368">
        <f t="shared" si="228"/>
        <v>0</v>
      </c>
      <c r="CX83" s="369"/>
      <c r="CY83" s="370"/>
      <c r="CZ83" s="367">
        <f t="shared" si="229"/>
        <v>0</v>
      </c>
      <c r="DA83" s="370"/>
      <c r="DB83" s="370"/>
      <c r="DC83" s="367">
        <f t="shared" si="230"/>
        <v>0</v>
      </c>
      <c r="DD83" s="371">
        <f t="shared" si="231"/>
        <v>0</v>
      </c>
      <c r="DE83" s="372">
        <f t="shared" si="158"/>
        <v>0</v>
      </c>
      <c r="DF83" s="373" t="str">
        <f t="shared" si="159"/>
        <v>E</v>
      </c>
      <c r="DG83" s="374">
        <f t="shared" si="160"/>
        <v>0</v>
      </c>
      <c r="DH83" s="395"/>
      <c r="DI83" s="396"/>
      <c r="DJ83" s="397">
        <f t="shared" si="161"/>
        <v>0</v>
      </c>
      <c r="DK83" s="396"/>
      <c r="DL83" s="396"/>
      <c r="DM83" s="397">
        <f t="shared" si="162"/>
        <v>0</v>
      </c>
      <c r="DN83" s="396"/>
      <c r="DO83" s="396"/>
      <c r="DP83" s="397">
        <f t="shared" si="163"/>
        <v>0</v>
      </c>
      <c r="DQ83" s="398">
        <f t="shared" si="232"/>
        <v>0</v>
      </c>
      <c r="DR83" s="399"/>
      <c r="DS83" s="400"/>
      <c r="DT83" s="397">
        <f t="shared" si="233"/>
        <v>0</v>
      </c>
      <c r="DU83" s="400"/>
      <c r="DV83" s="400"/>
      <c r="DW83" s="397">
        <f t="shared" si="234"/>
        <v>0</v>
      </c>
      <c r="DX83" s="401">
        <f t="shared" si="235"/>
        <v>0</v>
      </c>
      <c r="DY83" s="402">
        <f t="shared" si="164"/>
        <v>0</v>
      </c>
      <c r="DZ83" s="403" t="str">
        <f t="shared" si="165"/>
        <v>E</v>
      </c>
      <c r="EA83" s="404">
        <f t="shared" si="166"/>
        <v>0</v>
      </c>
      <c r="EB83" s="405">
        <v>0</v>
      </c>
      <c r="EC83" s="406">
        <v>0</v>
      </c>
      <c r="ED83" s="406">
        <v>0</v>
      </c>
      <c r="EE83" s="327"/>
      <c r="EF83" s="327"/>
      <c r="EG83" s="327">
        <f t="shared" si="167"/>
        <v>0</v>
      </c>
      <c r="EH83" s="407">
        <f t="shared" si="168"/>
        <v>0</v>
      </c>
      <c r="EI83" s="329" t="str">
        <f t="shared" si="169"/>
        <v>E</v>
      </c>
      <c r="EJ83" s="330">
        <f t="shared" si="170"/>
        <v>0</v>
      </c>
      <c r="EK83" s="408">
        <v>0</v>
      </c>
      <c r="EL83" s="409">
        <v>0</v>
      </c>
      <c r="EM83" s="409">
        <v>0</v>
      </c>
      <c r="EN83" s="332"/>
      <c r="EO83" s="332"/>
      <c r="EP83" s="332">
        <f t="shared" si="171"/>
        <v>0</v>
      </c>
      <c r="EQ83" s="333">
        <f t="shared" si="172"/>
        <v>0</v>
      </c>
      <c r="ER83" s="334" t="str">
        <f t="shared" si="173"/>
        <v>E</v>
      </c>
      <c r="ES83" s="335">
        <f t="shared" si="174"/>
        <v>0</v>
      </c>
      <c r="ET83" s="410">
        <v>0</v>
      </c>
      <c r="EU83" s="411">
        <v>0</v>
      </c>
      <c r="EV83" s="411">
        <v>0</v>
      </c>
      <c r="EW83" s="337"/>
      <c r="EX83" s="337"/>
      <c r="EY83" s="337">
        <f t="shared" si="175"/>
        <v>0</v>
      </c>
      <c r="EZ83" s="338">
        <f t="shared" si="176"/>
        <v>0</v>
      </c>
      <c r="FA83" s="339" t="str">
        <f t="shared" si="177"/>
        <v>E</v>
      </c>
      <c r="FB83" s="340">
        <f t="shared" si="178"/>
        <v>0</v>
      </c>
      <c r="FC83" s="412"/>
      <c r="FD83" s="373"/>
      <c r="FE83" s="413" t="str">
        <f t="shared" si="122"/>
        <v/>
      </c>
      <c r="FF83" s="344">
        <f t="shared" si="123"/>
        <v>0</v>
      </c>
      <c r="FG83" s="345">
        <f t="shared" si="124"/>
        <v>0</v>
      </c>
      <c r="FH83" s="275" t="str">
        <f t="shared" si="179"/>
        <v/>
      </c>
      <c r="FI83" s="347" t="str">
        <f t="shared" si="180"/>
        <v/>
      </c>
      <c r="FJ83" s="347" t="str">
        <f t="shared" si="181"/>
        <v/>
      </c>
      <c r="FK83" s="347" t="str">
        <f t="shared" si="182"/>
        <v/>
      </c>
      <c r="FL83" s="414" t="str">
        <f t="shared" si="183"/>
        <v/>
      </c>
      <c r="FM83" s="349" t="str">
        <f t="shared" si="184"/>
        <v/>
      </c>
      <c r="FN83" s="350" t="str">
        <f t="shared" si="185"/>
        <v/>
      </c>
      <c r="FO83" s="351">
        <f t="shared" si="125"/>
        <v>0</v>
      </c>
      <c r="FP83" s="352">
        <f t="shared" si="126"/>
        <v>0</v>
      </c>
      <c r="FQ83" s="352">
        <f t="shared" si="127"/>
        <v>0</v>
      </c>
      <c r="FR83" s="352">
        <f t="shared" si="128"/>
        <v>0</v>
      </c>
      <c r="FS83" s="352">
        <f t="shared" si="129"/>
        <v>0</v>
      </c>
      <c r="FT83" s="353">
        <f t="shared" si="130"/>
        <v>0</v>
      </c>
      <c r="FU83" s="45">
        <f t="shared" si="186"/>
        <v>0</v>
      </c>
      <c r="FV83" s="46">
        <f t="shared" si="187"/>
        <v>0</v>
      </c>
      <c r="FW83" s="46">
        <f t="shared" si="188"/>
        <v>0</v>
      </c>
      <c r="FX83" s="46">
        <f t="shared" si="189"/>
        <v>0</v>
      </c>
      <c r="FY83" s="46">
        <f t="shared" si="190"/>
        <v>0</v>
      </c>
      <c r="FZ83" s="820"/>
      <c r="GA83" s="820"/>
      <c r="GB83" s="10">
        <f t="shared" si="191"/>
        <v>0</v>
      </c>
      <c r="GC83" s="10" t="s">
        <v>167</v>
      </c>
      <c r="GD83" s="10">
        <f t="shared" si="192"/>
        <v>100</v>
      </c>
      <c r="GE83" s="10" t="str">
        <f t="shared" si="193"/>
        <v>0/100</v>
      </c>
      <c r="GF83" s="10">
        <f t="shared" si="194"/>
        <v>0</v>
      </c>
      <c r="GG83" s="10" t="s">
        <v>167</v>
      </c>
      <c r="GH83" s="10">
        <f t="shared" si="195"/>
        <v>100</v>
      </c>
      <c r="GI83" s="10" t="str">
        <f t="shared" si="196"/>
        <v>0/100</v>
      </c>
      <c r="GJ83" s="10">
        <f t="shared" si="197"/>
        <v>0</v>
      </c>
      <c r="GK83" s="10" t="s">
        <v>167</v>
      </c>
      <c r="GL83" s="10">
        <f t="shared" si="198"/>
        <v>100</v>
      </c>
      <c r="GM83" s="10" t="str">
        <f t="shared" si="199"/>
        <v>0/100</v>
      </c>
      <c r="GO83" s="10">
        <f t="shared" si="200"/>
        <v>0</v>
      </c>
      <c r="GP83" s="10">
        <f t="shared" si="201"/>
        <v>0</v>
      </c>
      <c r="GQ83" s="10">
        <f t="shared" si="202"/>
        <v>0</v>
      </c>
      <c r="GR83" s="10">
        <f t="shared" si="203"/>
        <v>0</v>
      </c>
      <c r="GS83" s="10">
        <f t="shared" si="204"/>
        <v>0</v>
      </c>
      <c r="GT83" s="10">
        <f t="shared" si="205"/>
        <v>0</v>
      </c>
      <c r="GU83" s="10">
        <f t="shared" si="206"/>
        <v>0</v>
      </c>
      <c r="GV83" s="10">
        <f t="shared" si="207"/>
        <v>0</v>
      </c>
      <c r="GW83" s="10">
        <f t="shared" si="208"/>
        <v>0</v>
      </c>
      <c r="GX83" s="10">
        <f t="shared" si="209"/>
        <v>0</v>
      </c>
    </row>
    <row r="84" spans="1:206" ht="18">
      <c r="A84" s="9">
        <f t="shared" si="131"/>
        <v>0</v>
      </c>
      <c r="B84" s="32">
        <v>76</v>
      </c>
      <c r="C84" s="354">
        <v>76</v>
      </c>
      <c r="D84" s="275">
        <f t="shared" si="132"/>
        <v>0</v>
      </c>
      <c r="E84" s="591"/>
      <c r="F84" s="592"/>
      <c r="G84" s="591"/>
      <c r="H84" s="591"/>
      <c r="I84" s="591"/>
      <c r="J84" s="591"/>
      <c r="K84" s="595"/>
      <c r="L84" s="355"/>
      <c r="M84" s="356"/>
      <c r="N84" s="357">
        <f t="shared" si="133"/>
        <v>0</v>
      </c>
      <c r="O84" s="356"/>
      <c r="P84" s="356"/>
      <c r="Q84" s="357">
        <f t="shared" si="134"/>
        <v>0</v>
      </c>
      <c r="R84" s="356"/>
      <c r="S84" s="356"/>
      <c r="T84" s="357">
        <f t="shared" si="135"/>
        <v>0</v>
      </c>
      <c r="U84" s="358">
        <f t="shared" si="210"/>
        <v>0</v>
      </c>
      <c r="V84" s="359"/>
      <c r="W84" s="360"/>
      <c r="X84" s="357">
        <f t="shared" si="211"/>
        <v>0</v>
      </c>
      <c r="Y84" s="360"/>
      <c r="Z84" s="360"/>
      <c r="AA84" s="357">
        <f t="shared" si="212"/>
        <v>0</v>
      </c>
      <c r="AB84" s="361">
        <f t="shared" si="213"/>
        <v>0</v>
      </c>
      <c r="AC84" s="362">
        <f t="shared" si="214"/>
        <v>0</v>
      </c>
      <c r="AD84" s="363" t="str">
        <f t="shared" si="136"/>
        <v/>
      </c>
      <c r="AE84" s="364">
        <f t="shared" si="215"/>
        <v>0</v>
      </c>
      <c r="AF84" s="365"/>
      <c r="AG84" s="366"/>
      <c r="AH84" s="367">
        <f t="shared" si="137"/>
        <v>0</v>
      </c>
      <c r="AI84" s="366"/>
      <c r="AJ84" s="366"/>
      <c r="AK84" s="367">
        <f t="shared" si="138"/>
        <v>0</v>
      </c>
      <c r="AL84" s="366"/>
      <c r="AM84" s="366"/>
      <c r="AN84" s="367">
        <f t="shared" si="139"/>
        <v>0</v>
      </c>
      <c r="AO84" s="368">
        <f t="shared" si="216"/>
        <v>0</v>
      </c>
      <c r="AP84" s="369"/>
      <c r="AQ84" s="370"/>
      <c r="AR84" s="367">
        <f t="shared" si="217"/>
        <v>0</v>
      </c>
      <c r="AS84" s="370"/>
      <c r="AT84" s="370"/>
      <c r="AU84" s="367">
        <f t="shared" si="218"/>
        <v>0</v>
      </c>
      <c r="AV84" s="371">
        <f t="shared" si="219"/>
        <v>0</v>
      </c>
      <c r="AW84" s="372">
        <f t="shared" si="140"/>
        <v>0</v>
      </c>
      <c r="AX84" s="373" t="str">
        <f t="shared" si="141"/>
        <v>E</v>
      </c>
      <c r="AY84" s="374">
        <f t="shared" si="142"/>
        <v>0</v>
      </c>
      <c r="AZ84" s="375"/>
      <c r="BA84" s="376"/>
      <c r="BB84" s="377">
        <f t="shared" si="143"/>
        <v>0</v>
      </c>
      <c r="BC84" s="376"/>
      <c r="BD84" s="376"/>
      <c r="BE84" s="377">
        <f t="shared" si="144"/>
        <v>0</v>
      </c>
      <c r="BF84" s="376"/>
      <c r="BG84" s="376"/>
      <c r="BH84" s="377">
        <f t="shared" si="145"/>
        <v>0</v>
      </c>
      <c r="BI84" s="378">
        <f t="shared" si="220"/>
        <v>0</v>
      </c>
      <c r="BJ84" s="379"/>
      <c r="BK84" s="380"/>
      <c r="BL84" s="377">
        <f t="shared" si="221"/>
        <v>0</v>
      </c>
      <c r="BM84" s="380"/>
      <c r="BN84" s="380"/>
      <c r="BO84" s="377">
        <f t="shared" si="222"/>
        <v>0</v>
      </c>
      <c r="BP84" s="381">
        <f t="shared" si="223"/>
        <v>0</v>
      </c>
      <c r="BQ84" s="382">
        <f t="shared" si="146"/>
        <v>0</v>
      </c>
      <c r="BR84" s="383" t="str">
        <f t="shared" si="147"/>
        <v>E</v>
      </c>
      <c r="BS84" s="384">
        <f t="shared" si="148"/>
        <v>0</v>
      </c>
      <c r="BT84" s="385"/>
      <c r="BU84" s="386"/>
      <c r="BV84" s="387">
        <f t="shared" si="149"/>
        <v>0</v>
      </c>
      <c r="BW84" s="386"/>
      <c r="BX84" s="386"/>
      <c r="BY84" s="387">
        <f t="shared" si="150"/>
        <v>0</v>
      </c>
      <c r="BZ84" s="386"/>
      <c r="CA84" s="386"/>
      <c r="CB84" s="387">
        <f t="shared" si="151"/>
        <v>0</v>
      </c>
      <c r="CC84" s="388">
        <f t="shared" si="224"/>
        <v>0</v>
      </c>
      <c r="CD84" s="389"/>
      <c r="CE84" s="390"/>
      <c r="CF84" s="387">
        <f t="shared" si="225"/>
        <v>0</v>
      </c>
      <c r="CG84" s="390"/>
      <c r="CH84" s="390"/>
      <c r="CI84" s="387">
        <f t="shared" si="226"/>
        <v>0</v>
      </c>
      <c r="CJ84" s="391">
        <f t="shared" si="227"/>
        <v>0</v>
      </c>
      <c r="CK84" s="392">
        <f t="shared" si="152"/>
        <v>0</v>
      </c>
      <c r="CL84" s="393" t="str">
        <f t="shared" si="153"/>
        <v>E</v>
      </c>
      <c r="CM84" s="394">
        <f t="shared" si="154"/>
        <v>0</v>
      </c>
      <c r="CN84" s="365"/>
      <c r="CO84" s="366"/>
      <c r="CP84" s="367">
        <f t="shared" si="155"/>
        <v>0</v>
      </c>
      <c r="CQ84" s="366"/>
      <c r="CR84" s="366"/>
      <c r="CS84" s="367">
        <f t="shared" si="156"/>
        <v>0</v>
      </c>
      <c r="CT84" s="366"/>
      <c r="CU84" s="366"/>
      <c r="CV84" s="367">
        <f t="shared" si="157"/>
        <v>0</v>
      </c>
      <c r="CW84" s="368">
        <f t="shared" si="228"/>
        <v>0</v>
      </c>
      <c r="CX84" s="369"/>
      <c r="CY84" s="370"/>
      <c r="CZ84" s="367">
        <f t="shared" si="229"/>
        <v>0</v>
      </c>
      <c r="DA84" s="370"/>
      <c r="DB84" s="370"/>
      <c r="DC84" s="367">
        <f t="shared" si="230"/>
        <v>0</v>
      </c>
      <c r="DD84" s="371">
        <f t="shared" si="231"/>
        <v>0</v>
      </c>
      <c r="DE84" s="372">
        <f t="shared" si="158"/>
        <v>0</v>
      </c>
      <c r="DF84" s="373" t="str">
        <f t="shared" si="159"/>
        <v>E</v>
      </c>
      <c r="DG84" s="374">
        <f t="shared" si="160"/>
        <v>0</v>
      </c>
      <c r="DH84" s="395"/>
      <c r="DI84" s="396"/>
      <c r="DJ84" s="397">
        <f t="shared" si="161"/>
        <v>0</v>
      </c>
      <c r="DK84" s="396"/>
      <c r="DL84" s="396"/>
      <c r="DM84" s="397">
        <f t="shared" si="162"/>
        <v>0</v>
      </c>
      <c r="DN84" s="396"/>
      <c r="DO84" s="396"/>
      <c r="DP84" s="397">
        <f t="shared" si="163"/>
        <v>0</v>
      </c>
      <c r="DQ84" s="398">
        <f t="shared" si="232"/>
        <v>0</v>
      </c>
      <c r="DR84" s="399"/>
      <c r="DS84" s="400"/>
      <c r="DT84" s="397">
        <f t="shared" si="233"/>
        <v>0</v>
      </c>
      <c r="DU84" s="400"/>
      <c r="DV84" s="400"/>
      <c r="DW84" s="397">
        <f t="shared" si="234"/>
        <v>0</v>
      </c>
      <c r="DX84" s="401">
        <f t="shared" si="235"/>
        <v>0</v>
      </c>
      <c r="DY84" s="402">
        <f t="shared" si="164"/>
        <v>0</v>
      </c>
      <c r="DZ84" s="403" t="str">
        <f t="shared" si="165"/>
        <v>E</v>
      </c>
      <c r="EA84" s="404">
        <f t="shared" si="166"/>
        <v>0</v>
      </c>
      <c r="EB84" s="405">
        <v>0</v>
      </c>
      <c r="EC84" s="406">
        <v>0</v>
      </c>
      <c r="ED84" s="406">
        <v>0</v>
      </c>
      <c r="EE84" s="327"/>
      <c r="EF84" s="327"/>
      <c r="EG84" s="327">
        <f t="shared" si="167"/>
        <v>0</v>
      </c>
      <c r="EH84" s="407">
        <f t="shared" si="168"/>
        <v>0</v>
      </c>
      <c r="EI84" s="329" t="str">
        <f t="shared" si="169"/>
        <v>E</v>
      </c>
      <c r="EJ84" s="330">
        <f t="shared" si="170"/>
        <v>0</v>
      </c>
      <c r="EK84" s="408">
        <v>0</v>
      </c>
      <c r="EL84" s="409">
        <v>0</v>
      </c>
      <c r="EM84" s="409">
        <v>0</v>
      </c>
      <c r="EN84" s="332"/>
      <c r="EO84" s="332"/>
      <c r="EP84" s="332">
        <f t="shared" si="171"/>
        <v>0</v>
      </c>
      <c r="EQ84" s="333">
        <f t="shared" si="172"/>
        <v>0</v>
      </c>
      <c r="ER84" s="334" t="str">
        <f t="shared" si="173"/>
        <v>E</v>
      </c>
      <c r="ES84" s="335">
        <f t="shared" si="174"/>
        <v>0</v>
      </c>
      <c r="ET84" s="410">
        <v>0</v>
      </c>
      <c r="EU84" s="411">
        <v>0</v>
      </c>
      <c r="EV84" s="411">
        <v>0</v>
      </c>
      <c r="EW84" s="337"/>
      <c r="EX84" s="337"/>
      <c r="EY84" s="337">
        <f t="shared" si="175"/>
        <v>0</v>
      </c>
      <c r="EZ84" s="338">
        <f t="shared" si="176"/>
        <v>0</v>
      </c>
      <c r="FA84" s="339" t="str">
        <f t="shared" si="177"/>
        <v>E</v>
      </c>
      <c r="FB84" s="340">
        <f t="shared" si="178"/>
        <v>0</v>
      </c>
      <c r="FC84" s="412"/>
      <c r="FD84" s="373"/>
      <c r="FE84" s="413" t="str">
        <f t="shared" si="122"/>
        <v/>
      </c>
      <c r="FF84" s="344">
        <f t="shared" si="123"/>
        <v>0</v>
      </c>
      <c r="FG84" s="345">
        <f t="shared" si="124"/>
        <v>0</v>
      </c>
      <c r="FH84" s="275" t="str">
        <f t="shared" si="179"/>
        <v/>
      </c>
      <c r="FI84" s="347" t="str">
        <f t="shared" si="180"/>
        <v/>
      </c>
      <c r="FJ84" s="347" t="str">
        <f t="shared" si="181"/>
        <v/>
      </c>
      <c r="FK84" s="347" t="str">
        <f t="shared" si="182"/>
        <v/>
      </c>
      <c r="FL84" s="414" t="str">
        <f t="shared" si="183"/>
        <v/>
      </c>
      <c r="FM84" s="349" t="str">
        <f t="shared" si="184"/>
        <v/>
      </c>
      <c r="FN84" s="350" t="str">
        <f t="shared" si="185"/>
        <v/>
      </c>
      <c r="FO84" s="351">
        <f t="shared" si="125"/>
        <v>0</v>
      </c>
      <c r="FP84" s="352">
        <f t="shared" si="126"/>
        <v>0</v>
      </c>
      <c r="FQ84" s="352">
        <f t="shared" si="127"/>
        <v>0</v>
      </c>
      <c r="FR84" s="352">
        <f t="shared" si="128"/>
        <v>0</v>
      </c>
      <c r="FS84" s="352">
        <f t="shared" si="129"/>
        <v>0</v>
      </c>
      <c r="FT84" s="353">
        <f t="shared" si="130"/>
        <v>0</v>
      </c>
      <c r="FU84" s="45">
        <f t="shared" si="186"/>
        <v>0</v>
      </c>
      <c r="FV84" s="46">
        <f t="shared" si="187"/>
        <v>0</v>
      </c>
      <c r="FW84" s="46">
        <f t="shared" si="188"/>
        <v>0</v>
      </c>
      <c r="FX84" s="46">
        <f t="shared" si="189"/>
        <v>0</v>
      </c>
      <c r="FY84" s="46">
        <f t="shared" si="190"/>
        <v>0</v>
      </c>
      <c r="FZ84" s="820"/>
      <c r="GA84" s="820"/>
      <c r="GB84" s="10">
        <f t="shared" si="191"/>
        <v>0</v>
      </c>
      <c r="GC84" s="10" t="s">
        <v>167</v>
      </c>
      <c r="GD84" s="10">
        <f t="shared" si="192"/>
        <v>100</v>
      </c>
      <c r="GE84" s="10" t="str">
        <f t="shared" si="193"/>
        <v>0/100</v>
      </c>
      <c r="GF84" s="10">
        <f t="shared" si="194"/>
        <v>0</v>
      </c>
      <c r="GG84" s="10" t="s">
        <v>167</v>
      </c>
      <c r="GH84" s="10">
        <f t="shared" si="195"/>
        <v>100</v>
      </c>
      <c r="GI84" s="10" t="str">
        <f t="shared" si="196"/>
        <v>0/100</v>
      </c>
      <c r="GJ84" s="10">
        <f t="shared" si="197"/>
        <v>0</v>
      </c>
      <c r="GK84" s="10" t="s">
        <v>167</v>
      </c>
      <c r="GL84" s="10">
        <f t="shared" si="198"/>
        <v>100</v>
      </c>
      <c r="GM84" s="10" t="str">
        <f t="shared" si="199"/>
        <v>0/100</v>
      </c>
      <c r="GO84" s="10">
        <f t="shared" si="200"/>
        <v>0</v>
      </c>
      <c r="GP84" s="10">
        <f t="shared" si="201"/>
        <v>0</v>
      </c>
      <c r="GQ84" s="10">
        <f t="shared" si="202"/>
        <v>0</v>
      </c>
      <c r="GR84" s="10">
        <f t="shared" si="203"/>
        <v>0</v>
      </c>
      <c r="GS84" s="10">
        <f t="shared" si="204"/>
        <v>0</v>
      </c>
      <c r="GT84" s="10">
        <f t="shared" si="205"/>
        <v>0</v>
      </c>
      <c r="GU84" s="10">
        <f t="shared" si="206"/>
        <v>0</v>
      </c>
      <c r="GV84" s="10">
        <f t="shared" si="207"/>
        <v>0</v>
      </c>
      <c r="GW84" s="10">
        <f t="shared" si="208"/>
        <v>0</v>
      </c>
      <c r="GX84" s="10">
        <f t="shared" si="209"/>
        <v>0</v>
      </c>
    </row>
    <row r="85" spans="1:206" ht="18">
      <c r="A85" s="9">
        <f t="shared" si="131"/>
        <v>0</v>
      </c>
      <c r="B85" s="32">
        <v>77</v>
      </c>
      <c r="C85" s="274">
        <v>77</v>
      </c>
      <c r="D85" s="275">
        <f t="shared" si="132"/>
        <v>0</v>
      </c>
      <c r="E85" s="591"/>
      <c r="F85" s="592"/>
      <c r="G85" s="589"/>
      <c r="H85" s="591"/>
      <c r="I85" s="591"/>
      <c r="J85" s="591"/>
      <c r="K85" s="595"/>
      <c r="L85" s="355"/>
      <c r="M85" s="356"/>
      <c r="N85" s="357">
        <f t="shared" si="133"/>
        <v>0</v>
      </c>
      <c r="O85" s="356"/>
      <c r="P85" s="356"/>
      <c r="Q85" s="357">
        <f t="shared" si="134"/>
        <v>0</v>
      </c>
      <c r="R85" s="356"/>
      <c r="S85" s="356"/>
      <c r="T85" s="357">
        <f t="shared" si="135"/>
        <v>0</v>
      </c>
      <c r="U85" s="358">
        <f t="shared" si="210"/>
        <v>0</v>
      </c>
      <c r="V85" s="359"/>
      <c r="W85" s="360"/>
      <c r="X85" s="357">
        <f t="shared" si="211"/>
        <v>0</v>
      </c>
      <c r="Y85" s="360"/>
      <c r="Z85" s="360"/>
      <c r="AA85" s="357">
        <f t="shared" si="212"/>
        <v>0</v>
      </c>
      <c r="AB85" s="361">
        <f t="shared" si="213"/>
        <v>0</v>
      </c>
      <c r="AC85" s="362">
        <f t="shared" si="214"/>
        <v>0</v>
      </c>
      <c r="AD85" s="363" t="str">
        <f t="shared" si="136"/>
        <v/>
      </c>
      <c r="AE85" s="364">
        <f t="shared" si="215"/>
        <v>0</v>
      </c>
      <c r="AF85" s="365"/>
      <c r="AG85" s="366"/>
      <c r="AH85" s="367">
        <f t="shared" si="137"/>
        <v>0</v>
      </c>
      <c r="AI85" s="366"/>
      <c r="AJ85" s="366"/>
      <c r="AK85" s="367">
        <f t="shared" si="138"/>
        <v>0</v>
      </c>
      <c r="AL85" s="366"/>
      <c r="AM85" s="366"/>
      <c r="AN85" s="367">
        <f t="shared" si="139"/>
        <v>0</v>
      </c>
      <c r="AO85" s="368">
        <f t="shared" si="216"/>
        <v>0</v>
      </c>
      <c r="AP85" s="369"/>
      <c r="AQ85" s="370"/>
      <c r="AR85" s="367">
        <f t="shared" si="217"/>
        <v>0</v>
      </c>
      <c r="AS85" s="370"/>
      <c r="AT85" s="370"/>
      <c r="AU85" s="367">
        <f t="shared" si="218"/>
        <v>0</v>
      </c>
      <c r="AV85" s="371">
        <f t="shared" si="219"/>
        <v>0</v>
      </c>
      <c r="AW85" s="372">
        <f t="shared" si="140"/>
        <v>0</v>
      </c>
      <c r="AX85" s="373" t="str">
        <f t="shared" si="141"/>
        <v>E</v>
      </c>
      <c r="AY85" s="374">
        <f t="shared" si="142"/>
        <v>0</v>
      </c>
      <c r="AZ85" s="375"/>
      <c r="BA85" s="376"/>
      <c r="BB85" s="377">
        <f t="shared" si="143"/>
        <v>0</v>
      </c>
      <c r="BC85" s="376"/>
      <c r="BD85" s="376"/>
      <c r="BE85" s="377">
        <f t="shared" si="144"/>
        <v>0</v>
      </c>
      <c r="BF85" s="376"/>
      <c r="BG85" s="376"/>
      <c r="BH85" s="377">
        <f t="shared" si="145"/>
        <v>0</v>
      </c>
      <c r="BI85" s="378">
        <f t="shared" si="220"/>
        <v>0</v>
      </c>
      <c r="BJ85" s="379"/>
      <c r="BK85" s="380"/>
      <c r="BL85" s="377">
        <f t="shared" si="221"/>
        <v>0</v>
      </c>
      <c r="BM85" s="380"/>
      <c r="BN85" s="380"/>
      <c r="BO85" s="377">
        <f t="shared" si="222"/>
        <v>0</v>
      </c>
      <c r="BP85" s="381">
        <f t="shared" si="223"/>
        <v>0</v>
      </c>
      <c r="BQ85" s="382">
        <f t="shared" si="146"/>
        <v>0</v>
      </c>
      <c r="BR85" s="383" t="str">
        <f t="shared" si="147"/>
        <v>E</v>
      </c>
      <c r="BS85" s="384">
        <f t="shared" si="148"/>
        <v>0</v>
      </c>
      <c r="BT85" s="385"/>
      <c r="BU85" s="386"/>
      <c r="BV85" s="387">
        <f t="shared" si="149"/>
        <v>0</v>
      </c>
      <c r="BW85" s="386"/>
      <c r="BX85" s="386"/>
      <c r="BY85" s="387">
        <f t="shared" si="150"/>
        <v>0</v>
      </c>
      <c r="BZ85" s="386"/>
      <c r="CA85" s="386"/>
      <c r="CB85" s="387">
        <f t="shared" si="151"/>
        <v>0</v>
      </c>
      <c r="CC85" s="388">
        <f t="shared" si="224"/>
        <v>0</v>
      </c>
      <c r="CD85" s="389"/>
      <c r="CE85" s="390"/>
      <c r="CF85" s="387">
        <f t="shared" si="225"/>
        <v>0</v>
      </c>
      <c r="CG85" s="390"/>
      <c r="CH85" s="390"/>
      <c r="CI85" s="387">
        <f t="shared" si="226"/>
        <v>0</v>
      </c>
      <c r="CJ85" s="391">
        <f t="shared" si="227"/>
        <v>0</v>
      </c>
      <c r="CK85" s="392">
        <f t="shared" si="152"/>
        <v>0</v>
      </c>
      <c r="CL85" s="393" t="str">
        <f t="shared" si="153"/>
        <v>E</v>
      </c>
      <c r="CM85" s="394">
        <f t="shared" si="154"/>
        <v>0</v>
      </c>
      <c r="CN85" s="365"/>
      <c r="CO85" s="366"/>
      <c r="CP85" s="367">
        <f t="shared" si="155"/>
        <v>0</v>
      </c>
      <c r="CQ85" s="366"/>
      <c r="CR85" s="366"/>
      <c r="CS85" s="367">
        <f t="shared" si="156"/>
        <v>0</v>
      </c>
      <c r="CT85" s="366"/>
      <c r="CU85" s="366"/>
      <c r="CV85" s="367">
        <f t="shared" si="157"/>
        <v>0</v>
      </c>
      <c r="CW85" s="368">
        <f t="shared" si="228"/>
        <v>0</v>
      </c>
      <c r="CX85" s="369"/>
      <c r="CY85" s="370"/>
      <c r="CZ85" s="367">
        <f t="shared" si="229"/>
        <v>0</v>
      </c>
      <c r="DA85" s="370"/>
      <c r="DB85" s="370"/>
      <c r="DC85" s="367">
        <f t="shared" si="230"/>
        <v>0</v>
      </c>
      <c r="DD85" s="371">
        <f t="shared" si="231"/>
        <v>0</v>
      </c>
      <c r="DE85" s="372">
        <f t="shared" si="158"/>
        <v>0</v>
      </c>
      <c r="DF85" s="373" t="str">
        <f t="shared" si="159"/>
        <v>E</v>
      </c>
      <c r="DG85" s="374">
        <f t="shared" si="160"/>
        <v>0</v>
      </c>
      <c r="DH85" s="395"/>
      <c r="DI85" s="396"/>
      <c r="DJ85" s="397">
        <f t="shared" si="161"/>
        <v>0</v>
      </c>
      <c r="DK85" s="396"/>
      <c r="DL85" s="396"/>
      <c r="DM85" s="397">
        <f t="shared" si="162"/>
        <v>0</v>
      </c>
      <c r="DN85" s="396"/>
      <c r="DO85" s="396"/>
      <c r="DP85" s="397">
        <f t="shared" si="163"/>
        <v>0</v>
      </c>
      <c r="DQ85" s="398">
        <f t="shared" si="232"/>
        <v>0</v>
      </c>
      <c r="DR85" s="399"/>
      <c r="DS85" s="400"/>
      <c r="DT85" s="397">
        <f t="shared" si="233"/>
        <v>0</v>
      </c>
      <c r="DU85" s="400"/>
      <c r="DV85" s="400"/>
      <c r="DW85" s="397">
        <f t="shared" si="234"/>
        <v>0</v>
      </c>
      <c r="DX85" s="401">
        <f t="shared" si="235"/>
        <v>0</v>
      </c>
      <c r="DY85" s="402">
        <f t="shared" si="164"/>
        <v>0</v>
      </c>
      <c r="DZ85" s="403" t="str">
        <f t="shared" si="165"/>
        <v>E</v>
      </c>
      <c r="EA85" s="404">
        <f t="shared" si="166"/>
        <v>0</v>
      </c>
      <c r="EB85" s="405">
        <v>0</v>
      </c>
      <c r="EC85" s="406">
        <v>0</v>
      </c>
      <c r="ED85" s="406">
        <v>0</v>
      </c>
      <c r="EE85" s="327"/>
      <c r="EF85" s="327"/>
      <c r="EG85" s="327">
        <f t="shared" si="167"/>
        <v>0</v>
      </c>
      <c r="EH85" s="407">
        <f t="shared" si="168"/>
        <v>0</v>
      </c>
      <c r="EI85" s="329" t="str">
        <f t="shared" si="169"/>
        <v>E</v>
      </c>
      <c r="EJ85" s="330">
        <f t="shared" si="170"/>
        <v>0</v>
      </c>
      <c r="EK85" s="408">
        <v>0</v>
      </c>
      <c r="EL85" s="409">
        <v>0</v>
      </c>
      <c r="EM85" s="409">
        <v>0</v>
      </c>
      <c r="EN85" s="332"/>
      <c r="EO85" s="332"/>
      <c r="EP85" s="332">
        <f t="shared" si="171"/>
        <v>0</v>
      </c>
      <c r="EQ85" s="333">
        <f t="shared" si="172"/>
        <v>0</v>
      </c>
      <c r="ER85" s="334" t="str">
        <f t="shared" si="173"/>
        <v>E</v>
      </c>
      <c r="ES85" s="335">
        <f t="shared" si="174"/>
        <v>0</v>
      </c>
      <c r="ET85" s="410">
        <v>0</v>
      </c>
      <c r="EU85" s="411">
        <v>0</v>
      </c>
      <c r="EV85" s="411">
        <v>0</v>
      </c>
      <c r="EW85" s="337"/>
      <c r="EX85" s="337"/>
      <c r="EY85" s="337">
        <f t="shared" si="175"/>
        <v>0</v>
      </c>
      <c r="EZ85" s="338">
        <f t="shared" si="176"/>
        <v>0</v>
      </c>
      <c r="FA85" s="339" t="str">
        <f t="shared" si="177"/>
        <v>E</v>
      </c>
      <c r="FB85" s="340">
        <f t="shared" si="178"/>
        <v>0</v>
      </c>
      <c r="FC85" s="412"/>
      <c r="FD85" s="373"/>
      <c r="FE85" s="413" t="str">
        <f t="shared" si="122"/>
        <v/>
      </c>
      <c r="FF85" s="344">
        <f t="shared" si="123"/>
        <v>0</v>
      </c>
      <c r="FG85" s="345">
        <f t="shared" si="124"/>
        <v>0</v>
      </c>
      <c r="FH85" s="275" t="str">
        <f t="shared" si="179"/>
        <v/>
      </c>
      <c r="FI85" s="347" t="str">
        <f t="shared" si="180"/>
        <v/>
      </c>
      <c r="FJ85" s="347" t="str">
        <f t="shared" si="181"/>
        <v/>
      </c>
      <c r="FK85" s="347" t="str">
        <f t="shared" si="182"/>
        <v/>
      </c>
      <c r="FL85" s="414" t="str">
        <f t="shared" si="183"/>
        <v/>
      </c>
      <c r="FM85" s="349" t="str">
        <f t="shared" si="184"/>
        <v/>
      </c>
      <c r="FN85" s="350" t="str">
        <f t="shared" si="185"/>
        <v/>
      </c>
      <c r="FO85" s="351">
        <f t="shared" si="125"/>
        <v>0</v>
      </c>
      <c r="FP85" s="352">
        <f t="shared" si="126"/>
        <v>0</v>
      </c>
      <c r="FQ85" s="352">
        <f t="shared" si="127"/>
        <v>0</v>
      </c>
      <c r="FR85" s="352">
        <f t="shared" si="128"/>
        <v>0</v>
      </c>
      <c r="FS85" s="352">
        <f t="shared" si="129"/>
        <v>0</v>
      </c>
      <c r="FT85" s="353">
        <f t="shared" si="130"/>
        <v>0</v>
      </c>
      <c r="FU85" s="45">
        <f t="shared" si="186"/>
        <v>0</v>
      </c>
      <c r="FV85" s="46">
        <f t="shared" si="187"/>
        <v>0</v>
      </c>
      <c r="FW85" s="46">
        <f t="shared" si="188"/>
        <v>0</v>
      </c>
      <c r="FX85" s="46">
        <f t="shared" si="189"/>
        <v>0</v>
      </c>
      <c r="FY85" s="46">
        <f t="shared" si="190"/>
        <v>0</v>
      </c>
      <c r="FZ85" s="820"/>
      <c r="GA85" s="820"/>
      <c r="GB85" s="10">
        <f t="shared" si="191"/>
        <v>0</v>
      </c>
      <c r="GC85" s="10" t="s">
        <v>167</v>
      </c>
      <c r="GD85" s="10">
        <f t="shared" si="192"/>
        <v>100</v>
      </c>
      <c r="GE85" s="10" t="str">
        <f t="shared" si="193"/>
        <v>0/100</v>
      </c>
      <c r="GF85" s="10">
        <f t="shared" si="194"/>
        <v>0</v>
      </c>
      <c r="GG85" s="10" t="s">
        <v>167</v>
      </c>
      <c r="GH85" s="10">
        <f t="shared" si="195"/>
        <v>100</v>
      </c>
      <c r="GI85" s="10" t="str">
        <f t="shared" si="196"/>
        <v>0/100</v>
      </c>
      <c r="GJ85" s="10">
        <f t="shared" si="197"/>
        <v>0</v>
      </c>
      <c r="GK85" s="10" t="s">
        <v>167</v>
      </c>
      <c r="GL85" s="10">
        <f t="shared" si="198"/>
        <v>100</v>
      </c>
      <c r="GM85" s="10" t="str">
        <f t="shared" si="199"/>
        <v>0/100</v>
      </c>
      <c r="GO85" s="10">
        <f t="shared" si="200"/>
        <v>0</v>
      </c>
      <c r="GP85" s="10">
        <f t="shared" si="201"/>
        <v>0</v>
      </c>
      <c r="GQ85" s="10">
        <f t="shared" si="202"/>
        <v>0</v>
      </c>
      <c r="GR85" s="10">
        <f t="shared" si="203"/>
        <v>0</v>
      </c>
      <c r="GS85" s="10">
        <f t="shared" si="204"/>
        <v>0</v>
      </c>
      <c r="GT85" s="10">
        <f t="shared" si="205"/>
        <v>0</v>
      </c>
      <c r="GU85" s="10">
        <f t="shared" si="206"/>
        <v>0</v>
      </c>
      <c r="GV85" s="10">
        <f t="shared" si="207"/>
        <v>0</v>
      </c>
      <c r="GW85" s="10">
        <f t="shared" si="208"/>
        <v>0</v>
      </c>
      <c r="GX85" s="10">
        <f t="shared" si="209"/>
        <v>0</v>
      </c>
    </row>
    <row r="86" spans="1:206" ht="18">
      <c r="A86" s="9">
        <f t="shared" si="131"/>
        <v>0</v>
      </c>
      <c r="B86" s="32">
        <v>78</v>
      </c>
      <c r="C86" s="354">
        <v>78</v>
      </c>
      <c r="D86" s="275">
        <f t="shared" si="132"/>
        <v>0</v>
      </c>
      <c r="E86" s="591"/>
      <c r="F86" s="592"/>
      <c r="G86" s="591"/>
      <c r="H86" s="591"/>
      <c r="I86" s="591"/>
      <c r="J86" s="591"/>
      <c r="K86" s="595"/>
      <c r="L86" s="355"/>
      <c r="M86" s="356"/>
      <c r="N86" s="357">
        <f t="shared" si="133"/>
        <v>0</v>
      </c>
      <c r="O86" s="356"/>
      <c r="P86" s="356"/>
      <c r="Q86" s="357">
        <f t="shared" si="134"/>
        <v>0</v>
      </c>
      <c r="R86" s="356"/>
      <c r="S86" s="356"/>
      <c r="T86" s="357">
        <f t="shared" si="135"/>
        <v>0</v>
      </c>
      <c r="U86" s="358">
        <f t="shared" si="210"/>
        <v>0</v>
      </c>
      <c r="V86" s="359"/>
      <c r="W86" s="360"/>
      <c r="X86" s="357">
        <f t="shared" si="211"/>
        <v>0</v>
      </c>
      <c r="Y86" s="360"/>
      <c r="Z86" s="360"/>
      <c r="AA86" s="357">
        <f t="shared" si="212"/>
        <v>0</v>
      </c>
      <c r="AB86" s="361">
        <f t="shared" si="213"/>
        <v>0</v>
      </c>
      <c r="AC86" s="362">
        <f t="shared" si="214"/>
        <v>0</v>
      </c>
      <c r="AD86" s="363" t="str">
        <f t="shared" si="136"/>
        <v/>
      </c>
      <c r="AE86" s="364">
        <f t="shared" si="215"/>
        <v>0</v>
      </c>
      <c r="AF86" s="365"/>
      <c r="AG86" s="366"/>
      <c r="AH86" s="367">
        <f t="shared" si="137"/>
        <v>0</v>
      </c>
      <c r="AI86" s="366"/>
      <c r="AJ86" s="366"/>
      <c r="AK86" s="367">
        <f t="shared" si="138"/>
        <v>0</v>
      </c>
      <c r="AL86" s="366"/>
      <c r="AM86" s="366"/>
      <c r="AN86" s="367">
        <f t="shared" si="139"/>
        <v>0</v>
      </c>
      <c r="AO86" s="368">
        <f t="shared" si="216"/>
        <v>0</v>
      </c>
      <c r="AP86" s="369"/>
      <c r="AQ86" s="370"/>
      <c r="AR86" s="367">
        <f t="shared" si="217"/>
        <v>0</v>
      </c>
      <c r="AS86" s="370"/>
      <c r="AT86" s="370"/>
      <c r="AU86" s="367">
        <f t="shared" si="218"/>
        <v>0</v>
      </c>
      <c r="AV86" s="371">
        <f t="shared" si="219"/>
        <v>0</v>
      </c>
      <c r="AW86" s="372">
        <f t="shared" si="140"/>
        <v>0</v>
      </c>
      <c r="AX86" s="373" t="str">
        <f t="shared" si="141"/>
        <v>E</v>
      </c>
      <c r="AY86" s="374">
        <f t="shared" si="142"/>
        <v>0</v>
      </c>
      <c r="AZ86" s="375"/>
      <c r="BA86" s="376"/>
      <c r="BB86" s="377">
        <f t="shared" si="143"/>
        <v>0</v>
      </c>
      <c r="BC86" s="376"/>
      <c r="BD86" s="376"/>
      <c r="BE86" s="377">
        <f t="shared" si="144"/>
        <v>0</v>
      </c>
      <c r="BF86" s="376"/>
      <c r="BG86" s="376"/>
      <c r="BH86" s="377">
        <f t="shared" si="145"/>
        <v>0</v>
      </c>
      <c r="BI86" s="378">
        <f t="shared" si="220"/>
        <v>0</v>
      </c>
      <c r="BJ86" s="379"/>
      <c r="BK86" s="380"/>
      <c r="BL86" s="377">
        <f t="shared" si="221"/>
        <v>0</v>
      </c>
      <c r="BM86" s="380"/>
      <c r="BN86" s="380"/>
      <c r="BO86" s="377">
        <f t="shared" si="222"/>
        <v>0</v>
      </c>
      <c r="BP86" s="381">
        <f t="shared" si="223"/>
        <v>0</v>
      </c>
      <c r="BQ86" s="382">
        <f t="shared" si="146"/>
        <v>0</v>
      </c>
      <c r="BR86" s="383" t="str">
        <f t="shared" si="147"/>
        <v>E</v>
      </c>
      <c r="BS86" s="384">
        <f t="shared" si="148"/>
        <v>0</v>
      </c>
      <c r="BT86" s="385"/>
      <c r="BU86" s="386"/>
      <c r="BV86" s="387">
        <f t="shared" si="149"/>
        <v>0</v>
      </c>
      <c r="BW86" s="386"/>
      <c r="BX86" s="386"/>
      <c r="BY86" s="387">
        <f t="shared" si="150"/>
        <v>0</v>
      </c>
      <c r="BZ86" s="386"/>
      <c r="CA86" s="386"/>
      <c r="CB86" s="387">
        <f t="shared" si="151"/>
        <v>0</v>
      </c>
      <c r="CC86" s="388">
        <f t="shared" si="224"/>
        <v>0</v>
      </c>
      <c r="CD86" s="389"/>
      <c r="CE86" s="390"/>
      <c r="CF86" s="387">
        <f t="shared" si="225"/>
        <v>0</v>
      </c>
      <c r="CG86" s="390"/>
      <c r="CH86" s="390"/>
      <c r="CI86" s="387">
        <f t="shared" si="226"/>
        <v>0</v>
      </c>
      <c r="CJ86" s="391">
        <f t="shared" si="227"/>
        <v>0</v>
      </c>
      <c r="CK86" s="392">
        <f t="shared" si="152"/>
        <v>0</v>
      </c>
      <c r="CL86" s="393" t="str">
        <f t="shared" si="153"/>
        <v>E</v>
      </c>
      <c r="CM86" s="394">
        <f t="shared" si="154"/>
        <v>0</v>
      </c>
      <c r="CN86" s="365"/>
      <c r="CO86" s="366"/>
      <c r="CP86" s="367">
        <f t="shared" si="155"/>
        <v>0</v>
      </c>
      <c r="CQ86" s="366"/>
      <c r="CR86" s="366"/>
      <c r="CS86" s="367">
        <f t="shared" si="156"/>
        <v>0</v>
      </c>
      <c r="CT86" s="366"/>
      <c r="CU86" s="366"/>
      <c r="CV86" s="367">
        <f t="shared" si="157"/>
        <v>0</v>
      </c>
      <c r="CW86" s="368">
        <f t="shared" si="228"/>
        <v>0</v>
      </c>
      <c r="CX86" s="369"/>
      <c r="CY86" s="370"/>
      <c r="CZ86" s="367">
        <f t="shared" si="229"/>
        <v>0</v>
      </c>
      <c r="DA86" s="370"/>
      <c r="DB86" s="370"/>
      <c r="DC86" s="367">
        <f t="shared" si="230"/>
        <v>0</v>
      </c>
      <c r="DD86" s="371">
        <f t="shared" si="231"/>
        <v>0</v>
      </c>
      <c r="DE86" s="372">
        <f t="shared" si="158"/>
        <v>0</v>
      </c>
      <c r="DF86" s="373" t="str">
        <f t="shared" si="159"/>
        <v>E</v>
      </c>
      <c r="DG86" s="374">
        <f t="shared" si="160"/>
        <v>0</v>
      </c>
      <c r="DH86" s="395"/>
      <c r="DI86" s="396"/>
      <c r="DJ86" s="397">
        <f t="shared" si="161"/>
        <v>0</v>
      </c>
      <c r="DK86" s="396"/>
      <c r="DL86" s="396"/>
      <c r="DM86" s="397">
        <f t="shared" si="162"/>
        <v>0</v>
      </c>
      <c r="DN86" s="396"/>
      <c r="DO86" s="396"/>
      <c r="DP86" s="397">
        <f t="shared" si="163"/>
        <v>0</v>
      </c>
      <c r="DQ86" s="398">
        <f t="shared" si="232"/>
        <v>0</v>
      </c>
      <c r="DR86" s="399"/>
      <c r="DS86" s="400"/>
      <c r="DT86" s="397">
        <f t="shared" si="233"/>
        <v>0</v>
      </c>
      <c r="DU86" s="400"/>
      <c r="DV86" s="400"/>
      <c r="DW86" s="397">
        <f t="shared" si="234"/>
        <v>0</v>
      </c>
      <c r="DX86" s="401">
        <f t="shared" si="235"/>
        <v>0</v>
      </c>
      <c r="DY86" s="402">
        <f t="shared" si="164"/>
        <v>0</v>
      </c>
      <c r="DZ86" s="403" t="str">
        <f t="shared" si="165"/>
        <v>E</v>
      </c>
      <c r="EA86" s="404">
        <f t="shared" si="166"/>
        <v>0</v>
      </c>
      <c r="EB86" s="405">
        <v>0</v>
      </c>
      <c r="EC86" s="406">
        <v>0</v>
      </c>
      <c r="ED86" s="406">
        <v>0</v>
      </c>
      <c r="EE86" s="327"/>
      <c r="EF86" s="327"/>
      <c r="EG86" s="327">
        <f t="shared" si="167"/>
        <v>0</v>
      </c>
      <c r="EH86" s="407">
        <f t="shared" si="168"/>
        <v>0</v>
      </c>
      <c r="EI86" s="329" t="str">
        <f t="shared" si="169"/>
        <v>E</v>
      </c>
      <c r="EJ86" s="330">
        <f t="shared" si="170"/>
        <v>0</v>
      </c>
      <c r="EK86" s="408">
        <v>0</v>
      </c>
      <c r="EL86" s="409">
        <v>0</v>
      </c>
      <c r="EM86" s="409">
        <v>0</v>
      </c>
      <c r="EN86" s="332"/>
      <c r="EO86" s="332"/>
      <c r="EP86" s="332">
        <f t="shared" si="171"/>
        <v>0</v>
      </c>
      <c r="EQ86" s="333">
        <f t="shared" si="172"/>
        <v>0</v>
      </c>
      <c r="ER86" s="334" t="str">
        <f t="shared" si="173"/>
        <v>E</v>
      </c>
      <c r="ES86" s="335">
        <f t="shared" si="174"/>
        <v>0</v>
      </c>
      <c r="ET86" s="410">
        <v>0</v>
      </c>
      <c r="EU86" s="411">
        <v>0</v>
      </c>
      <c r="EV86" s="411">
        <v>0</v>
      </c>
      <c r="EW86" s="337"/>
      <c r="EX86" s="337"/>
      <c r="EY86" s="337">
        <f t="shared" si="175"/>
        <v>0</v>
      </c>
      <c r="EZ86" s="338">
        <f t="shared" si="176"/>
        <v>0</v>
      </c>
      <c r="FA86" s="339" t="str">
        <f t="shared" si="177"/>
        <v>E</v>
      </c>
      <c r="FB86" s="340">
        <f t="shared" si="178"/>
        <v>0</v>
      </c>
      <c r="FC86" s="412"/>
      <c r="FD86" s="373"/>
      <c r="FE86" s="413" t="str">
        <f t="shared" si="122"/>
        <v/>
      </c>
      <c r="FF86" s="344">
        <f t="shared" si="123"/>
        <v>0</v>
      </c>
      <c r="FG86" s="345">
        <f t="shared" si="124"/>
        <v>0</v>
      </c>
      <c r="FH86" s="275" t="str">
        <f t="shared" si="179"/>
        <v/>
      </c>
      <c r="FI86" s="347" t="str">
        <f t="shared" si="180"/>
        <v/>
      </c>
      <c r="FJ86" s="347" t="str">
        <f t="shared" si="181"/>
        <v/>
      </c>
      <c r="FK86" s="347" t="str">
        <f t="shared" si="182"/>
        <v/>
      </c>
      <c r="FL86" s="414" t="str">
        <f t="shared" si="183"/>
        <v/>
      </c>
      <c r="FM86" s="349" t="str">
        <f t="shared" si="184"/>
        <v/>
      </c>
      <c r="FN86" s="350" t="str">
        <f t="shared" si="185"/>
        <v/>
      </c>
      <c r="FO86" s="351">
        <f t="shared" si="125"/>
        <v>0</v>
      </c>
      <c r="FP86" s="352">
        <f t="shared" si="126"/>
        <v>0</v>
      </c>
      <c r="FQ86" s="352">
        <f t="shared" si="127"/>
        <v>0</v>
      </c>
      <c r="FR86" s="352">
        <f t="shared" si="128"/>
        <v>0</v>
      </c>
      <c r="FS86" s="352">
        <f t="shared" si="129"/>
        <v>0</v>
      </c>
      <c r="FT86" s="353">
        <f t="shared" si="130"/>
        <v>0</v>
      </c>
      <c r="FU86" s="45">
        <f t="shared" si="186"/>
        <v>0</v>
      </c>
      <c r="FV86" s="46">
        <f t="shared" si="187"/>
        <v>0</v>
      </c>
      <c r="FW86" s="46">
        <f t="shared" si="188"/>
        <v>0</v>
      </c>
      <c r="FX86" s="46">
        <f t="shared" si="189"/>
        <v>0</v>
      </c>
      <c r="FY86" s="46">
        <f t="shared" si="190"/>
        <v>0</v>
      </c>
      <c r="FZ86" s="820"/>
      <c r="GA86" s="820"/>
      <c r="GB86" s="10">
        <f t="shared" si="191"/>
        <v>0</v>
      </c>
      <c r="GC86" s="10" t="s">
        <v>167</v>
      </c>
      <c r="GD86" s="10">
        <f t="shared" si="192"/>
        <v>100</v>
      </c>
      <c r="GE86" s="10" t="str">
        <f t="shared" si="193"/>
        <v>0/100</v>
      </c>
      <c r="GF86" s="10">
        <f t="shared" si="194"/>
        <v>0</v>
      </c>
      <c r="GG86" s="10" t="s">
        <v>167</v>
      </c>
      <c r="GH86" s="10">
        <f t="shared" si="195"/>
        <v>100</v>
      </c>
      <c r="GI86" s="10" t="str">
        <f t="shared" si="196"/>
        <v>0/100</v>
      </c>
      <c r="GJ86" s="10">
        <f t="shared" si="197"/>
        <v>0</v>
      </c>
      <c r="GK86" s="10" t="s">
        <v>167</v>
      </c>
      <c r="GL86" s="10">
        <f t="shared" si="198"/>
        <v>100</v>
      </c>
      <c r="GM86" s="10" t="str">
        <f t="shared" si="199"/>
        <v>0/100</v>
      </c>
      <c r="GO86" s="10">
        <f t="shared" si="200"/>
        <v>0</v>
      </c>
      <c r="GP86" s="10">
        <f t="shared" si="201"/>
        <v>0</v>
      </c>
      <c r="GQ86" s="10">
        <f t="shared" si="202"/>
        <v>0</v>
      </c>
      <c r="GR86" s="10">
        <f t="shared" si="203"/>
        <v>0</v>
      </c>
      <c r="GS86" s="10">
        <f t="shared" si="204"/>
        <v>0</v>
      </c>
      <c r="GT86" s="10">
        <f t="shared" si="205"/>
        <v>0</v>
      </c>
      <c r="GU86" s="10">
        <f t="shared" si="206"/>
        <v>0</v>
      </c>
      <c r="GV86" s="10">
        <f t="shared" si="207"/>
        <v>0</v>
      </c>
      <c r="GW86" s="10">
        <f t="shared" si="208"/>
        <v>0</v>
      </c>
      <c r="GX86" s="10">
        <f t="shared" si="209"/>
        <v>0</v>
      </c>
    </row>
    <row r="87" spans="1:206" ht="18">
      <c r="A87" s="9">
        <f t="shared" si="131"/>
        <v>0</v>
      </c>
      <c r="B87" s="32">
        <v>79</v>
      </c>
      <c r="C87" s="274">
        <v>79</v>
      </c>
      <c r="D87" s="275">
        <f t="shared" si="132"/>
        <v>0</v>
      </c>
      <c r="E87" s="591"/>
      <c r="F87" s="592"/>
      <c r="G87" s="589"/>
      <c r="H87" s="591"/>
      <c r="I87" s="591"/>
      <c r="J87" s="591"/>
      <c r="K87" s="595"/>
      <c r="L87" s="355"/>
      <c r="M87" s="356"/>
      <c r="N87" s="357">
        <f t="shared" si="133"/>
        <v>0</v>
      </c>
      <c r="O87" s="356"/>
      <c r="P87" s="356"/>
      <c r="Q87" s="357">
        <f t="shared" si="134"/>
        <v>0</v>
      </c>
      <c r="R87" s="356"/>
      <c r="S87" s="356"/>
      <c r="T87" s="357">
        <f t="shared" si="135"/>
        <v>0</v>
      </c>
      <c r="U87" s="358">
        <f t="shared" si="210"/>
        <v>0</v>
      </c>
      <c r="V87" s="359"/>
      <c r="W87" s="360"/>
      <c r="X87" s="357">
        <f t="shared" si="211"/>
        <v>0</v>
      </c>
      <c r="Y87" s="360"/>
      <c r="Z87" s="360"/>
      <c r="AA87" s="357">
        <f t="shared" si="212"/>
        <v>0</v>
      </c>
      <c r="AB87" s="361">
        <f t="shared" si="213"/>
        <v>0</v>
      </c>
      <c r="AC87" s="362">
        <f t="shared" si="214"/>
        <v>0</v>
      </c>
      <c r="AD87" s="363" t="str">
        <f t="shared" si="136"/>
        <v/>
      </c>
      <c r="AE87" s="364">
        <f t="shared" si="215"/>
        <v>0</v>
      </c>
      <c r="AF87" s="365"/>
      <c r="AG87" s="366"/>
      <c r="AH87" s="367">
        <f t="shared" si="137"/>
        <v>0</v>
      </c>
      <c r="AI87" s="366"/>
      <c r="AJ87" s="366"/>
      <c r="AK87" s="367">
        <f t="shared" si="138"/>
        <v>0</v>
      </c>
      <c r="AL87" s="366"/>
      <c r="AM87" s="366"/>
      <c r="AN87" s="367">
        <f t="shared" si="139"/>
        <v>0</v>
      </c>
      <c r="AO87" s="368">
        <f t="shared" si="216"/>
        <v>0</v>
      </c>
      <c r="AP87" s="369"/>
      <c r="AQ87" s="370"/>
      <c r="AR87" s="367">
        <f t="shared" si="217"/>
        <v>0</v>
      </c>
      <c r="AS87" s="370"/>
      <c r="AT87" s="370"/>
      <c r="AU87" s="367">
        <f t="shared" si="218"/>
        <v>0</v>
      </c>
      <c r="AV87" s="371">
        <f t="shared" si="219"/>
        <v>0</v>
      </c>
      <c r="AW87" s="372">
        <f t="shared" si="140"/>
        <v>0</v>
      </c>
      <c r="AX87" s="373" t="str">
        <f t="shared" si="141"/>
        <v>E</v>
      </c>
      <c r="AY87" s="374">
        <f t="shared" si="142"/>
        <v>0</v>
      </c>
      <c r="AZ87" s="375"/>
      <c r="BA87" s="376"/>
      <c r="BB87" s="377">
        <f t="shared" si="143"/>
        <v>0</v>
      </c>
      <c r="BC87" s="376"/>
      <c r="BD87" s="376"/>
      <c r="BE87" s="377">
        <f t="shared" si="144"/>
        <v>0</v>
      </c>
      <c r="BF87" s="376"/>
      <c r="BG87" s="376"/>
      <c r="BH87" s="377">
        <f t="shared" si="145"/>
        <v>0</v>
      </c>
      <c r="BI87" s="378">
        <f t="shared" si="220"/>
        <v>0</v>
      </c>
      <c r="BJ87" s="379"/>
      <c r="BK87" s="380"/>
      <c r="BL87" s="377">
        <f t="shared" si="221"/>
        <v>0</v>
      </c>
      <c r="BM87" s="380"/>
      <c r="BN87" s="380"/>
      <c r="BO87" s="377">
        <f t="shared" si="222"/>
        <v>0</v>
      </c>
      <c r="BP87" s="381">
        <f t="shared" si="223"/>
        <v>0</v>
      </c>
      <c r="BQ87" s="382">
        <f t="shared" si="146"/>
        <v>0</v>
      </c>
      <c r="BR87" s="383" t="str">
        <f t="shared" si="147"/>
        <v>E</v>
      </c>
      <c r="BS87" s="384">
        <f t="shared" si="148"/>
        <v>0</v>
      </c>
      <c r="BT87" s="385"/>
      <c r="BU87" s="386"/>
      <c r="BV87" s="387">
        <f t="shared" si="149"/>
        <v>0</v>
      </c>
      <c r="BW87" s="386"/>
      <c r="BX87" s="386"/>
      <c r="BY87" s="387">
        <f t="shared" si="150"/>
        <v>0</v>
      </c>
      <c r="BZ87" s="386"/>
      <c r="CA87" s="386"/>
      <c r="CB87" s="387">
        <f t="shared" si="151"/>
        <v>0</v>
      </c>
      <c r="CC87" s="388">
        <f t="shared" si="224"/>
        <v>0</v>
      </c>
      <c r="CD87" s="389"/>
      <c r="CE87" s="390"/>
      <c r="CF87" s="387">
        <f t="shared" si="225"/>
        <v>0</v>
      </c>
      <c r="CG87" s="390"/>
      <c r="CH87" s="390"/>
      <c r="CI87" s="387">
        <f t="shared" si="226"/>
        <v>0</v>
      </c>
      <c r="CJ87" s="391">
        <f t="shared" si="227"/>
        <v>0</v>
      </c>
      <c r="CK87" s="392">
        <f t="shared" si="152"/>
        <v>0</v>
      </c>
      <c r="CL87" s="393" t="str">
        <f t="shared" si="153"/>
        <v>E</v>
      </c>
      <c r="CM87" s="394">
        <f t="shared" si="154"/>
        <v>0</v>
      </c>
      <c r="CN87" s="365"/>
      <c r="CO87" s="366"/>
      <c r="CP87" s="367">
        <f t="shared" si="155"/>
        <v>0</v>
      </c>
      <c r="CQ87" s="366"/>
      <c r="CR87" s="366"/>
      <c r="CS87" s="367">
        <f t="shared" si="156"/>
        <v>0</v>
      </c>
      <c r="CT87" s="366"/>
      <c r="CU87" s="366"/>
      <c r="CV87" s="367">
        <f t="shared" si="157"/>
        <v>0</v>
      </c>
      <c r="CW87" s="368">
        <f t="shared" si="228"/>
        <v>0</v>
      </c>
      <c r="CX87" s="369"/>
      <c r="CY87" s="370"/>
      <c r="CZ87" s="367">
        <f t="shared" si="229"/>
        <v>0</v>
      </c>
      <c r="DA87" s="370"/>
      <c r="DB87" s="370"/>
      <c r="DC87" s="367">
        <f t="shared" si="230"/>
        <v>0</v>
      </c>
      <c r="DD87" s="371">
        <f t="shared" si="231"/>
        <v>0</v>
      </c>
      <c r="DE87" s="372">
        <f t="shared" si="158"/>
        <v>0</v>
      </c>
      <c r="DF87" s="373" t="str">
        <f t="shared" si="159"/>
        <v>E</v>
      </c>
      <c r="DG87" s="374">
        <f t="shared" si="160"/>
        <v>0</v>
      </c>
      <c r="DH87" s="395"/>
      <c r="DI87" s="396"/>
      <c r="DJ87" s="397">
        <f t="shared" si="161"/>
        <v>0</v>
      </c>
      <c r="DK87" s="396"/>
      <c r="DL87" s="396"/>
      <c r="DM87" s="397">
        <f t="shared" si="162"/>
        <v>0</v>
      </c>
      <c r="DN87" s="396"/>
      <c r="DO87" s="396"/>
      <c r="DP87" s="397">
        <f t="shared" si="163"/>
        <v>0</v>
      </c>
      <c r="DQ87" s="398">
        <f t="shared" si="232"/>
        <v>0</v>
      </c>
      <c r="DR87" s="399"/>
      <c r="DS87" s="400"/>
      <c r="DT87" s="397">
        <f t="shared" si="233"/>
        <v>0</v>
      </c>
      <c r="DU87" s="400"/>
      <c r="DV87" s="400"/>
      <c r="DW87" s="397">
        <f t="shared" si="234"/>
        <v>0</v>
      </c>
      <c r="DX87" s="401">
        <f t="shared" si="235"/>
        <v>0</v>
      </c>
      <c r="DY87" s="402">
        <f t="shared" si="164"/>
        <v>0</v>
      </c>
      <c r="DZ87" s="403" t="str">
        <f t="shared" si="165"/>
        <v>E</v>
      </c>
      <c r="EA87" s="404">
        <f t="shared" si="166"/>
        <v>0</v>
      </c>
      <c r="EB87" s="405">
        <v>0</v>
      </c>
      <c r="EC87" s="406">
        <v>0</v>
      </c>
      <c r="ED87" s="406">
        <v>0</v>
      </c>
      <c r="EE87" s="327"/>
      <c r="EF87" s="327"/>
      <c r="EG87" s="327">
        <f t="shared" si="167"/>
        <v>0</v>
      </c>
      <c r="EH87" s="407">
        <f t="shared" si="168"/>
        <v>0</v>
      </c>
      <c r="EI87" s="329" t="str">
        <f t="shared" si="169"/>
        <v>E</v>
      </c>
      <c r="EJ87" s="330">
        <f t="shared" si="170"/>
        <v>0</v>
      </c>
      <c r="EK87" s="408">
        <v>0</v>
      </c>
      <c r="EL87" s="409">
        <v>0</v>
      </c>
      <c r="EM87" s="409">
        <v>0</v>
      </c>
      <c r="EN87" s="332"/>
      <c r="EO87" s="332"/>
      <c r="EP87" s="332">
        <f t="shared" si="171"/>
        <v>0</v>
      </c>
      <c r="EQ87" s="333">
        <f t="shared" si="172"/>
        <v>0</v>
      </c>
      <c r="ER87" s="334" t="str">
        <f t="shared" si="173"/>
        <v>E</v>
      </c>
      <c r="ES87" s="335">
        <f t="shared" si="174"/>
        <v>0</v>
      </c>
      <c r="ET87" s="410">
        <v>0</v>
      </c>
      <c r="EU87" s="411">
        <v>0</v>
      </c>
      <c r="EV87" s="411">
        <v>0</v>
      </c>
      <c r="EW87" s="337"/>
      <c r="EX87" s="337"/>
      <c r="EY87" s="337">
        <f t="shared" si="175"/>
        <v>0</v>
      </c>
      <c r="EZ87" s="338">
        <f t="shared" si="176"/>
        <v>0</v>
      </c>
      <c r="FA87" s="339" t="str">
        <f t="shared" si="177"/>
        <v>E</v>
      </c>
      <c r="FB87" s="340">
        <f t="shared" si="178"/>
        <v>0</v>
      </c>
      <c r="FC87" s="412"/>
      <c r="FD87" s="373"/>
      <c r="FE87" s="413" t="str">
        <f t="shared" si="122"/>
        <v/>
      </c>
      <c r="FF87" s="344">
        <f t="shared" si="123"/>
        <v>0</v>
      </c>
      <c r="FG87" s="345">
        <f t="shared" si="124"/>
        <v>0</v>
      </c>
      <c r="FH87" s="275" t="str">
        <f t="shared" si="179"/>
        <v/>
      </c>
      <c r="FI87" s="347" t="str">
        <f t="shared" si="180"/>
        <v/>
      </c>
      <c r="FJ87" s="347" t="str">
        <f t="shared" si="181"/>
        <v/>
      </c>
      <c r="FK87" s="347" t="str">
        <f t="shared" si="182"/>
        <v/>
      </c>
      <c r="FL87" s="414" t="str">
        <f t="shared" si="183"/>
        <v/>
      </c>
      <c r="FM87" s="349" t="str">
        <f t="shared" si="184"/>
        <v/>
      </c>
      <c r="FN87" s="350" t="str">
        <f t="shared" si="185"/>
        <v/>
      </c>
      <c r="FO87" s="351">
        <f t="shared" si="125"/>
        <v>0</v>
      </c>
      <c r="FP87" s="352">
        <f t="shared" si="126"/>
        <v>0</v>
      </c>
      <c r="FQ87" s="352">
        <f t="shared" si="127"/>
        <v>0</v>
      </c>
      <c r="FR87" s="352">
        <f t="shared" si="128"/>
        <v>0</v>
      </c>
      <c r="FS87" s="352">
        <f t="shared" si="129"/>
        <v>0</v>
      </c>
      <c r="FT87" s="353">
        <f t="shared" si="130"/>
        <v>0</v>
      </c>
      <c r="FU87" s="45">
        <f t="shared" si="186"/>
        <v>0</v>
      </c>
      <c r="FV87" s="46">
        <f t="shared" si="187"/>
        <v>0</v>
      </c>
      <c r="FW87" s="46">
        <f t="shared" si="188"/>
        <v>0</v>
      </c>
      <c r="FX87" s="46">
        <f t="shared" si="189"/>
        <v>0</v>
      </c>
      <c r="FY87" s="46">
        <f t="shared" si="190"/>
        <v>0</v>
      </c>
      <c r="FZ87" s="820"/>
      <c r="GA87" s="820"/>
      <c r="GB87" s="10">
        <f t="shared" si="191"/>
        <v>0</v>
      </c>
      <c r="GC87" s="10" t="s">
        <v>167</v>
      </c>
      <c r="GD87" s="10">
        <f t="shared" si="192"/>
        <v>100</v>
      </c>
      <c r="GE87" s="10" t="str">
        <f t="shared" si="193"/>
        <v>0/100</v>
      </c>
      <c r="GF87" s="10">
        <f t="shared" si="194"/>
        <v>0</v>
      </c>
      <c r="GG87" s="10" t="s">
        <v>167</v>
      </c>
      <c r="GH87" s="10">
        <f t="shared" si="195"/>
        <v>100</v>
      </c>
      <c r="GI87" s="10" t="str">
        <f t="shared" si="196"/>
        <v>0/100</v>
      </c>
      <c r="GJ87" s="10">
        <f t="shared" si="197"/>
        <v>0</v>
      </c>
      <c r="GK87" s="10" t="s">
        <v>167</v>
      </c>
      <c r="GL87" s="10">
        <f t="shared" si="198"/>
        <v>100</v>
      </c>
      <c r="GM87" s="10" t="str">
        <f t="shared" si="199"/>
        <v>0/100</v>
      </c>
      <c r="GO87" s="10">
        <f t="shared" si="200"/>
        <v>0</v>
      </c>
      <c r="GP87" s="10">
        <f t="shared" si="201"/>
        <v>0</v>
      </c>
      <c r="GQ87" s="10">
        <f t="shared" si="202"/>
        <v>0</v>
      </c>
      <c r="GR87" s="10">
        <f t="shared" si="203"/>
        <v>0</v>
      </c>
      <c r="GS87" s="10">
        <f t="shared" si="204"/>
        <v>0</v>
      </c>
      <c r="GT87" s="10">
        <f t="shared" si="205"/>
        <v>0</v>
      </c>
      <c r="GU87" s="10">
        <f t="shared" si="206"/>
        <v>0</v>
      </c>
      <c r="GV87" s="10">
        <f t="shared" si="207"/>
        <v>0</v>
      </c>
      <c r="GW87" s="10">
        <f t="shared" si="208"/>
        <v>0</v>
      </c>
      <c r="GX87" s="10">
        <f t="shared" si="209"/>
        <v>0</v>
      </c>
    </row>
    <row r="88" spans="1:206" ht="18">
      <c r="A88" s="9">
        <f t="shared" si="131"/>
        <v>0</v>
      </c>
      <c r="B88" s="32">
        <v>80</v>
      </c>
      <c r="C88" s="354">
        <v>80</v>
      </c>
      <c r="D88" s="275">
        <f t="shared" si="132"/>
        <v>0</v>
      </c>
      <c r="E88" s="591"/>
      <c r="F88" s="592"/>
      <c r="G88" s="591"/>
      <c r="H88" s="591"/>
      <c r="I88" s="591"/>
      <c r="J88" s="591"/>
      <c r="K88" s="595"/>
      <c r="L88" s="355"/>
      <c r="M88" s="356"/>
      <c r="N88" s="357">
        <f t="shared" si="133"/>
        <v>0</v>
      </c>
      <c r="O88" s="356"/>
      <c r="P88" s="356"/>
      <c r="Q88" s="357">
        <f t="shared" si="134"/>
        <v>0</v>
      </c>
      <c r="R88" s="356"/>
      <c r="S88" s="356"/>
      <c r="T88" s="357">
        <f t="shared" si="135"/>
        <v>0</v>
      </c>
      <c r="U88" s="358">
        <f t="shared" si="210"/>
        <v>0</v>
      </c>
      <c r="V88" s="359"/>
      <c r="W88" s="360"/>
      <c r="X88" s="357">
        <f t="shared" si="211"/>
        <v>0</v>
      </c>
      <c r="Y88" s="360"/>
      <c r="Z88" s="360"/>
      <c r="AA88" s="357">
        <f t="shared" si="212"/>
        <v>0</v>
      </c>
      <c r="AB88" s="361">
        <f t="shared" si="213"/>
        <v>0</v>
      </c>
      <c r="AC88" s="362">
        <f t="shared" si="214"/>
        <v>0</v>
      </c>
      <c r="AD88" s="363" t="str">
        <f t="shared" si="136"/>
        <v/>
      </c>
      <c r="AE88" s="364">
        <f t="shared" si="215"/>
        <v>0</v>
      </c>
      <c r="AF88" s="365"/>
      <c r="AG88" s="366"/>
      <c r="AH88" s="367">
        <f t="shared" si="137"/>
        <v>0</v>
      </c>
      <c r="AI88" s="366"/>
      <c r="AJ88" s="366"/>
      <c r="AK88" s="367">
        <f t="shared" si="138"/>
        <v>0</v>
      </c>
      <c r="AL88" s="366"/>
      <c r="AM88" s="366"/>
      <c r="AN88" s="367">
        <f t="shared" si="139"/>
        <v>0</v>
      </c>
      <c r="AO88" s="368">
        <f t="shared" si="216"/>
        <v>0</v>
      </c>
      <c r="AP88" s="369"/>
      <c r="AQ88" s="370"/>
      <c r="AR88" s="367">
        <f t="shared" si="217"/>
        <v>0</v>
      </c>
      <c r="AS88" s="370"/>
      <c r="AT88" s="370"/>
      <c r="AU88" s="367">
        <f t="shared" si="218"/>
        <v>0</v>
      </c>
      <c r="AV88" s="371">
        <f t="shared" si="219"/>
        <v>0</v>
      </c>
      <c r="AW88" s="372">
        <f t="shared" si="140"/>
        <v>0</v>
      </c>
      <c r="AX88" s="373" t="str">
        <f t="shared" si="141"/>
        <v>E</v>
      </c>
      <c r="AY88" s="374">
        <f t="shared" si="142"/>
        <v>0</v>
      </c>
      <c r="AZ88" s="375"/>
      <c r="BA88" s="376"/>
      <c r="BB88" s="377">
        <f t="shared" si="143"/>
        <v>0</v>
      </c>
      <c r="BC88" s="376"/>
      <c r="BD88" s="376"/>
      <c r="BE88" s="377">
        <f t="shared" si="144"/>
        <v>0</v>
      </c>
      <c r="BF88" s="376"/>
      <c r="BG88" s="376"/>
      <c r="BH88" s="377">
        <f t="shared" si="145"/>
        <v>0</v>
      </c>
      <c r="BI88" s="378">
        <f t="shared" si="220"/>
        <v>0</v>
      </c>
      <c r="BJ88" s="379"/>
      <c r="BK88" s="380"/>
      <c r="BL88" s="377">
        <f t="shared" si="221"/>
        <v>0</v>
      </c>
      <c r="BM88" s="380"/>
      <c r="BN88" s="380"/>
      <c r="BO88" s="377">
        <f t="shared" si="222"/>
        <v>0</v>
      </c>
      <c r="BP88" s="381">
        <f t="shared" si="223"/>
        <v>0</v>
      </c>
      <c r="BQ88" s="382">
        <f t="shared" si="146"/>
        <v>0</v>
      </c>
      <c r="BR88" s="383" t="str">
        <f t="shared" si="147"/>
        <v>E</v>
      </c>
      <c r="BS88" s="384">
        <f t="shared" si="148"/>
        <v>0</v>
      </c>
      <c r="BT88" s="385"/>
      <c r="BU88" s="386"/>
      <c r="BV88" s="387">
        <f t="shared" si="149"/>
        <v>0</v>
      </c>
      <c r="BW88" s="386"/>
      <c r="BX88" s="386"/>
      <c r="BY88" s="387">
        <f t="shared" si="150"/>
        <v>0</v>
      </c>
      <c r="BZ88" s="386"/>
      <c r="CA88" s="386"/>
      <c r="CB88" s="387">
        <f t="shared" si="151"/>
        <v>0</v>
      </c>
      <c r="CC88" s="388">
        <f t="shared" si="224"/>
        <v>0</v>
      </c>
      <c r="CD88" s="389"/>
      <c r="CE88" s="390"/>
      <c r="CF88" s="387">
        <f t="shared" si="225"/>
        <v>0</v>
      </c>
      <c r="CG88" s="390"/>
      <c r="CH88" s="390"/>
      <c r="CI88" s="387">
        <f t="shared" si="226"/>
        <v>0</v>
      </c>
      <c r="CJ88" s="391">
        <f t="shared" si="227"/>
        <v>0</v>
      </c>
      <c r="CK88" s="392">
        <f t="shared" si="152"/>
        <v>0</v>
      </c>
      <c r="CL88" s="393" t="str">
        <f t="shared" si="153"/>
        <v>E</v>
      </c>
      <c r="CM88" s="394">
        <f t="shared" si="154"/>
        <v>0</v>
      </c>
      <c r="CN88" s="365"/>
      <c r="CO88" s="366"/>
      <c r="CP88" s="367">
        <f t="shared" si="155"/>
        <v>0</v>
      </c>
      <c r="CQ88" s="366"/>
      <c r="CR88" s="366"/>
      <c r="CS88" s="367">
        <f t="shared" si="156"/>
        <v>0</v>
      </c>
      <c r="CT88" s="366"/>
      <c r="CU88" s="366"/>
      <c r="CV88" s="367">
        <f t="shared" si="157"/>
        <v>0</v>
      </c>
      <c r="CW88" s="368">
        <f t="shared" si="228"/>
        <v>0</v>
      </c>
      <c r="CX88" s="369"/>
      <c r="CY88" s="370"/>
      <c r="CZ88" s="367">
        <f t="shared" si="229"/>
        <v>0</v>
      </c>
      <c r="DA88" s="370"/>
      <c r="DB88" s="370"/>
      <c r="DC88" s="367">
        <f t="shared" si="230"/>
        <v>0</v>
      </c>
      <c r="DD88" s="371">
        <f t="shared" si="231"/>
        <v>0</v>
      </c>
      <c r="DE88" s="372">
        <f t="shared" si="158"/>
        <v>0</v>
      </c>
      <c r="DF88" s="373" t="str">
        <f t="shared" si="159"/>
        <v>E</v>
      </c>
      <c r="DG88" s="374">
        <f t="shared" si="160"/>
        <v>0</v>
      </c>
      <c r="DH88" s="395"/>
      <c r="DI88" s="396"/>
      <c r="DJ88" s="397">
        <f t="shared" si="161"/>
        <v>0</v>
      </c>
      <c r="DK88" s="396"/>
      <c r="DL88" s="396"/>
      <c r="DM88" s="397">
        <f t="shared" si="162"/>
        <v>0</v>
      </c>
      <c r="DN88" s="396"/>
      <c r="DO88" s="396"/>
      <c r="DP88" s="397">
        <f t="shared" si="163"/>
        <v>0</v>
      </c>
      <c r="DQ88" s="398">
        <f t="shared" si="232"/>
        <v>0</v>
      </c>
      <c r="DR88" s="399"/>
      <c r="DS88" s="400"/>
      <c r="DT88" s="397">
        <f t="shared" si="233"/>
        <v>0</v>
      </c>
      <c r="DU88" s="400"/>
      <c r="DV88" s="400"/>
      <c r="DW88" s="397">
        <f t="shared" si="234"/>
        <v>0</v>
      </c>
      <c r="DX88" s="401">
        <f t="shared" si="235"/>
        <v>0</v>
      </c>
      <c r="DY88" s="402">
        <f t="shared" si="164"/>
        <v>0</v>
      </c>
      <c r="DZ88" s="403" t="str">
        <f t="shared" si="165"/>
        <v>E</v>
      </c>
      <c r="EA88" s="404">
        <f t="shared" si="166"/>
        <v>0</v>
      </c>
      <c r="EB88" s="405">
        <v>0</v>
      </c>
      <c r="EC88" s="406">
        <v>0</v>
      </c>
      <c r="ED88" s="406">
        <v>0</v>
      </c>
      <c r="EE88" s="327"/>
      <c r="EF88" s="327"/>
      <c r="EG88" s="327">
        <f t="shared" si="167"/>
        <v>0</v>
      </c>
      <c r="EH88" s="407">
        <f t="shared" si="168"/>
        <v>0</v>
      </c>
      <c r="EI88" s="329" t="str">
        <f t="shared" si="169"/>
        <v>E</v>
      </c>
      <c r="EJ88" s="330">
        <f t="shared" si="170"/>
        <v>0</v>
      </c>
      <c r="EK88" s="408">
        <v>0</v>
      </c>
      <c r="EL88" s="409">
        <v>0</v>
      </c>
      <c r="EM88" s="409">
        <v>0</v>
      </c>
      <c r="EN88" s="332"/>
      <c r="EO88" s="332"/>
      <c r="EP88" s="332">
        <f t="shared" si="171"/>
        <v>0</v>
      </c>
      <c r="EQ88" s="333">
        <f t="shared" si="172"/>
        <v>0</v>
      </c>
      <c r="ER88" s="334" t="str">
        <f t="shared" si="173"/>
        <v>E</v>
      </c>
      <c r="ES88" s="335">
        <f t="shared" si="174"/>
        <v>0</v>
      </c>
      <c r="ET88" s="410">
        <v>0</v>
      </c>
      <c r="EU88" s="411">
        <v>0</v>
      </c>
      <c r="EV88" s="411">
        <v>0</v>
      </c>
      <c r="EW88" s="337"/>
      <c r="EX88" s="337"/>
      <c r="EY88" s="337">
        <f t="shared" si="175"/>
        <v>0</v>
      </c>
      <c r="EZ88" s="338">
        <f t="shared" si="176"/>
        <v>0</v>
      </c>
      <c r="FA88" s="339" t="str">
        <f t="shared" si="177"/>
        <v>E</v>
      </c>
      <c r="FB88" s="340">
        <f t="shared" si="178"/>
        <v>0</v>
      </c>
      <c r="FC88" s="412"/>
      <c r="FD88" s="373"/>
      <c r="FE88" s="413" t="str">
        <f t="shared" si="122"/>
        <v/>
      </c>
      <c r="FF88" s="344">
        <f t="shared" si="123"/>
        <v>0</v>
      </c>
      <c r="FG88" s="345">
        <f t="shared" si="124"/>
        <v>0</v>
      </c>
      <c r="FH88" s="275" t="str">
        <f t="shared" si="179"/>
        <v/>
      </c>
      <c r="FI88" s="347" t="str">
        <f t="shared" si="180"/>
        <v/>
      </c>
      <c r="FJ88" s="347" t="str">
        <f t="shared" si="181"/>
        <v/>
      </c>
      <c r="FK88" s="347" t="str">
        <f t="shared" si="182"/>
        <v/>
      </c>
      <c r="FL88" s="414" t="str">
        <f t="shared" si="183"/>
        <v/>
      </c>
      <c r="FM88" s="349" t="str">
        <f t="shared" si="184"/>
        <v/>
      </c>
      <c r="FN88" s="350" t="str">
        <f t="shared" si="185"/>
        <v/>
      </c>
      <c r="FO88" s="351">
        <f t="shared" si="125"/>
        <v>0</v>
      </c>
      <c r="FP88" s="352">
        <f t="shared" si="126"/>
        <v>0</v>
      </c>
      <c r="FQ88" s="352">
        <f t="shared" si="127"/>
        <v>0</v>
      </c>
      <c r="FR88" s="352">
        <f t="shared" si="128"/>
        <v>0</v>
      </c>
      <c r="FS88" s="352">
        <f t="shared" si="129"/>
        <v>0</v>
      </c>
      <c r="FT88" s="353">
        <f t="shared" si="130"/>
        <v>0</v>
      </c>
      <c r="FU88" s="45">
        <f t="shared" si="186"/>
        <v>0</v>
      </c>
      <c r="FV88" s="46">
        <f t="shared" si="187"/>
        <v>0</v>
      </c>
      <c r="FW88" s="46">
        <f t="shared" si="188"/>
        <v>0</v>
      </c>
      <c r="FX88" s="46">
        <f t="shared" si="189"/>
        <v>0</v>
      </c>
      <c r="FY88" s="46">
        <f t="shared" si="190"/>
        <v>0</v>
      </c>
      <c r="FZ88" s="820"/>
      <c r="GA88" s="820"/>
      <c r="GB88" s="10">
        <f t="shared" si="191"/>
        <v>0</v>
      </c>
      <c r="GC88" s="10" t="s">
        <v>167</v>
      </c>
      <c r="GD88" s="10">
        <f t="shared" si="192"/>
        <v>100</v>
      </c>
      <c r="GE88" s="10" t="str">
        <f t="shared" si="193"/>
        <v>0/100</v>
      </c>
      <c r="GF88" s="10">
        <f t="shared" si="194"/>
        <v>0</v>
      </c>
      <c r="GG88" s="10" t="s">
        <v>167</v>
      </c>
      <c r="GH88" s="10">
        <f t="shared" si="195"/>
        <v>100</v>
      </c>
      <c r="GI88" s="10" t="str">
        <f t="shared" si="196"/>
        <v>0/100</v>
      </c>
      <c r="GJ88" s="10">
        <f t="shared" si="197"/>
        <v>0</v>
      </c>
      <c r="GK88" s="10" t="s">
        <v>167</v>
      </c>
      <c r="GL88" s="10">
        <f t="shared" si="198"/>
        <v>100</v>
      </c>
      <c r="GM88" s="10" t="str">
        <f t="shared" si="199"/>
        <v>0/100</v>
      </c>
      <c r="GO88" s="10">
        <f t="shared" si="200"/>
        <v>0</v>
      </c>
      <c r="GP88" s="10">
        <f t="shared" si="201"/>
        <v>0</v>
      </c>
      <c r="GQ88" s="10">
        <f t="shared" si="202"/>
        <v>0</v>
      </c>
      <c r="GR88" s="10">
        <f t="shared" si="203"/>
        <v>0</v>
      </c>
      <c r="GS88" s="10">
        <f t="shared" si="204"/>
        <v>0</v>
      </c>
      <c r="GT88" s="10">
        <f t="shared" si="205"/>
        <v>0</v>
      </c>
      <c r="GU88" s="10">
        <f t="shared" si="206"/>
        <v>0</v>
      </c>
      <c r="GV88" s="10">
        <f t="shared" si="207"/>
        <v>0</v>
      </c>
      <c r="GW88" s="10">
        <f t="shared" si="208"/>
        <v>0</v>
      </c>
      <c r="GX88" s="10">
        <f t="shared" si="209"/>
        <v>0</v>
      </c>
    </row>
    <row r="89" spans="1:206" ht="18">
      <c r="A89" s="9">
        <f t="shared" si="131"/>
        <v>0</v>
      </c>
      <c r="B89" s="32">
        <v>81</v>
      </c>
      <c r="C89" s="274">
        <v>81</v>
      </c>
      <c r="D89" s="275">
        <f t="shared" si="132"/>
        <v>0</v>
      </c>
      <c r="E89" s="591"/>
      <c r="F89" s="592"/>
      <c r="G89" s="589"/>
      <c r="H89" s="591"/>
      <c r="I89" s="591"/>
      <c r="J89" s="591"/>
      <c r="K89" s="595"/>
      <c r="L89" s="355"/>
      <c r="M89" s="356"/>
      <c r="N89" s="357">
        <f t="shared" si="133"/>
        <v>0</v>
      </c>
      <c r="O89" s="356"/>
      <c r="P89" s="356"/>
      <c r="Q89" s="357">
        <f t="shared" si="134"/>
        <v>0</v>
      </c>
      <c r="R89" s="356"/>
      <c r="S89" s="356"/>
      <c r="T89" s="357">
        <f t="shared" si="135"/>
        <v>0</v>
      </c>
      <c r="U89" s="358">
        <f t="shared" si="210"/>
        <v>0</v>
      </c>
      <c r="V89" s="359"/>
      <c r="W89" s="360"/>
      <c r="X89" s="357">
        <f t="shared" si="211"/>
        <v>0</v>
      </c>
      <c r="Y89" s="360"/>
      <c r="Z89" s="360"/>
      <c r="AA89" s="357">
        <f t="shared" si="212"/>
        <v>0</v>
      </c>
      <c r="AB89" s="361">
        <f t="shared" si="213"/>
        <v>0</v>
      </c>
      <c r="AC89" s="362">
        <f t="shared" si="214"/>
        <v>0</v>
      </c>
      <c r="AD89" s="363" t="str">
        <f t="shared" si="136"/>
        <v/>
      </c>
      <c r="AE89" s="364">
        <f t="shared" si="215"/>
        <v>0</v>
      </c>
      <c r="AF89" s="365"/>
      <c r="AG89" s="366"/>
      <c r="AH89" s="367">
        <f t="shared" si="137"/>
        <v>0</v>
      </c>
      <c r="AI89" s="366"/>
      <c r="AJ89" s="366"/>
      <c r="AK89" s="367">
        <f t="shared" si="138"/>
        <v>0</v>
      </c>
      <c r="AL89" s="366"/>
      <c r="AM89" s="366"/>
      <c r="AN89" s="367">
        <f t="shared" si="139"/>
        <v>0</v>
      </c>
      <c r="AO89" s="368">
        <f t="shared" si="216"/>
        <v>0</v>
      </c>
      <c r="AP89" s="369"/>
      <c r="AQ89" s="370"/>
      <c r="AR89" s="367">
        <f t="shared" si="217"/>
        <v>0</v>
      </c>
      <c r="AS89" s="370"/>
      <c r="AT89" s="370"/>
      <c r="AU89" s="367">
        <f t="shared" si="218"/>
        <v>0</v>
      </c>
      <c r="AV89" s="371">
        <f t="shared" si="219"/>
        <v>0</v>
      </c>
      <c r="AW89" s="372">
        <f t="shared" si="140"/>
        <v>0</v>
      </c>
      <c r="AX89" s="373" t="str">
        <f t="shared" si="141"/>
        <v>E</v>
      </c>
      <c r="AY89" s="374">
        <f t="shared" si="142"/>
        <v>0</v>
      </c>
      <c r="AZ89" s="375"/>
      <c r="BA89" s="376"/>
      <c r="BB89" s="377">
        <f t="shared" si="143"/>
        <v>0</v>
      </c>
      <c r="BC89" s="376"/>
      <c r="BD89" s="376"/>
      <c r="BE89" s="377">
        <f t="shared" si="144"/>
        <v>0</v>
      </c>
      <c r="BF89" s="376"/>
      <c r="BG89" s="376"/>
      <c r="BH89" s="377">
        <f t="shared" si="145"/>
        <v>0</v>
      </c>
      <c r="BI89" s="378">
        <f t="shared" si="220"/>
        <v>0</v>
      </c>
      <c r="BJ89" s="379"/>
      <c r="BK89" s="380"/>
      <c r="BL89" s="377">
        <f t="shared" si="221"/>
        <v>0</v>
      </c>
      <c r="BM89" s="380"/>
      <c r="BN89" s="380"/>
      <c r="BO89" s="377">
        <f t="shared" si="222"/>
        <v>0</v>
      </c>
      <c r="BP89" s="381">
        <f t="shared" si="223"/>
        <v>0</v>
      </c>
      <c r="BQ89" s="382">
        <f t="shared" si="146"/>
        <v>0</v>
      </c>
      <c r="BR89" s="383" t="str">
        <f t="shared" si="147"/>
        <v>E</v>
      </c>
      <c r="BS89" s="384">
        <f t="shared" si="148"/>
        <v>0</v>
      </c>
      <c r="BT89" s="385"/>
      <c r="BU89" s="386"/>
      <c r="BV89" s="387">
        <f t="shared" si="149"/>
        <v>0</v>
      </c>
      <c r="BW89" s="386"/>
      <c r="BX89" s="386"/>
      <c r="BY89" s="387">
        <f t="shared" si="150"/>
        <v>0</v>
      </c>
      <c r="BZ89" s="386"/>
      <c r="CA89" s="386"/>
      <c r="CB89" s="387">
        <f t="shared" si="151"/>
        <v>0</v>
      </c>
      <c r="CC89" s="388">
        <f t="shared" si="224"/>
        <v>0</v>
      </c>
      <c r="CD89" s="389"/>
      <c r="CE89" s="390"/>
      <c r="CF89" s="387">
        <f t="shared" si="225"/>
        <v>0</v>
      </c>
      <c r="CG89" s="390"/>
      <c r="CH89" s="390"/>
      <c r="CI89" s="387">
        <f t="shared" si="226"/>
        <v>0</v>
      </c>
      <c r="CJ89" s="391">
        <f t="shared" si="227"/>
        <v>0</v>
      </c>
      <c r="CK89" s="392">
        <f t="shared" si="152"/>
        <v>0</v>
      </c>
      <c r="CL89" s="393" t="str">
        <f t="shared" si="153"/>
        <v>E</v>
      </c>
      <c r="CM89" s="394">
        <f t="shared" si="154"/>
        <v>0</v>
      </c>
      <c r="CN89" s="365"/>
      <c r="CO89" s="366"/>
      <c r="CP89" s="367">
        <f t="shared" si="155"/>
        <v>0</v>
      </c>
      <c r="CQ89" s="366"/>
      <c r="CR89" s="366"/>
      <c r="CS89" s="367">
        <f t="shared" si="156"/>
        <v>0</v>
      </c>
      <c r="CT89" s="366"/>
      <c r="CU89" s="366"/>
      <c r="CV89" s="367">
        <f t="shared" si="157"/>
        <v>0</v>
      </c>
      <c r="CW89" s="368">
        <f t="shared" si="228"/>
        <v>0</v>
      </c>
      <c r="CX89" s="369"/>
      <c r="CY89" s="370"/>
      <c r="CZ89" s="367">
        <f t="shared" si="229"/>
        <v>0</v>
      </c>
      <c r="DA89" s="370"/>
      <c r="DB89" s="370"/>
      <c r="DC89" s="367">
        <f t="shared" si="230"/>
        <v>0</v>
      </c>
      <c r="DD89" s="371">
        <f t="shared" si="231"/>
        <v>0</v>
      </c>
      <c r="DE89" s="372">
        <f t="shared" si="158"/>
        <v>0</v>
      </c>
      <c r="DF89" s="373" t="str">
        <f t="shared" si="159"/>
        <v>E</v>
      </c>
      <c r="DG89" s="374">
        <f t="shared" si="160"/>
        <v>0</v>
      </c>
      <c r="DH89" s="395"/>
      <c r="DI89" s="396"/>
      <c r="DJ89" s="397">
        <f t="shared" si="161"/>
        <v>0</v>
      </c>
      <c r="DK89" s="396"/>
      <c r="DL89" s="396"/>
      <c r="DM89" s="397">
        <f t="shared" si="162"/>
        <v>0</v>
      </c>
      <c r="DN89" s="396"/>
      <c r="DO89" s="396"/>
      <c r="DP89" s="397">
        <f t="shared" si="163"/>
        <v>0</v>
      </c>
      <c r="DQ89" s="398">
        <f t="shared" si="232"/>
        <v>0</v>
      </c>
      <c r="DR89" s="399"/>
      <c r="DS89" s="400"/>
      <c r="DT89" s="397">
        <f t="shared" si="233"/>
        <v>0</v>
      </c>
      <c r="DU89" s="400"/>
      <c r="DV89" s="400"/>
      <c r="DW89" s="397">
        <f t="shared" si="234"/>
        <v>0</v>
      </c>
      <c r="DX89" s="401">
        <f t="shared" si="235"/>
        <v>0</v>
      </c>
      <c r="DY89" s="402">
        <f t="shared" si="164"/>
        <v>0</v>
      </c>
      <c r="DZ89" s="403" t="str">
        <f t="shared" si="165"/>
        <v>E</v>
      </c>
      <c r="EA89" s="404">
        <f t="shared" si="166"/>
        <v>0</v>
      </c>
      <c r="EB89" s="405">
        <v>0</v>
      </c>
      <c r="EC89" s="406">
        <v>0</v>
      </c>
      <c r="ED89" s="406">
        <v>0</v>
      </c>
      <c r="EE89" s="327"/>
      <c r="EF89" s="327"/>
      <c r="EG89" s="327">
        <f t="shared" si="167"/>
        <v>0</v>
      </c>
      <c r="EH89" s="407">
        <f t="shared" si="168"/>
        <v>0</v>
      </c>
      <c r="EI89" s="329" t="str">
        <f t="shared" si="169"/>
        <v>E</v>
      </c>
      <c r="EJ89" s="330">
        <f t="shared" si="170"/>
        <v>0</v>
      </c>
      <c r="EK89" s="408">
        <v>0</v>
      </c>
      <c r="EL89" s="409">
        <v>0</v>
      </c>
      <c r="EM89" s="409">
        <v>0</v>
      </c>
      <c r="EN89" s="332"/>
      <c r="EO89" s="332"/>
      <c r="EP89" s="332">
        <f t="shared" si="171"/>
        <v>0</v>
      </c>
      <c r="EQ89" s="333">
        <f t="shared" si="172"/>
        <v>0</v>
      </c>
      <c r="ER89" s="334" t="str">
        <f t="shared" si="173"/>
        <v>E</v>
      </c>
      <c r="ES89" s="335">
        <f t="shared" si="174"/>
        <v>0</v>
      </c>
      <c r="ET89" s="410">
        <v>0</v>
      </c>
      <c r="EU89" s="411">
        <v>0</v>
      </c>
      <c r="EV89" s="411">
        <v>0</v>
      </c>
      <c r="EW89" s="337"/>
      <c r="EX89" s="337"/>
      <c r="EY89" s="337">
        <f t="shared" si="175"/>
        <v>0</v>
      </c>
      <c r="EZ89" s="338">
        <f t="shared" si="176"/>
        <v>0</v>
      </c>
      <c r="FA89" s="339" t="str">
        <f t="shared" si="177"/>
        <v>E</v>
      </c>
      <c r="FB89" s="340">
        <f t="shared" si="178"/>
        <v>0</v>
      </c>
      <c r="FC89" s="412"/>
      <c r="FD89" s="373"/>
      <c r="FE89" s="413" t="str">
        <f t="shared" si="122"/>
        <v/>
      </c>
      <c r="FF89" s="344">
        <f t="shared" si="123"/>
        <v>0</v>
      </c>
      <c r="FG89" s="345">
        <f t="shared" si="124"/>
        <v>0</v>
      </c>
      <c r="FH89" s="275" t="str">
        <f t="shared" si="179"/>
        <v/>
      </c>
      <c r="FI89" s="347" t="str">
        <f t="shared" si="180"/>
        <v/>
      </c>
      <c r="FJ89" s="347" t="str">
        <f t="shared" si="181"/>
        <v/>
      </c>
      <c r="FK89" s="347" t="str">
        <f t="shared" si="182"/>
        <v/>
      </c>
      <c r="FL89" s="414" t="str">
        <f t="shared" si="183"/>
        <v/>
      </c>
      <c r="FM89" s="349" t="str">
        <f t="shared" si="184"/>
        <v/>
      </c>
      <c r="FN89" s="350" t="str">
        <f t="shared" si="185"/>
        <v/>
      </c>
      <c r="FO89" s="351">
        <f t="shared" si="125"/>
        <v>0</v>
      </c>
      <c r="FP89" s="352">
        <f t="shared" si="126"/>
        <v>0</v>
      </c>
      <c r="FQ89" s="352">
        <f t="shared" si="127"/>
        <v>0</v>
      </c>
      <c r="FR89" s="352">
        <f t="shared" si="128"/>
        <v>0</v>
      </c>
      <c r="FS89" s="352">
        <f t="shared" si="129"/>
        <v>0</v>
      </c>
      <c r="FT89" s="353">
        <f t="shared" si="130"/>
        <v>0</v>
      </c>
      <c r="FU89" s="45">
        <f t="shared" si="186"/>
        <v>0</v>
      </c>
      <c r="FV89" s="46">
        <f t="shared" si="187"/>
        <v>0</v>
      </c>
      <c r="FW89" s="46">
        <f t="shared" si="188"/>
        <v>0</v>
      </c>
      <c r="FX89" s="46">
        <f t="shared" si="189"/>
        <v>0</v>
      </c>
      <c r="FY89" s="46">
        <f t="shared" si="190"/>
        <v>0</v>
      </c>
      <c r="FZ89" s="820"/>
      <c r="GA89" s="820"/>
      <c r="GB89" s="10">
        <f t="shared" si="191"/>
        <v>0</v>
      </c>
      <c r="GC89" s="10" t="s">
        <v>167</v>
      </c>
      <c r="GD89" s="10">
        <f t="shared" si="192"/>
        <v>100</v>
      </c>
      <c r="GE89" s="10" t="str">
        <f t="shared" si="193"/>
        <v>0/100</v>
      </c>
      <c r="GF89" s="10">
        <f t="shared" si="194"/>
        <v>0</v>
      </c>
      <c r="GG89" s="10" t="s">
        <v>167</v>
      </c>
      <c r="GH89" s="10">
        <f t="shared" si="195"/>
        <v>100</v>
      </c>
      <c r="GI89" s="10" t="str">
        <f t="shared" si="196"/>
        <v>0/100</v>
      </c>
      <c r="GJ89" s="10">
        <f t="shared" si="197"/>
        <v>0</v>
      </c>
      <c r="GK89" s="10" t="s">
        <v>167</v>
      </c>
      <c r="GL89" s="10">
        <f t="shared" si="198"/>
        <v>100</v>
      </c>
      <c r="GM89" s="10" t="str">
        <f t="shared" si="199"/>
        <v>0/100</v>
      </c>
      <c r="GO89" s="10">
        <f t="shared" si="200"/>
        <v>0</v>
      </c>
      <c r="GP89" s="10">
        <f t="shared" si="201"/>
        <v>0</v>
      </c>
      <c r="GQ89" s="10">
        <f t="shared" si="202"/>
        <v>0</v>
      </c>
      <c r="GR89" s="10">
        <f t="shared" si="203"/>
        <v>0</v>
      </c>
      <c r="GS89" s="10">
        <f t="shared" si="204"/>
        <v>0</v>
      </c>
      <c r="GT89" s="10">
        <f t="shared" si="205"/>
        <v>0</v>
      </c>
      <c r="GU89" s="10">
        <f t="shared" si="206"/>
        <v>0</v>
      </c>
      <c r="GV89" s="10">
        <f t="shared" si="207"/>
        <v>0</v>
      </c>
      <c r="GW89" s="10">
        <f t="shared" si="208"/>
        <v>0</v>
      </c>
      <c r="GX89" s="10">
        <f t="shared" si="209"/>
        <v>0</v>
      </c>
    </row>
    <row r="90" spans="1:206" ht="18">
      <c r="A90" s="9">
        <f t="shared" si="131"/>
        <v>0</v>
      </c>
      <c r="B90" s="32">
        <v>82</v>
      </c>
      <c r="C90" s="354">
        <v>82</v>
      </c>
      <c r="D90" s="275">
        <f t="shared" si="132"/>
        <v>0</v>
      </c>
      <c r="E90" s="591"/>
      <c r="F90" s="592"/>
      <c r="G90" s="591"/>
      <c r="H90" s="591"/>
      <c r="I90" s="591"/>
      <c r="J90" s="591"/>
      <c r="K90" s="595"/>
      <c r="L90" s="355"/>
      <c r="M90" s="356"/>
      <c r="N90" s="357">
        <f t="shared" si="133"/>
        <v>0</v>
      </c>
      <c r="O90" s="356"/>
      <c r="P90" s="356"/>
      <c r="Q90" s="357">
        <f t="shared" si="134"/>
        <v>0</v>
      </c>
      <c r="R90" s="356"/>
      <c r="S90" s="356"/>
      <c r="T90" s="357">
        <f t="shared" si="135"/>
        <v>0</v>
      </c>
      <c r="U90" s="358">
        <f t="shared" si="210"/>
        <v>0</v>
      </c>
      <c r="V90" s="359"/>
      <c r="W90" s="360"/>
      <c r="X90" s="357">
        <f t="shared" si="211"/>
        <v>0</v>
      </c>
      <c r="Y90" s="360"/>
      <c r="Z90" s="360"/>
      <c r="AA90" s="357">
        <f t="shared" si="212"/>
        <v>0</v>
      </c>
      <c r="AB90" s="361">
        <f t="shared" si="213"/>
        <v>0</v>
      </c>
      <c r="AC90" s="362">
        <f t="shared" si="214"/>
        <v>0</v>
      </c>
      <c r="AD90" s="363" t="str">
        <f t="shared" si="136"/>
        <v/>
      </c>
      <c r="AE90" s="364">
        <f t="shared" si="215"/>
        <v>0</v>
      </c>
      <c r="AF90" s="365"/>
      <c r="AG90" s="366"/>
      <c r="AH90" s="367">
        <f t="shared" si="137"/>
        <v>0</v>
      </c>
      <c r="AI90" s="366"/>
      <c r="AJ90" s="366"/>
      <c r="AK90" s="367">
        <f t="shared" si="138"/>
        <v>0</v>
      </c>
      <c r="AL90" s="366"/>
      <c r="AM90" s="366"/>
      <c r="AN90" s="367">
        <f t="shared" si="139"/>
        <v>0</v>
      </c>
      <c r="AO90" s="368">
        <f t="shared" si="216"/>
        <v>0</v>
      </c>
      <c r="AP90" s="369"/>
      <c r="AQ90" s="370"/>
      <c r="AR90" s="367">
        <f t="shared" si="217"/>
        <v>0</v>
      </c>
      <c r="AS90" s="370"/>
      <c r="AT90" s="370"/>
      <c r="AU90" s="367">
        <f t="shared" si="218"/>
        <v>0</v>
      </c>
      <c r="AV90" s="371">
        <f t="shared" si="219"/>
        <v>0</v>
      </c>
      <c r="AW90" s="372">
        <f t="shared" si="140"/>
        <v>0</v>
      </c>
      <c r="AX90" s="373" t="str">
        <f t="shared" si="141"/>
        <v>E</v>
      </c>
      <c r="AY90" s="374">
        <f t="shared" si="142"/>
        <v>0</v>
      </c>
      <c r="AZ90" s="375"/>
      <c r="BA90" s="376"/>
      <c r="BB90" s="377">
        <f t="shared" si="143"/>
        <v>0</v>
      </c>
      <c r="BC90" s="376"/>
      <c r="BD90" s="376"/>
      <c r="BE90" s="377">
        <f t="shared" si="144"/>
        <v>0</v>
      </c>
      <c r="BF90" s="376"/>
      <c r="BG90" s="376"/>
      <c r="BH90" s="377">
        <f t="shared" si="145"/>
        <v>0</v>
      </c>
      <c r="BI90" s="378">
        <f t="shared" si="220"/>
        <v>0</v>
      </c>
      <c r="BJ90" s="379"/>
      <c r="BK90" s="380"/>
      <c r="BL90" s="377">
        <f t="shared" si="221"/>
        <v>0</v>
      </c>
      <c r="BM90" s="380"/>
      <c r="BN90" s="380"/>
      <c r="BO90" s="377">
        <f t="shared" si="222"/>
        <v>0</v>
      </c>
      <c r="BP90" s="381">
        <f t="shared" si="223"/>
        <v>0</v>
      </c>
      <c r="BQ90" s="382">
        <f t="shared" si="146"/>
        <v>0</v>
      </c>
      <c r="BR90" s="383" t="str">
        <f t="shared" si="147"/>
        <v>E</v>
      </c>
      <c r="BS90" s="384">
        <f t="shared" si="148"/>
        <v>0</v>
      </c>
      <c r="BT90" s="385"/>
      <c r="BU90" s="386"/>
      <c r="BV90" s="387">
        <f t="shared" si="149"/>
        <v>0</v>
      </c>
      <c r="BW90" s="386"/>
      <c r="BX90" s="386"/>
      <c r="BY90" s="387">
        <f t="shared" si="150"/>
        <v>0</v>
      </c>
      <c r="BZ90" s="386"/>
      <c r="CA90" s="386"/>
      <c r="CB90" s="387">
        <f t="shared" si="151"/>
        <v>0</v>
      </c>
      <c r="CC90" s="388">
        <f t="shared" si="224"/>
        <v>0</v>
      </c>
      <c r="CD90" s="389"/>
      <c r="CE90" s="390"/>
      <c r="CF90" s="387">
        <f t="shared" si="225"/>
        <v>0</v>
      </c>
      <c r="CG90" s="390"/>
      <c r="CH90" s="390"/>
      <c r="CI90" s="387">
        <f t="shared" si="226"/>
        <v>0</v>
      </c>
      <c r="CJ90" s="391">
        <f t="shared" si="227"/>
        <v>0</v>
      </c>
      <c r="CK90" s="392">
        <f t="shared" si="152"/>
        <v>0</v>
      </c>
      <c r="CL90" s="393" t="str">
        <f t="shared" si="153"/>
        <v>E</v>
      </c>
      <c r="CM90" s="394">
        <f t="shared" si="154"/>
        <v>0</v>
      </c>
      <c r="CN90" s="365"/>
      <c r="CO90" s="366"/>
      <c r="CP90" s="367">
        <f t="shared" si="155"/>
        <v>0</v>
      </c>
      <c r="CQ90" s="366"/>
      <c r="CR90" s="366"/>
      <c r="CS90" s="367">
        <f t="shared" si="156"/>
        <v>0</v>
      </c>
      <c r="CT90" s="366"/>
      <c r="CU90" s="366"/>
      <c r="CV90" s="367">
        <f t="shared" si="157"/>
        <v>0</v>
      </c>
      <c r="CW90" s="368">
        <f t="shared" si="228"/>
        <v>0</v>
      </c>
      <c r="CX90" s="369"/>
      <c r="CY90" s="370"/>
      <c r="CZ90" s="367">
        <f t="shared" si="229"/>
        <v>0</v>
      </c>
      <c r="DA90" s="370"/>
      <c r="DB90" s="370"/>
      <c r="DC90" s="367">
        <f t="shared" si="230"/>
        <v>0</v>
      </c>
      <c r="DD90" s="371">
        <f t="shared" si="231"/>
        <v>0</v>
      </c>
      <c r="DE90" s="372">
        <f t="shared" si="158"/>
        <v>0</v>
      </c>
      <c r="DF90" s="373" t="str">
        <f t="shared" si="159"/>
        <v>E</v>
      </c>
      <c r="DG90" s="374">
        <f t="shared" si="160"/>
        <v>0</v>
      </c>
      <c r="DH90" s="395"/>
      <c r="DI90" s="396"/>
      <c r="DJ90" s="397">
        <f t="shared" si="161"/>
        <v>0</v>
      </c>
      <c r="DK90" s="396"/>
      <c r="DL90" s="396"/>
      <c r="DM90" s="397">
        <f t="shared" si="162"/>
        <v>0</v>
      </c>
      <c r="DN90" s="396"/>
      <c r="DO90" s="396"/>
      <c r="DP90" s="397">
        <f t="shared" si="163"/>
        <v>0</v>
      </c>
      <c r="DQ90" s="398">
        <f t="shared" si="232"/>
        <v>0</v>
      </c>
      <c r="DR90" s="399"/>
      <c r="DS90" s="400"/>
      <c r="DT90" s="397">
        <f t="shared" si="233"/>
        <v>0</v>
      </c>
      <c r="DU90" s="400"/>
      <c r="DV90" s="400"/>
      <c r="DW90" s="397">
        <f t="shared" si="234"/>
        <v>0</v>
      </c>
      <c r="DX90" s="401">
        <f t="shared" si="235"/>
        <v>0</v>
      </c>
      <c r="DY90" s="402">
        <f t="shared" si="164"/>
        <v>0</v>
      </c>
      <c r="DZ90" s="403" t="str">
        <f t="shared" si="165"/>
        <v>E</v>
      </c>
      <c r="EA90" s="404">
        <f t="shared" si="166"/>
        <v>0</v>
      </c>
      <c r="EB90" s="405">
        <v>0</v>
      </c>
      <c r="EC90" s="406">
        <v>0</v>
      </c>
      <c r="ED90" s="406">
        <v>0</v>
      </c>
      <c r="EE90" s="327"/>
      <c r="EF90" s="327"/>
      <c r="EG90" s="327">
        <f t="shared" si="167"/>
        <v>0</v>
      </c>
      <c r="EH90" s="407">
        <f t="shared" si="168"/>
        <v>0</v>
      </c>
      <c r="EI90" s="329" t="str">
        <f t="shared" si="169"/>
        <v>E</v>
      </c>
      <c r="EJ90" s="330">
        <f t="shared" si="170"/>
        <v>0</v>
      </c>
      <c r="EK90" s="408">
        <v>0</v>
      </c>
      <c r="EL90" s="409">
        <v>0</v>
      </c>
      <c r="EM90" s="409">
        <v>0</v>
      </c>
      <c r="EN90" s="332"/>
      <c r="EO90" s="332"/>
      <c r="EP90" s="332">
        <f t="shared" si="171"/>
        <v>0</v>
      </c>
      <c r="EQ90" s="333">
        <f t="shared" si="172"/>
        <v>0</v>
      </c>
      <c r="ER90" s="334" t="str">
        <f t="shared" si="173"/>
        <v>E</v>
      </c>
      <c r="ES90" s="335">
        <f t="shared" si="174"/>
        <v>0</v>
      </c>
      <c r="ET90" s="410">
        <v>0</v>
      </c>
      <c r="EU90" s="411">
        <v>0</v>
      </c>
      <c r="EV90" s="411">
        <v>0</v>
      </c>
      <c r="EW90" s="337"/>
      <c r="EX90" s="337"/>
      <c r="EY90" s="337">
        <f t="shared" si="175"/>
        <v>0</v>
      </c>
      <c r="EZ90" s="338">
        <f t="shared" si="176"/>
        <v>0</v>
      </c>
      <c r="FA90" s="339" t="str">
        <f t="shared" si="177"/>
        <v>E</v>
      </c>
      <c r="FB90" s="340">
        <f t="shared" si="178"/>
        <v>0</v>
      </c>
      <c r="FC90" s="412"/>
      <c r="FD90" s="373"/>
      <c r="FE90" s="413" t="str">
        <f t="shared" si="122"/>
        <v/>
      </c>
      <c r="FF90" s="344">
        <f t="shared" si="123"/>
        <v>0</v>
      </c>
      <c r="FG90" s="345">
        <f t="shared" si="124"/>
        <v>0</v>
      </c>
      <c r="FH90" s="275" t="str">
        <f t="shared" si="179"/>
        <v/>
      </c>
      <c r="FI90" s="347" t="str">
        <f t="shared" si="180"/>
        <v/>
      </c>
      <c r="FJ90" s="347" t="str">
        <f t="shared" si="181"/>
        <v/>
      </c>
      <c r="FK90" s="347" t="str">
        <f t="shared" si="182"/>
        <v/>
      </c>
      <c r="FL90" s="414" t="str">
        <f t="shared" si="183"/>
        <v/>
      </c>
      <c r="FM90" s="349" t="str">
        <f t="shared" si="184"/>
        <v/>
      </c>
      <c r="FN90" s="350" t="str">
        <f t="shared" si="185"/>
        <v/>
      </c>
      <c r="FO90" s="351">
        <f t="shared" si="125"/>
        <v>0</v>
      </c>
      <c r="FP90" s="352">
        <f t="shared" si="126"/>
        <v>0</v>
      </c>
      <c r="FQ90" s="352">
        <f t="shared" si="127"/>
        <v>0</v>
      </c>
      <c r="FR90" s="352">
        <f t="shared" si="128"/>
        <v>0</v>
      </c>
      <c r="FS90" s="352">
        <f t="shared" si="129"/>
        <v>0</v>
      </c>
      <c r="FT90" s="353">
        <f t="shared" si="130"/>
        <v>0</v>
      </c>
      <c r="FU90" s="45">
        <f t="shared" si="186"/>
        <v>0</v>
      </c>
      <c r="FV90" s="46">
        <f t="shared" si="187"/>
        <v>0</v>
      </c>
      <c r="FW90" s="46">
        <f t="shared" si="188"/>
        <v>0</v>
      </c>
      <c r="FX90" s="46">
        <f t="shared" si="189"/>
        <v>0</v>
      </c>
      <c r="FY90" s="46">
        <f t="shared" si="190"/>
        <v>0</v>
      </c>
      <c r="FZ90" s="820"/>
      <c r="GA90" s="820"/>
      <c r="GB90" s="10">
        <f t="shared" si="191"/>
        <v>0</v>
      </c>
      <c r="GC90" s="10" t="s">
        <v>167</v>
      </c>
      <c r="GD90" s="10">
        <f t="shared" si="192"/>
        <v>100</v>
      </c>
      <c r="GE90" s="10" t="str">
        <f t="shared" si="193"/>
        <v>0/100</v>
      </c>
      <c r="GF90" s="10">
        <f t="shared" si="194"/>
        <v>0</v>
      </c>
      <c r="GG90" s="10" t="s">
        <v>167</v>
      </c>
      <c r="GH90" s="10">
        <f t="shared" si="195"/>
        <v>100</v>
      </c>
      <c r="GI90" s="10" t="str">
        <f t="shared" si="196"/>
        <v>0/100</v>
      </c>
      <c r="GJ90" s="10">
        <f t="shared" si="197"/>
        <v>0</v>
      </c>
      <c r="GK90" s="10" t="s">
        <v>167</v>
      </c>
      <c r="GL90" s="10">
        <f t="shared" si="198"/>
        <v>100</v>
      </c>
      <c r="GM90" s="10" t="str">
        <f t="shared" si="199"/>
        <v>0/100</v>
      </c>
      <c r="GO90" s="10">
        <f t="shared" si="200"/>
        <v>0</v>
      </c>
      <c r="GP90" s="10">
        <f t="shared" si="201"/>
        <v>0</v>
      </c>
      <c r="GQ90" s="10">
        <f t="shared" si="202"/>
        <v>0</v>
      </c>
      <c r="GR90" s="10">
        <f t="shared" si="203"/>
        <v>0</v>
      </c>
      <c r="GS90" s="10">
        <f t="shared" si="204"/>
        <v>0</v>
      </c>
      <c r="GT90" s="10">
        <f t="shared" si="205"/>
        <v>0</v>
      </c>
      <c r="GU90" s="10">
        <f t="shared" si="206"/>
        <v>0</v>
      </c>
      <c r="GV90" s="10">
        <f t="shared" si="207"/>
        <v>0</v>
      </c>
      <c r="GW90" s="10">
        <f t="shared" si="208"/>
        <v>0</v>
      </c>
      <c r="GX90" s="10">
        <f t="shared" si="209"/>
        <v>0</v>
      </c>
    </row>
    <row r="91" spans="1:206" ht="18">
      <c r="A91" s="9">
        <f t="shared" si="131"/>
        <v>0</v>
      </c>
      <c r="B91" s="32">
        <v>83</v>
      </c>
      <c r="C91" s="274">
        <v>83</v>
      </c>
      <c r="D91" s="275">
        <f t="shared" si="132"/>
        <v>0</v>
      </c>
      <c r="E91" s="591"/>
      <c r="F91" s="592"/>
      <c r="G91" s="589"/>
      <c r="H91" s="591"/>
      <c r="I91" s="591"/>
      <c r="J91" s="591"/>
      <c r="K91" s="595"/>
      <c r="L91" s="355"/>
      <c r="M91" s="356"/>
      <c r="N91" s="357">
        <f t="shared" si="133"/>
        <v>0</v>
      </c>
      <c r="O91" s="356"/>
      <c r="P91" s="356"/>
      <c r="Q91" s="357">
        <f t="shared" si="134"/>
        <v>0</v>
      </c>
      <c r="R91" s="356"/>
      <c r="S91" s="356"/>
      <c r="T91" s="357">
        <f t="shared" si="135"/>
        <v>0</v>
      </c>
      <c r="U91" s="358">
        <f t="shared" si="210"/>
        <v>0</v>
      </c>
      <c r="V91" s="359"/>
      <c r="W91" s="360"/>
      <c r="X91" s="357">
        <f t="shared" si="211"/>
        <v>0</v>
      </c>
      <c r="Y91" s="360"/>
      <c r="Z91" s="360"/>
      <c r="AA91" s="357">
        <f t="shared" si="212"/>
        <v>0</v>
      </c>
      <c r="AB91" s="361">
        <f t="shared" si="213"/>
        <v>0</v>
      </c>
      <c r="AC91" s="362">
        <f t="shared" si="214"/>
        <v>0</v>
      </c>
      <c r="AD91" s="363" t="str">
        <f t="shared" si="136"/>
        <v/>
      </c>
      <c r="AE91" s="364">
        <f t="shared" si="215"/>
        <v>0</v>
      </c>
      <c r="AF91" s="365"/>
      <c r="AG91" s="366"/>
      <c r="AH91" s="367">
        <f t="shared" si="137"/>
        <v>0</v>
      </c>
      <c r="AI91" s="366"/>
      <c r="AJ91" s="366"/>
      <c r="AK91" s="367">
        <f t="shared" si="138"/>
        <v>0</v>
      </c>
      <c r="AL91" s="366"/>
      <c r="AM91" s="366"/>
      <c r="AN91" s="367">
        <f t="shared" si="139"/>
        <v>0</v>
      </c>
      <c r="AO91" s="368">
        <f t="shared" si="216"/>
        <v>0</v>
      </c>
      <c r="AP91" s="369"/>
      <c r="AQ91" s="370"/>
      <c r="AR91" s="367">
        <f t="shared" si="217"/>
        <v>0</v>
      </c>
      <c r="AS91" s="370"/>
      <c r="AT91" s="370"/>
      <c r="AU91" s="367">
        <f t="shared" si="218"/>
        <v>0</v>
      </c>
      <c r="AV91" s="371">
        <f t="shared" si="219"/>
        <v>0</v>
      </c>
      <c r="AW91" s="372">
        <f t="shared" si="140"/>
        <v>0</v>
      </c>
      <c r="AX91" s="373" t="str">
        <f t="shared" si="141"/>
        <v>E</v>
      </c>
      <c r="AY91" s="374">
        <f t="shared" si="142"/>
        <v>0</v>
      </c>
      <c r="AZ91" s="375"/>
      <c r="BA91" s="376"/>
      <c r="BB91" s="377">
        <f t="shared" si="143"/>
        <v>0</v>
      </c>
      <c r="BC91" s="376"/>
      <c r="BD91" s="376"/>
      <c r="BE91" s="377">
        <f t="shared" si="144"/>
        <v>0</v>
      </c>
      <c r="BF91" s="376"/>
      <c r="BG91" s="376"/>
      <c r="BH91" s="377">
        <f t="shared" si="145"/>
        <v>0</v>
      </c>
      <c r="BI91" s="378">
        <f t="shared" si="220"/>
        <v>0</v>
      </c>
      <c r="BJ91" s="379"/>
      <c r="BK91" s="380"/>
      <c r="BL91" s="377">
        <f t="shared" si="221"/>
        <v>0</v>
      </c>
      <c r="BM91" s="380"/>
      <c r="BN91" s="380"/>
      <c r="BO91" s="377">
        <f t="shared" si="222"/>
        <v>0</v>
      </c>
      <c r="BP91" s="381">
        <f t="shared" si="223"/>
        <v>0</v>
      </c>
      <c r="BQ91" s="382">
        <f t="shared" si="146"/>
        <v>0</v>
      </c>
      <c r="BR91" s="383" t="str">
        <f t="shared" si="147"/>
        <v>E</v>
      </c>
      <c r="BS91" s="384">
        <f t="shared" si="148"/>
        <v>0</v>
      </c>
      <c r="BT91" s="385"/>
      <c r="BU91" s="386"/>
      <c r="BV91" s="387">
        <f t="shared" si="149"/>
        <v>0</v>
      </c>
      <c r="BW91" s="386"/>
      <c r="BX91" s="386"/>
      <c r="BY91" s="387">
        <f t="shared" si="150"/>
        <v>0</v>
      </c>
      <c r="BZ91" s="386"/>
      <c r="CA91" s="386"/>
      <c r="CB91" s="387">
        <f t="shared" si="151"/>
        <v>0</v>
      </c>
      <c r="CC91" s="388">
        <f t="shared" si="224"/>
        <v>0</v>
      </c>
      <c r="CD91" s="389"/>
      <c r="CE91" s="390"/>
      <c r="CF91" s="387">
        <f t="shared" si="225"/>
        <v>0</v>
      </c>
      <c r="CG91" s="390"/>
      <c r="CH91" s="390"/>
      <c r="CI91" s="387">
        <f t="shared" si="226"/>
        <v>0</v>
      </c>
      <c r="CJ91" s="391">
        <f t="shared" si="227"/>
        <v>0</v>
      </c>
      <c r="CK91" s="392">
        <f t="shared" si="152"/>
        <v>0</v>
      </c>
      <c r="CL91" s="393" t="str">
        <f t="shared" si="153"/>
        <v>E</v>
      </c>
      <c r="CM91" s="394">
        <f t="shared" si="154"/>
        <v>0</v>
      </c>
      <c r="CN91" s="365"/>
      <c r="CO91" s="366"/>
      <c r="CP91" s="367">
        <f t="shared" si="155"/>
        <v>0</v>
      </c>
      <c r="CQ91" s="366"/>
      <c r="CR91" s="366"/>
      <c r="CS91" s="367">
        <f t="shared" si="156"/>
        <v>0</v>
      </c>
      <c r="CT91" s="366"/>
      <c r="CU91" s="366"/>
      <c r="CV91" s="367">
        <f t="shared" si="157"/>
        <v>0</v>
      </c>
      <c r="CW91" s="368">
        <f t="shared" si="228"/>
        <v>0</v>
      </c>
      <c r="CX91" s="369"/>
      <c r="CY91" s="370"/>
      <c r="CZ91" s="367">
        <f t="shared" si="229"/>
        <v>0</v>
      </c>
      <c r="DA91" s="370"/>
      <c r="DB91" s="370"/>
      <c r="DC91" s="367">
        <f t="shared" si="230"/>
        <v>0</v>
      </c>
      <c r="DD91" s="371">
        <f t="shared" si="231"/>
        <v>0</v>
      </c>
      <c r="DE91" s="372">
        <f t="shared" si="158"/>
        <v>0</v>
      </c>
      <c r="DF91" s="373" t="str">
        <f t="shared" si="159"/>
        <v>E</v>
      </c>
      <c r="DG91" s="374">
        <f t="shared" si="160"/>
        <v>0</v>
      </c>
      <c r="DH91" s="395"/>
      <c r="DI91" s="396"/>
      <c r="DJ91" s="397">
        <f t="shared" si="161"/>
        <v>0</v>
      </c>
      <c r="DK91" s="396"/>
      <c r="DL91" s="396"/>
      <c r="DM91" s="397">
        <f t="shared" si="162"/>
        <v>0</v>
      </c>
      <c r="DN91" s="396"/>
      <c r="DO91" s="396"/>
      <c r="DP91" s="397">
        <f t="shared" si="163"/>
        <v>0</v>
      </c>
      <c r="DQ91" s="398">
        <f t="shared" si="232"/>
        <v>0</v>
      </c>
      <c r="DR91" s="399"/>
      <c r="DS91" s="400"/>
      <c r="DT91" s="397">
        <f t="shared" si="233"/>
        <v>0</v>
      </c>
      <c r="DU91" s="400"/>
      <c r="DV91" s="400"/>
      <c r="DW91" s="397">
        <f t="shared" si="234"/>
        <v>0</v>
      </c>
      <c r="DX91" s="401">
        <f t="shared" si="235"/>
        <v>0</v>
      </c>
      <c r="DY91" s="402">
        <f t="shared" si="164"/>
        <v>0</v>
      </c>
      <c r="DZ91" s="403" t="str">
        <f t="shared" si="165"/>
        <v>E</v>
      </c>
      <c r="EA91" s="404">
        <f t="shared" si="166"/>
        <v>0</v>
      </c>
      <c r="EB91" s="405">
        <v>0</v>
      </c>
      <c r="EC91" s="406">
        <v>0</v>
      </c>
      <c r="ED91" s="406">
        <v>0</v>
      </c>
      <c r="EE91" s="327"/>
      <c r="EF91" s="327"/>
      <c r="EG91" s="327">
        <f t="shared" si="167"/>
        <v>0</v>
      </c>
      <c r="EH91" s="407">
        <f t="shared" si="168"/>
        <v>0</v>
      </c>
      <c r="EI91" s="329" t="str">
        <f t="shared" si="169"/>
        <v>E</v>
      </c>
      <c r="EJ91" s="330">
        <f t="shared" si="170"/>
        <v>0</v>
      </c>
      <c r="EK91" s="408">
        <v>0</v>
      </c>
      <c r="EL91" s="409">
        <v>0</v>
      </c>
      <c r="EM91" s="409">
        <v>0</v>
      </c>
      <c r="EN91" s="332"/>
      <c r="EO91" s="332"/>
      <c r="EP91" s="332">
        <f t="shared" si="171"/>
        <v>0</v>
      </c>
      <c r="EQ91" s="333">
        <f t="shared" si="172"/>
        <v>0</v>
      </c>
      <c r="ER91" s="334" t="str">
        <f t="shared" si="173"/>
        <v>E</v>
      </c>
      <c r="ES91" s="335">
        <f t="shared" si="174"/>
        <v>0</v>
      </c>
      <c r="ET91" s="410">
        <v>0</v>
      </c>
      <c r="EU91" s="411">
        <v>0</v>
      </c>
      <c r="EV91" s="411">
        <v>0</v>
      </c>
      <c r="EW91" s="337"/>
      <c r="EX91" s="337"/>
      <c r="EY91" s="337">
        <f t="shared" si="175"/>
        <v>0</v>
      </c>
      <c r="EZ91" s="338">
        <f t="shared" si="176"/>
        <v>0</v>
      </c>
      <c r="FA91" s="339" t="str">
        <f t="shared" si="177"/>
        <v>E</v>
      </c>
      <c r="FB91" s="340">
        <f t="shared" si="178"/>
        <v>0</v>
      </c>
      <c r="FC91" s="412"/>
      <c r="FD91" s="373"/>
      <c r="FE91" s="413" t="str">
        <f t="shared" si="122"/>
        <v/>
      </c>
      <c r="FF91" s="344">
        <f t="shared" si="123"/>
        <v>0</v>
      </c>
      <c r="FG91" s="345">
        <f t="shared" si="124"/>
        <v>0</v>
      </c>
      <c r="FH91" s="275" t="str">
        <f t="shared" si="179"/>
        <v/>
      </c>
      <c r="FI91" s="347" t="str">
        <f t="shared" si="180"/>
        <v/>
      </c>
      <c r="FJ91" s="347" t="str">
        <f t="shared" si="181"/>
        <v/>
      </c>
      <c r="FK91" s="347" t="str">
        <f t="shared" si="182"/>
        <v/>
      </c>
      <c r="FL91" s="414" t="str">
        <f t="shared" si="183"/>
        <v/>
      </c>
      <c r="FM91" s="349" t="str">
        <f t="shared" si="184"/>
        <v/>
      </c>
      <c r="FN91" s="350" t="str">
        <f t="shared" si="185"/>
        <v/>
      </c>
      <c r="FO91" s="351">
        <f t="shared" si="125"/>
        <v>0</v>
      </c>
      <c r="FP91" s="352">
        <f t="shared" si="126"/>
        <v>0</v>
      </c>
      <c r="FQ91" s="352">
        <f t="shared" si="127"/>
        <v>0</v>
      </c>
      <c r="FR91" s="352">
        <f t="shared" si="128"/>
        <v>0</v>
      </c>
      <c r="FS91" s="352">
        <f t="shared" si="129"/>
        <v>0</v>
      </c>
      <c r="FT91" s="353">
        <f t="shared" si="130"/>
        <v>0</v>
      </c>
      <c r="FU91" s="45">
        <f t="shared" si="186"/>
        <v>0</v>
      </c>
      <c r="FV91" s="46">
        <f t="shared" si="187"/>
        <v>0</v>
      </c>
      <c r="FW91" s="46">
        <f t="shared" si="188"/>
        <v>0</v>
      </c>
      <c r="FX91" s="46">
        <f t="shared" si="189"/>
        <v>0</v>
      </c>
      <c r="FY91" s="46">
        <f t="shared" si="190"/>
        <v>0</v>
      </c>
      <c r="FZ91" s="820"/>
      <c r="GA91" s="820"/>
      <c r="GB91" s="10">
        <f t="shared" si="191"/>
        <v>0</v>
      </c>
      <c r="GC91" s="10" t="s">
        <v>167</v>
      </c>
      <c r="GD91" s="10">
        <f t="shared" si="192"/>
        <v>100</v>
      </c>
      <c r="GE91" s="10" t="str">
        <f t="shared" si="193"/>
        <v>0/100</v>
      </c>
      <c r="GF91" s="10">
        <f t="shared" si="194"/>
        <v>0</v>
      </c>
      <c r="GG91" s="10" t="s">
        <v>167</v>
      </c>
      <c r="GH91" s="10">
        <f t="shared" si="195"/>
        <v>100</v>
      </c>
      <c r="GI91" s="10" t="str">
        <f t="shared" si="196"/>
        <v>0/100</v>
      </c>
      <c r="GJ91" s="10">
        <f t="shared" si="197"/>
        <v>0</v>
      </c>
      <c r="GK91" s="10" t="s">
        <v>167</v>
      </c>
      <c r="GL91" s="10">
        <f t="shared" si="198"/>
        <v>100</v>
      </c>
      <c r="GM91" s="10" t="str">
        <f t="shared" si="199"/>
        <v>0/100</v>
      </c>
      <c r="GO91" s="10">
        <f t="shared" si="200"/>
        <v>0</v>
      </c>
      <c r="GP91" s="10">
        <f t="shared" si="201"/>
        <v>0</v>
      </c>
      <c r="GQ91" s="10">
        <f t="shared" si="202"/>
        <v>0</v>
      </c>
      <c r="GR91" s="10">
        <f t="shared" si="203"/>
        <v>0</v>
      </c>
      <c r="GS91" s="10">
        <f t="shared" si="204"/>
        <v>0</v>
      </c>
      <c r="GT91" s="10">
        <f t="shared" si="205"/>
        <v>0</v>
      </c>
      <c r="GU91" s="10">
        <f t="shared" si="206"/>
        <v>0</v>
      </c>
      <c r="GV91" s="10">
        <f t="shared" si="207"/>
        <v>0</v>
      </c>
      <c r="GW91" s="10">
        <f t="shared" si="208"/>
        <v>0</v>
      </c>
      <c r="GX91" s="10">
        <f t="shared" si="209"/>
        <v>0</v>
      </c>
    </row>
    <row r="92" spans="1:206" ht="18">
      <c r="A92" s="9">
        <f t="shared" si="131"/>
        <v>0</v>
      </c>
      <c r="B92" s="32">
        <v>84</v>
      </c>
      <c r="C92" s="354">
        <v>84</v>
      </c>
      <c r="D92" s="275">
        <f t="shared" si="132"/>
        <v>0</v>
      </c>
      <c r="E92" s="591"/>
      <c r="F92" s="592"/>
      <c r="G92" s="591"/>
      <c r="H92" s="591"/>
      <c r="I92" s="591"/>
      <c r="J92" s="591"/>
      <c r="K92" s="595"/>
      <c r="L92" s="355"/>
      <c r="M92" s="356"/>
      <c r="N92" s="357">
        <f t="shared" si="133"/>
        <v>0</v>
      </c>
      <c r="O92" s="356"/>
      <c r="P92" s="356"/>
      <c r="Q92" s="357">
        <f t="shared" si="134"/>
        <v>0</v>
      </c>
      <c r="R92" s="356"/>
      <c r="S92" s="356"/>
      <c r="T92" s="357">
        <f t="shared" si="135"/>
        <v>0</v>
      </c>
      <c r="U92" s="358">
        <f t="shared" si="210"/>
        <v>0</v>
      </c>
      <c r="V92" s="359"/>
      <c r="W92" s="360"/>
      <c r="X92" s="357">
        <f t="shared" si="211"/>
        <v>0</v>
      </c>
      <c r="Y92" s="360"/>
      <c r="Z92" s="360"/>
      <c r="AA92" s="357">
        <f t="shared" si="212"/>
        <v>0</v>
      </c>
      <c r="AB92" s="361">
        <f t="shared" si="213"/>
        <v>0</v>
      </c>
      <c r="AC92" s="362">
        <f t="shared" si="214"/>
        <v>0</v>
      </c>
      <c r="AD92" s="363" t="str">
        <f t="shared" si="136"/>
        <v/>
      </c>
      <c r="AE92" s="364">
        <f t="shared" si="215"/>
        <v>0</v>
      </c>
      <c r="AF92" s="365"/>
      <c r="AG92" s="366"/>
      <c r="AH92" s="367">
        <f t="shared" si="137"/>
        <v>0</v>
      </c>
      <c r="AI92" s="366"/>
      <c r="AJ92" s="366"/>
      <c r="AK92" s="367">
        <f t="shared" si="138"/>
        <v>0</v>
      </c>
      <c r="AL92" s="366"/>
      <c r="AM92" s="366"/>
      <c r="AN92" s="367">
        <f t="shared" si="139"/>
        <v>0</v>
      </c>
      <c r="AO92" s="368">
        <f t="shared" si="216"/>
        <v>0</v>
      </c>
      <c r="AP92" s="369"/>
      <c r="AQ92" s="370"/>
      <c r="AR92" s="367">
        <f t="shared" si="217"/>
        <v>0</v>
      </c>
      <c r="AS92" s="370"/>
      <c r="AT92" s="370"/>
      <c r="AU92" s="367">
        <f t="shared" si="218"/>
        <v>0</v>
      </c>
      <c r="AV92" s="371">
        <f t="shared" si="219"/>
        <v>0</v>
      </c>
      <c r="AW92" s="372">
        <f t="shared" si="140"/>
        <v>0</v>
      </c>
      <c r="AX92" s="373" t="str">
        <f t="shared" si="141"/>
        <v>E</v>
      </c>
      <c r="AY92" s="374">
        <f t="shared" si="142"/>
        <v>0</v>
      </c>
      <c r="AZ92" s="375"/>
      <c r="BA92" s="376"/>
      <c r="BB92" s="377">
        <f t="shared" si="143"/>
        <v>0</v>
      </c>
      <c r="BC92" s="376"/>
      <c r="BD92" s="376"/>
      <c r="BE92" s="377">
        <f t="shared" si="144"/>
        <v>0</v>
      </c>
      <c r="BF92" s="376"/>
      <c r="BG92" s="376"/>
      <c r="BH92" s="377">
        <f t="shared" si="145"/>
        <v>0</v>
      </c>
      <c r="BI92" s="378">
        <f t="shared" si="220"/>
        <v>0</v>
      </c>
      <c r="BJ92" s="379"/>
      <c r="BK92" s="380"/>
      <c r="BL92" s="377">
        <f t="shared" si="221"/>
        <v>0</v>
      </c>
      <c r="BM92" s="380"/>
      <c r="BN92" s="380"/>
      <c r="BO92" s="377">
        <f t="shared" si="222"/>
        <v>0</v>
      </c>
      <c r="BP92" s="381">
        <f t="shared" si="223"/>
        <v>0</v>
      </c>
      <c r="BQ92" s="382">
        <f t="shared" si="146"/>
        <v>0</v>
      </c>
      <c r="BR92" s="383" t="str">
        <f t="shared" si="147"/>
        <v>E</v>
      </c>
      <c r="BS92" s="384">
        <f t="shared" si="148"/>
        <v>0</v>
      </c>
      <c r="BT92" s="385"/>
      <c r="BU92" s="386"/>
      <c r="BV92" s="387">
        <f t="shared" si="149"/>
        <v>0</v>
      </c>
      <c r="BW92" s="386"/>
      <c r="BX92" s="386"/>
      <c r="BY92" s="387">
        <f t="shared" si="150"/>
        <v>0</v>
      </c>
      <c r="BZ92" s="386"/>
      <c r="CA92" s="386"/>
      <c r="CB92" s="387">
        <f t="shared" si="151"/>
        <v>0</v>
      </c>
      <c r="CC92" s="388">
        <f t="shared" si="224"/>
        <v>0</v>
      </c>
      <c r="CD92" s="389"/>
      <c r="CE92" s="390"/>
      <c r="CF92" s="387">
        <f t="shared" si="225"/>
        <v>0</v>
      </c>
      <c r="CG92" s="390"/>
      <c r="CH92" s="390"/>
      <c r="CI92" s="387">
        <f t="shared" si="226"/>
        <v>0</v>
      </c>
      <c r="CJ92" s="391">
        <f t="shared" si="227"/>
        <v>0</v>
      </c>
      <c r="CK92" s="392">
        <f t="shared" si="152"/>
        <v>0</v>
      </c>
      <c r="CL92" s="393" t="str">
        <f t="shared" si="153"/>
        <v>E</v>
      </c>
      <c r="CM92" s="394">
        <f t="shared" si="154"/>
        <v>0</v>
      </c>
      <c r="CN92" s="365"/>
      <c r="CO92" s="366"/>
      <c r="CP92" s="367">
        <f t="shared" si="155"/>
        <v>0</v>
      </c>
      <c r="CQ92" s="366"/>
      <c r="CR92" s="366"/>
      <c r="CS92" s="367">
        <f t="shared" si="156"/>
        <v>0</v>
      </c>
      <c r="CT92" s="366"/>
      <c r="CU92" s="366"/>
      <c r="CV92" s="367">
        <f t="shared" si="157"/>
        <v>0</v>
      </c>
      <c r="CW92" s="368">
        <f t="shared" si="228"/>
        <v>0</v>
      </c>
      <c r="CX92" s="369"/>
      <c r="CY92" s="370"/>
      <c r="CZ92" s="367">
        <f t="shared" si="229"/>
        <v>0</v>
      </c>
      <c r="DA92" s="370"/>
      <c r="DB92" s="370"/>
      <c r="DC92" s="367">
        <f t="shared" si="230"/>
        <v>0</v>
      </c>
      <c r="DD92" s="371">
        <f t="shared" si="231"/>
        <v>0</v>
      </c>
      <c r="DE92" s="372">
        <f t="shared" si="158"/>
        <v>0</v>
      </c>
      <c r="DF92" s="373" t="str">
        <f t="shared" si="159"/>
        <v>E</v>
      </c>
      <c r="DG92" s="374">
        <f t="shared" si="160"/>
        <v>0</v>
      </c>
      <c r="DH92" s="395"/>
      <c r="DI92" s="396"/>
      <c r="DJ92" s="397">
        <f t="shared" si="161"/>
        <v>0</v>
      </c>
      <c r="DK92" s="396"/>
      <c r="DL92" s="396"/>
      <c r="DM92" s="397">
        <f t="shared" si="162"/>
        <v>0</v>
      </c>
      <c r="DN92" s="396"/>
      <c r="DO92" s="396"/>
      <c r="DP92" s="397">
        <f t="shared" si="163"/>
        <v>0</v>
      </c>
      <c r="DQ92" s="398">
        <f t="shared" si="232"/>
        <v>0</v>
      </c>
      <c r="DR92" s="399"/>
      <c r="DS92" s="400"/>
      <c r="DT92" s="397">
        <f t="shared" si="233"/>
        <v>0</v>
      </c>
      <c r="DU92" s="400"/>
      <c r="DV92" s="400"/>
      <c r="DW92" s="397">
        <f t="shared" si="234"/>
        <v>0</v>
      </c>
      <c r="DX92" s="401">
        <f t="shared" si="235"/>
        <v>0</v>
      </c>
      <c r="DY92" s="402">
        <f t="shared" si="164"/>
        <v>0</v>
      </c>
      <c r="DZ92" s="403" t="str">
        <f t="shared" si="165"/>
        <v>E</v>
      </c>
      <c r="EA92" s="404">
        <f t="shared" si="166"/>
        <v>0</v>
      </c>
      <c r="EB92" s="405">
        <v>0</v>
      </c>
      <c r="EC92" s="406">
        <v>0</v>
      </c>
      <c r="ED92" s="406">
        <v>0</v>
      </c>
      <c r="EE92" s="327"/>
      <c r="EF92" s="327"/>
      <c r="EG92" s="327">
        <f t="shared" si="167"/>
        <v>0</v>
      </c>
      <c r="EH92" s="407">
        <f t="shared" si="168"/>
        <v>0</v>
      </c>
      <c r="EI92" s="329" t="str">
        <f t="shared" si="169"/>
        <v>E</v>
      </c>
      <c r="EJ92" s="330">
        <f t="shared" si="170"/>
        <v>0</v>
      </c>
      <c r="EK92" s="408">
        <v>0</v>
      </c>
      <c r="EL92" s="409">
        <v>0</v>
      </c>
      <c r="EM92" s="409">
        <v>0</v>
      </c>
      <c r="EN92" s="332"/>
      <c r="EO92" s="332"/>
      <c r="EP92" s="332">
        <f t="shared" si="171"/>
        <v>0</v>
      </c>
      <c r="EQ92" s="333">
        <f t="shared" si="172"/>
        <v>0</v>
      </c>
      <c r="ER92" s="334" t="str">
        <f t="shared" si="173"/>
        <v>E</v>
      </c>
      <c r="ES92" s="335">
        <f t="shared" si="174"/>
        <v>0</v>
      </c>
      <c r="ET92" s="410">
        <v>0</v>
      </c>
      <c r="EU92" s="411">
        <v>0</v>
      </c>
      <c r="EV92" s="411">
        <v>0</v>
      </c>
      <c r="EW92" s="337"/>
      <c r="EX92" s="337"/>
      <c r="EY92" s="337">
        <f t="shared" si="175"/>
        <v>0</v>
      </c>
      <c r="EZ92" s="338">
        <f t="shared" si="176"/>
        <v>0</v>
      </c>
      <c r="FA92" s="339" t="str">
        <f t="shared" si="177"/>
        <v>E</v>
      </c>
      <c r="FB92" s="340">
        <f t="shared" si="178"/>
        <v>0</v>
      </c>
      <c r="FC92" s="412"/>
      <c r="FD92" s="373"/>
      <c r="FE92" s="413" t="str">
        <f t="shared" si="122"/>
        <v/>
      </c>
      <c r="FF92" s="344">
        <f t="shared" si="123"/>
        <v>0</v>
      </c>
      <c r="FG92" s="345">
        <f t="shared" si="124"/>
        <v>0</v>
      </c>
      <c r="FH92" s="275" t="str">
        <f t="shared" si="179"/>
        <v/>
      </c>
      <c r="FI92" s="347" t="str">
        <f t="shared" si="180"/>
        <v/>
      </c>
      <c r="FJ92" s="347" t="str">
        <f t="shared" si="181"/>
        <v/>
      </c>
      <c r="FK92" s="347" t="str">
        <f t="shared" si="182"/>
        <v/>
      </c>
      <c r="FL92" s="414" t="str">
        <f t="shared" si="183"/>
        <v/>
      </c>
      <c r="FM92" s="349" t="str">
        <f t="shared" si="184"/>
        <v/>
      </c>
      <c r="FN92" s="350" t="str">
        <f t="shared" si="185"/>
        <v/>
      </c>
      <c r="FO92" s="351">
        <f t="shared" si="125"/>
        <v>0</v>
      </c>
      <c r="FP92" s="352">
        <f t="shared" si="126"/>
        <v>0</v>
      </c>
      <c r="FQ92" s="352">
        <f t="shared" si="127"/>
        <v>0</v>
      </c>
      <c r="FR92" s="352">
        <f t="shared" si="128"/>
        <v>0</v>
      </c>
      <c r="FS92" s="352">
        <f t="shared" si="129"/>
        <v>0</v>
      </c>
      <c r="FT92" s="353">
        <f t="shared" si="130"/>
        <v>0</v>
      </c>
      <c r="FU92" s="45">
        <f t="shared" si="186"/>
        <v>0</v>
      </c>
      <c r="FV92" s="46">
        <f t="shared" si="187"/>
        <v>0</v>
      </c>
      <c r="FW92" s="46">
        <f t="shared" si="188"/>
        <v>0</v>
      </c>
      <c r="FX92" s="46">
        <f t="shared" si="189"/>
        <v>0</v>
      </c>
      <c r="FY92" s="46">
        <f t="shared" si="190"/>
        <v>0</v>
      </c>
      <c r="FZ92" s="820"/>
      <c r="GA92" s="820"/>
      <c r="GB92" s="10">
        <f t="shared" si="191"/>
        <v>0</v>
      </c>
      <c r="GC92" s="10" t="s">
        <v>167</v>
      </c>
      <c r="GD92" s="10">
        <f t="shared" si="192"/>
        <v>100</v>
      </c>
      <c r="GE92" s="10" t="str">
        <f t="shared" si="193"/>
        <v>0/100</v>
      </c>
      <c r="GF92" s="10">
        <f t="shared" si="194"/>
        <v>0</v>
      </c>
      <c r="GG92" s="10" t="s">
        <v>167</v>
      </c>
      <c r="GH92" s="10">
        <f t="shared" si="195"/>
        <v>100</v>
      </c>
      <c r="GI92" s="10" t="str">
        <f t="shared" si="196"/>
        <v>0/100</v>
      </c>
      <c r="GJ92" s="10">
        <f t="shared" si="197"/>
        <v>0</v>
      </c>
      <c r="GK92" s="10" t="s">
        <v>167</v>
      </c>
      <c r="GL92" s="10">
        <f t="shared" si="198"/>
        <v>100</v>
      </c>
      <c r="GM92" s="10" t="str">
        <f t="shared" si="199"/>
        <v>0/100</v>
      </c>
      <c r="GO92" s="10">
        <f t="shared" si="200"/>
        <v>0</v>
      </c>
      <c r="GP92" s="10">
        <f t="shared" si="201"/>
        <v>0</v>
      </c>
      <c r="GQ92" s="10">
        <f t="shared" si="202"/>
        <v>0</v>
      </c>
      <c r="GR92" s="10">
        <f t="shared" si="203"/>
        <v>0</v>
      </c>
      <c r="GS92" s="10">
        <f t="shared" si="204"/>
        <v>0</v>
      </c>
      <c r="GT92" s="10">
        <f t="shared" si="205"/>
        <v>0</v>
      </c>
      <c r="GU92" s="10">
        <f t="shared" si="206"/>
        <v>0</v>
      </c>
      <c r="GV92" s="10">
        <f t="shared" si="207"/>
        <v>0</v>
      </c>
      <c r="GW92" s="10">
        <f t="shared" si="208"/>
        <v>0</v>
      </c>
      <c r="GX92" s="10">
        <f t="shared" si="209"/>
        <v>0</v>
      </c>
    </row>
    <row r="93" spans="1:206" ht="18">
      <c r="A93" s="9">
        <f t="shared" si="131"/>
        <v>0</v>
      </c>
      <c r="B93" s="32">
        <v>85</v>
      </c>
      <c r="C93" s="274">
        <v>85</v>
      </c>
      <c r="D93" s="275">
        <f t="shared" si="132"/>
        <v>0</v>
      </c>
      <c r="E93" s="591"/>
      <c r="F93" s="592"/>
      <c r="G93" s="589"/>
      <c r="H93" s="591"/>
      <c r="I93" s="591"/>
      <c r="J93" s="591"/>
      <c r="K93" s="595"/>
      <c r="L93" s="355"/>
      <c r="M93" s="356"/>
      <c r="N93" s="357">
        <f t="shared" si="133"/>
        <v>0</v>
      </c>
      <c r="O93" s="356"/>
      <c r="P93" s="356"/>
      <c r="Q93" s="357">
        <f t="shared" si="134"/>
        <v>0</v>
      </c>
      <c r="R93" s="356"/>
      <c r="S93" s="356"/>
      <c r="T93" s="357">
        <f t="shared" si="135"/>
        <v>0</v>
      </c>
      <c r="U93" s="358">
        <f t="shared" si="210"/>
        <v>0</v>
      </c>
      <c r="V93" s="359"/>
      <c r="W93" s="360"/>
      <c r="X93" s="357">
        <f t="shared" si="211"/>
        <v>0</v>
      </c>
      <c r="Y93" s="360"/>
      <c r="Z93" s="360"/>
      <c r="AA93" s="357">
        <f t="shared" si="212"/>
        <v>0</v>
      </c>
      <c r="AB93" s="361">
        <f t="shared" si="213"/>
        <v>0</v>
      </c>
      <c r="AC93" s="362">
        <f t="shared" si="214"/>
        <v>0</v>
      </c>
      <c r="AD93" s="363" t="str">
        <f t="shared" si="136"/>
        <v/>
      </c>
      <c r="AE93" s="364">
        <f t="shared" si="215"/>
        <v>0</v>
      </c>
      <c r="AF93" s="365"/>
      <c r="AG93" s="366"/>
      <c r="AH93" s="367">
        <f t="shared" si="137"/>
        <v>0</v>
      </c>
      <c r="AI93" s="366"/>
      <c r="AJ93" s="366"/>
      <c r="AK93" s="367">
        <f t="shared" si="138"/>
        <v>0</v>
      </c>
      <c r="AL93" s="366"/>
      <c r="AM93" s="366"/>
      <c r="AN93" s="367">
        <f t="shared" si="139"/>
        <v>0</v>
      </c>
      <c r="AO93" s="368">
        <f t="shared" si="216"/>
        <v>0</v>
      </c>
      <c r="AP93" s="369"/>
      <c r="AQ93" s="370"/>
      <c r="AR93" s="367">
        <f t="shared" si="217"/>
        <v>0</v>
      </c>
      <c r="AS93" s="370"/>
      <c r="AT93" s="370"/>
      <c r="AU93" s="367">
        <f t="shared" si="218"/>
        <v>0</v>
      </c>
      <c r="AV93" s="371">
        <f t="shared" si="219"/>
        <v>0</v>
      </c>
      <c r="AW93" s="372">
        <f t="shared" si="140"/>
        <v>0</v>
      </c>
      <c r="AX93" s="373" t="str">
        <f t="shared" si="141"/>
        <v>E</v>
      </c>
      <c r="AY93" s="374">
        <f t="shared" si="142"/>
        <v>0</v>
      </c>
      <c r="AZ93" s="375"/>
      <c r="BA93" s="376"/>
      <c r="BB93" s="377">
        <f t="shared" si="143"/>
        <v>0</v>
      </c>
      <c r="BC93" s="376"/>
      <c r="BD93" s="376"/>
      <c r="BE93" s="377">
        <f t="shared" si="144"/>
        <v>0</v>
      </c>
      <c r="BF93" s="376"/>
      <c r="BG93" s="376"/>
      <c r="BH93" s="377">
        <f t="shared" si="145"/>
        <v>0</v>
      </c>
      <c r="BI93" s="378">
        <f t="shared" si="220"/>
        <v>0</v>
      </c>
      <c r="BJ93" s="379"/>
      <c r="BK93" s="380"/>
      <c r="BL93" s="377">
        <f t="shared" si="221"/>
        <v>0</v>
      </c>
      <c r="BM93" s="380"/>
      <c r="BN93" s="380"/>
      <c r="BO93" s="377">
        <f t="shared" si="222"/>
        <v>0</v>
      </c>
      <c r="BP93" s="381">
        <f t="shared" si="223"/>
        <v>0</v>
      </c>
      <c r="BQ93" s="382">
        <f t="shared" si="146"/>
        <v>0</v>
      </c>
      <c r="BR93" s="383" t="str">
        <f t="shared" si="147"/>
        <v>E</v>
      </c>
      <c r="BS93" s="384">
        <f t="shared" si="148"/>
        <v>0</v>
      </c>
      <c r="BT93" s="385"/>
      <c r="BU93" s="386"/>
      <c r="BV93" s="387">
        <f t="shared" si="149"/>
        <v>0</v>
      </c>
      <c r="BW93" s="386"/>
      <c r="BX93" s="386"/>
      <c r="BY93" s="387">
        <f t="shared" si="150"/>
        <v>0</v>
      </c>
      <c r="BZ93" s="386"/>
      <c r="CA93" s="386"/>
      <c r="CB93" s="387">
        <f t="shared" si="151"/>
        <v>0</v>
      </c>
      <c r="CC93" s="388">
        <f t="shared" si="224"/>
        <v>0</v>
      </c>
      <c r="CD93" s="389"/>
      <c r="CE93" s="390"/>
      <c r="CF93" s="387">
        <f t="shared" si="225"/>
        <v>0</v>
      </c>
      <c r="CG93" s="390"/>
      <c r="CH93" s="390"/>
      <c r="CI93" s="387">
        <f t="shared" si="226"/>
        <v>0</v>
      </c>
      <c r="CJ93" s="391">
        <f t="shared" si="227"/>
        <v>0</v>
      </c>
      <c r="CK93" s="392">
        <f t="shared" si="152"/>
        <v>0</v>
      </c>
      <c r="CL93" s="393" t="str">
        <f t="shared" si="153"/>
        <v>E</v>
      </c>
      <c r="CM93" s="394">
        <f t="shared" si="154"/>
        <v>0</v>
      </c>
      <c r="CN93" s="365"/>
      <c r="CO93" s="366"/>
      <c r="CP93" s="367">
        <f t="shared" si="155"/>
        <v>0</v>
      </c>
      <c r="CQ93" s="366"/>
      <c r="CR93" s="366"/>
      <c r="CS93" s="367">
        <f t="shared" si="156"/>
        <v>0</v>
      </c>
      <c r="CT93" s="366"/>
      <c r="CU93" s="366"/>
      <c r="CV93" s="367">
        <f t="shared" si="157"/>
        <v>0</v>
      </c>
      <c r="CW93" s="368">
        <f t="shared" si="228"/>
        <v>0</v>
      </c>
      <c r="CX93" s="369"/>
      <c r="CY93" s="370"/>
      <c r="CZ93" s="367">
        <f t="shared" si="229"/>
        <v>0</v>
      </c>
      <c r="DA93" s="370"/>
      <c r="DB93" s="370"/>
      <c r="DC93" s="367">
        <f t="shared" si="230"/>
        <v>0</v>
      </c>
      <c r="DD93" s="371">
        <f t="shared" si="231"/>
        <v>0</v>
      </c>
      <c r="DE93" s="372">
        <f t="shared" si="158"/>
        <v>0</v>
      </c>
      <c r="DF93" s="373" t="str">
        <f t="shared" si="159"/>
        <v>E</v>
      </c>
      <c r="DG93" s="374">
        <f t="shared" si="160"/>
        <v>0</v>
      </c>
      <c r="DH93" s="395"/>
      <c r="DI93" s="396"/>
      <c r="DJ93" s="397">
        <f t="shared" si="161"/>
        <v>0</v>
      </c>
      <c r="DK93" s="396"/>
      <c r="DL93" s="396"/>
      <c r="DM93" s="397">
        <f t="shared" si="162"/>
        <v>0</v>
      </c>
      <c r="DN93" s="396"/>
      <c r="DO93" s="396"/>
      <c r="DP93" s="397">
        <f t="shared" si="163"/>
        <v>0</v>
      </c>
      <c r="DQ93" s="398">
        <f t="shared" si="232"/>
        <v>0</v>
      </c>
      <c r="DR93" s="399"/>
      <c r="DS93" s="400"/>
      <c r="DT93" s="397">
        <f t="shared" si="233"/>
        <v>0</v>
      </c>
      <c r="DU93" s="400"/>
      <c r="DV93" s="400"/>
      <c r="DW93" s="397">
        <f t="shared" si="234"/>
        <v>0</v>
      </c>
      <c r="DX93" s="401">
        <f t="shared" si="235"/>
        <v>0</v>
      </c>
      <c r="DY93" s="402">
        <f t="shared" si="164"/>
        <v>0</v>
      </c>
      <c r="DZ93" s="403" t="str">
        <f t="shared" si="165"/>
        <v>E</v>
      </c>
      <c r="EA93" s="404">
        <f t="shared" si="166"/>
        <v>0</v>
      </c>
      <c r="EB93" s="405">
        <v>0</v>
      </c>
      <c r="EC93" s="406">
        <v>0</v>
      </c>
      <c r="ED93" s="406">
        <v>0</v>
      </c>
      <c r="EE93" s="327"/>
      <c r="EF93" s="327"/>
      <c r="EG93" s="327">
        <f t="shared" si="167"/>
        <v>0</v>
      </c>
      <c r="EH93" s="407">
        <f t="shared" si="168"/>
        <v>0</v>
      </c>
      <c r="EI93" s="329" t="str">
        <f t="shared" si="169"/>
        <v>E</v>
      </c>
      <c r="EJ93" s="330">
        <f t="shared" si="170"/>
        <v>0</v>
      </c>
      <c r="EK93" s="408">
        <v>0</v>
      </c>
      <c r="EL93" s="409">
        <v>0</v>
      </c>
      <c r="EM93" s="409">
        <v>0</v>
      </c>
      <c r="EN93" s="332"/>
      <c r="EO93" s="332"/>
      <c r="EP93" s="332">
        <f t="shared" si="171"/>
        <v>0</v>
      </c>
      <c r="EQ93" s="333">
        <f t="shared" si="172"/>
        <v>0</v>
      </c>
      <c r="ER93" s="334" t="str">
        <f t="shared" si="173"/>
        <v>E</v>
      </c>
      <c r="ES93" s="335">
        <f t="shared" si="174"/>
        <v>0</v>
      </c>
      <c r="ET93" s="410">
        <v>0</v>
      </c>
      <c r="EU93" s="411">
        <v>0</v>
      </c>
      <c r="EV93" s="411">
        <v>0</v>
      </c>
      <c r="EW93" s="337"/>
      <c r="EX93" s="337"/>
      <c r="EY93" s="337">
        <f t="shared" si="175"/>
        <v>0</v>
      </c>
      <c r="EZ93" s="338">
        <f t="shared" si="176"/>
        <v>0</v>
      </c>
      <c r="FA93" s="339" t="str">
        <f t="shared" si="177"/>
        <v>E</v>
      </c>
      <c r="FB93" s="340">
        <f t="shared" si="178"/>
        <v>0</v>
      </c>
      <c r="FC93" s="412"/>
      <c r="FD93" s="373"/>
      <c r="FE93" s="413" t="str">
        <f t="shared" si="122"/>
        <v/>
      </c>
      <c r="FF93" s="344">
        <f t="shared" si="123"/>
        <v>0</v>
      </c>
      <c r="FG93" s="345">
        <f t="shared" si="124"/>
        <v>0</v>
      </c>
      <c r="FH93" s="275" t="str">
        <f t="shared" si="179"/>
        <v/>
      </c>
      <c r="FI93" s="347" t="str">
        <f t="shared" si="180"/>
        <v/>
      </c>
      <c r="FJ93" s="347" t="str">
        <f t="shared" si="181"/>
        <v/>
      </c>
      <c r="FK93" s="347" t="str">
        <f t="shared" si="182"/>
        <v/>
      </c>
      <c r="FL93" s="414" t="str">
        <f t="shared" si="183"/>
        <v/>
      </c>
      <c r="FM93" s="349" t="str">
        <f t="shared" si="184"/>
        <v/>
      </c>
      <c r="FN93" s="350" t="str">
        <f t="shared" si="185"/>
        <v/>
      </c>
      <c r="FO93" s="351">
        <f t="shared" si="125"/>
        <v>0</v>
      </c>
      <c r="FP93" s="352">
        <f t="shared" si="126"/>
        <v>0</v>
      </c>
      <c r="FQ93" s="352">
        <f t="shared" si="127"/>
        <v>0</v>
      </c>
      <c r="FR93" s="352">
        <f t="shared" si="128"/>
        <v>0</v>
      </c>
      <c r="FS93" s="352">
        <f t="shared" si="129"/>
        <v>0</v>
      </c>
      <c r="FT93" s="353">
        <f t="shared" si="130"/>
        <v>0</v>
      </c>
      <c r="FU93" s="45">
        <f t="shared" si="186"/>
        <v>0</v>
      </c>
      <c r="FV93" s="46">
        <f t="shared" si="187"/>
        <v>0</v>
      </c>
      <c r="FW93" s="46">
        <f t="shared" si="188"/>
        <v>0</v>
      </c>
      <c r="FX93" s="46">
        <f t="shared" si="189"/>
        <v>0</v>
      </c>
      <c r="FY93" s="46">
        <f t="shared" si="190"/>
        <v>0</v>
      </c>
      <c r="FZ93" s="820"/>
      <c r="GA93" s="820"/>
      <c r="GB93" s="10">
        <f t="shared" si="191"/>
        <v>0</v>
      </c>
      <c r="GC93" s="10" t="s">
        <v>167</v>
      </c>
      <c r="GD93" s="10">
        <f t="shared" si="192"/>
        <v>100</v>
      </c>
      <c r="GE93" s="10" t="str">
        <f t="shared" si="193"/>
        <v>0/100</v>
      </c>
      <c r="GF93" s="10">
        <f t="shared" si="194"/>
        <v>0</v>
      </c>
      <c r="GG93" s="10" t="s">
        <v>167</v>
      </c>
      <c r="GH93" s="10">
        <f t="shared" si="195"/>
        <v>100</v>
      </c>
      <c r="GI93" s="10" t="str">
        <f t="shared" si="196"/>
        <v>0/100</v>
      </c>
      <c r="GJ93" s="10">
        <f t="shared" si="197"/>
        <v>0</v>
      </c>
      <c r="GK93" s="10" t="s">
        <v>167</v>
      </c>
      <c r="GL93" s="10">
        <f t="shared" si="198"/>
        <v>100</v>
      </c>
      <c r="GM93" s="10" t="str">
        <f t="shared" si="199"/>
        <v>0/100</v>
      </c>
      <c r="GO93" s="10">
        <f t="shared" si="200"/>
        <v>0</v>
      </c>
      <c r="GP93" s="10">
        <f t="shared" si="201"/>
        <v>0</v>
      </c>
      <c r="GQ93" s="10">
        <f t="shared" si="202"/>
        <v>0</v>
      </c>
      <c r="GR93" s="10">
        <f t="shared" si="203"/>
        <v>0</v>
      </c>
      <c r="GS93" s="10">
        <f t="shared" si="204"/>
        <v>0</v>
      </c>
      <c r="GT93" s="10">
        <f t="shared" si="205"/>
        <v>0</v>
      </c>
      <c r="GU93" s="10">
        <f t="shared" si="206"/>
        <v>0</v>
      </c>
      <c r="GV93" s="10">
        <f t="shared" si="207"/>
        <v>0</v>
      </c>
      <c r="GW93" s="10">
        <f t="shared" si="208"/>
        <v>0</v>
      </c>
      <c r="GX93" s="10">
        <f t="shared" si="209"/>
        <v>0</v>
      </c>
    </row>
    <row r="94" spans="1:206" ht="18">
      <c r="A94" s="9">
        <f t="shared" si="131"/>
        <v>0</v>
      </c>
      <c r="B94" s="32">
        <v>86</v>
      </c>
      <c r="C94" s="354">
        <v>86</v>
      </c>
      <c r="D94" s="275">
        <f t="shared" si="132"/>
        <v>0</v>
      </c>
      <c r="E94" s="591"/>
      <c r="F94" s="592"/>
      <c r="G94" s="591"/>
      <c r="H94" s="591"/>
      <c r="I94" s="591"/>
      <c r="J94" s="591"/>
      <c r="K94" s="595"/>
      <c r="L94" s="355"/>
      <c r="M94" s="356"/>
      <c r="N94" s="357">
        <f t="shared" si="133"/>
        <v>0</v>
      </c>
      <c r="O94" s="356"/>
      <c r="P94" s="356"/>
      <c r="Q94" s="357">
        <f t="shared" si="134"/>
        <v>0</v>
      </c>
      <c r="R94" s="356"/>
      <c r="S94" s="356"/>
      <c r="T94" s="357">
        <f t="shared" si="135"/>
        <v>0</v>
      </c>
      <c r="U94" s="358">
        <f t="shared" si="210"/>
        <v>0</v>
      </c>
      <c r="V94" s="359"/>
      <c r="W94" s="360"/>
      <c r="X94" s="357">
        <f t="shared" si="211"/>
        <v>0</v>
      </c>
      <c r="Y94" s="360"/>
      <c r="Z94" s="360"/>
      <c r="AA94" s="357">
        <f t="shared" si="212"/>
        <v>0</v>
      </c>
      <c r="AB94" s="361">
        <f t="shared" si="213"/>
        <v>0</v>
      </c>
      <c r="AC94" s="362">
        <f t="shared" si="214"/>
        <v>0</v>
      </c>
      <c r="AD94" s="363" t="str">
        <f t="shared" si="136"/>
        <v/>
      </c>
      <c r="AE94" s="364">
        <f t="shared" si="215"/>
        <v>0</v>
      </c>
      <c r="AF94" s="365"/>
      <c r="AG94" s="366"/>
      <c r="AH94" s="367">
        <f t="shared" si="137"/>
        <v>0</v>
      </c>
      <c r="AI94" s="366"/>
      <c r="AJ94" s="366"/>
      <c r="AK94" s="367">
        <f t="shared" si="138"/>
        <v>0</v>
      </c>
      <c r="AL94" s="366"/>
      <c r="AM94" s="366"/>
      <c r="AN94" s="367">
        <f t="shared" si="139"/>
        <v>0</v>
      </c>
      <c r="AO94" s="368">
        <f t="shared" si="216"/>
        <v>0</v>
      </c>
      <c r="AP94" s="369"/>
      <c r="AQ94" s="370"/>
      <c r="AR94" s="367">
        <f t="shared" si="217"/>
        <v>0</v>
      </c>
      <c r="AS94" s="370"/>
      <c r="AT94" s="370"/>
      <c r="AU94" s="367">
        <f t="shared" si="218"/>
        <v>0</v>
      </c>
      <c r="AV94" s="371">
        <f t="shared" si="219"/>
        <v>0</v>
      </c>
      <c r="AW94" s="372">
        <f t="shared" si="140"/>
        <v>0</v>
      </c>
      <c r="AX94" s="373" t="str">
        <f t="shared" si="141"/>
        <v>E</v>
      </c>
      <c r="AY94" s="374">
        <f t="shared" si="142"/>
        <v>0</v>
      </c>
      <c r="AZ94" s="375"/>
      <c r="BA94" s="376"/>
      <c r="BB94" s="377">
        <f t="shared" si="143"/>
        <v>0</v>
      </c>
      <c r="BC94" s="376"/>
      <c r="BD94" s="376"/>
      <c r="BE94" s="377">
        <f t="shared" si="144"/>
        <v>0</v>
      </c>
      <c r="BF94" s="376"/>
      <c r="BG94" s="376"/>
      <c r="BH94" s="377">
        <f t="shared" si="145"/>
        <v>0</v>
      </c>
      <c r="BI94" s="378">
        <f t="shared" si="220"/>
        <v>0</v>
      </c>
      <c r="BJ94" s="379"/>
      <c r="BK94" s="380"/>
      <c r="BL94" s="377">
        <f t="shared" si="221"/>
        <v>0</v>
      </c>
      <c r="BM94" s="380"/>
      <c r="BN94" s="380"/>
      <c r="BO94" s="377">
        <f t="shared" si="222"/>
        <v>0</v>
      </c>
      <c r="BP94" s="381">
        <f t="shared" si="223"/>
        <v>0</v>
      </c>
      <c r="BQ94" s="382">
        <f t="shared" si="146"/>
        <v>0</v>
      </c>
      <c r="BR94" s="383" t="str">
        <f t="shared" si="147"/>
        <v>E</v>
      </c>
      <c r="BS94" s="384">
        <f t="shared" si="148"/>
        <v>0</v>
      </c>
      <c r="BT94" s="385"/>
      <c r="BU94" s="386"/>
      <c r="BV94" s="387">
        <f t="shared" si="149"/>
        <v>0</v>
      </c>
      <c r="BW94" s="386"/>
      <c r="BX94" s="386"/>
      <c r="BY94" s="387">
        <f t="shared" si="150"/>
        <v>0</v>
      </c>
      <c r="BZ94" s="386"/>
      <c r="CA94" s="386"/>
      <c r="CB94" s="387">
        <f t="shared" si="151"/>
        <v>0</v>
      </c>
      <c r="CC94" s="388">
        <f t="shared" si="224"/>
        <v>0</v>
      </c>
      <c r="CD94" s="389"/>
      <c r="CE94" s="390"/>
      <c r="CF94" s="387">
        <f t="shared" si="225"/>
        <v>0</v>
      </c>
      <c r="CG94" s="390"/>
      <c r="CH94" s="390"/>
      <c r="CI94" s="387">
        <f t="shared" si="226"/>
        <v>0</v>
      </c>
      <c r="CJ94" s="391">
        <f t="shared" si="227"/>
        <v>0</v>
      </c>
      <c r="CK94" s="392">
        <f t="shared" si="152"/>
        <v>0</v>
      </c>
      <c r="CL94" s="393" t="str">
        <f t="shared" si="153"/>
        <v>E</v>
      </c>
      <c r="CM94" s="394">
        <f t="shared" si="154"/>
        <v>0</v>
      </c>
      <c r="CN94" s="365"/>
      <c r="CO94" s="366"/>
      <c r="CP94" s="367">
        <f t="shared" si="155"/>
        <v>0</v>
      </c>
      <c r="CQ94" s="366"/>
      <c r="CR94" s="366"/>
      <c r="CS94" s="367">
        <f t="shared" si="156"/>
        <v>0</v>
      </c>
      <c r="CT94" s="366"/>
      <c r="CU94" s="366"/>
      <c r="CV94" s="367">
        <f t="shared" si="157"/>
        <v>0</v>
      </c>
      <c r="CW94" s="368">
        <f t="shared" si="228"/>
        <v>0</v>
      </c>
      <c r="CX94" s="369"/>
      <c r="CY94" s="370"/>
      <c r="CZ94" s="367">
        <f t="shared" si="229"/>
        <v>0</v>
      </c>
      <c r="DA94" s="370"/>
      <c r="DB94" s="370"/>
      <c r="DC94" s="367">
        <f t="shared" si="230"/>
        <v>0</v>
      </c>
      <c r="DD94" s="371">
        <f t="shared" si="231"/>
        <v>0</v>
      </c>
      <c r="DE94" s="372">
        <f t="shared" si="158"/>
        <v>0</v>
      </c>
      <c r="DF94" s="373" t="str">
        <f t="shared" si="159"/>
        <v>E</v>
      </c>
      <c r="DG94" s="374">
        <f t="shared" si="160"/>
        <v>0</v>
      </c>
      <c r="DH94" s="395"/>
      <c r="DI94" s="396"/>
      <c r="DJ94" s="397">
        <f t="shared" si="161"/>
        <v>0</v>
      </c>
      <c r="DK94" s="396"/>
      <c r="DL94" s="396"/>
      <c r="DM94" s="397">
        <f t="shared" si="162"/>
        <v>0</v>
      </c>
      <c r="DN94" s="396"/>
      <c r="DO94" s="396"/>
      <c r="DP94" s="397">
        <f t="shared" si="163"/>
        <v>0</v>
      </c>
      <c r="DQ94" s="398">
        <f t="shared" si="232"/>
        <v>0</v>
      </c>
      <c r="DR94" s="399"/>
      <c r="DS94" s="400"/>
      <c r="DT94" s="397">
        <f t="shared" si="233"/>
        <v>0</v>
      </c>
      <c r="DU94" s="400"/>
      <c r="DV94" s="400"/>
      <c r="DW94" s="397">
        <f t="shared" si="234"/>
        <v>0</v>
      </c>
      <c r="DX94" s="401">
        <f t="shared" si="235"/>
        <v>0</v>
      </c>
      <c r="DY94" s="402">
        <f t="shared" si="164"/>
        <v>0</v>
      </c>
      <c r="DZ94" s="403" t="str">
        <f t="shared" si="165"/>
        <v>E</v>
      </c>
      <c r="EA94" s="404">
        <f t="shared" si="166"/>
        <v>0</v>
      </c>
      <c r="EB94" s="405">
        <v>0</v>
      </c>
      <c r="EC94" s="406">
        <v>0</v>
      </c>
      <c r="ED94" s="406">
        <v>0</v>
      </c>
      <c r="EE94" s="327"/>
      <c r="EF94" s="327"/>
      <c r="EG94" s="327">
        <f t="shared" si="167"/>
        <v>0</v>
      </c>
      <c r="EH94" s="407">
        <f t="shared" si="168"/>
        <v>0</v>
      </c>
      <c r="EI94" s="329" t="str">
        <f t="shared" si="169"/>
        <v>E</v>
      </c>
      <c r="EJ94" s="330">
        <f t="shared" si="170"/>
        <v>0</v>
      </c>
      <c r="EK94" s="408">
        <v>0</v>
      </c>
      <c r="EL94" s="409">
        <v>0</v>
      </c>
      <c r="EM94" s="409">
        <v>0</v>
      </c>
      <c r="EN94" s="332"/>
      <c r="EO94" s="332"/>
      <c r="EP94" s="332">
        <f t="shared" si="171"/>
        <v>0</v>
      </c>
      <c r="EQ94" s="333">
        <f t="shared" si="172"/>
        <v>0</v>
      </c>
      <c r="ER94" s="334" t="str">
        <f t="shared" si="173"/>
        <v>E</v>
      </c>
      <c r="ES94" s="335">
        <f t="shared" si="174"/>
        <v>0</v>
      </c>
      <c r="ET94" s="410">
        <v>0</v>
      </c>
      <c r="EU94" s="411">
        <v>0</v>
      </c>
      <c r="EV94" s="411">
        <v>0</v>
      </c>
      <c r="EW94" s="337"/>
      <c r="EX94" s="337"/>
      <c r="EY94" s="337">
        <f t="shared" si="175"/>
        <v>0</v>
      </c>
      <c r="EZ94" s="338">
        <f t="shared" si="176"/>
        <v>0</v>
      </c>
      <c r="FA94" s="339" t="str">
        <f t="shared" si="177"/>
        <v>E</v>
      </c>
      <c r="FB94" s="340">
        <f t="shared" si="178"/>
        <v>0</v>
      </c>
      <c r="FC94" s="412"/>
      <c r="FD94" s="373"/>
      <c r="FE94" s="413" t="str">
        <f t="shared" si="122"/>
        <v/>
      </c>
      <c r="FF94" s="344">
        <f t="shared" si="123"/>
        <v>0</v>
      </c>
      <c r="FG94" s="345">
        <f t="shared" si="124"/>
        <v>0</v>
      </c>
      <c r="FH94" s="275" t="str">
        <f t="shared" si="179"/>
        <v/>
      </c>
      <c r="FI94" s="347" t="str">
        <f t="shared" si="180"/>
        <v/>
      </c>
      <c r="FJ94" s="347" t="str">
        <f t="shared" si="181"/>
        <v/>
      </c>
      <c r="FK94" s="347" t="str">
        <f t="shared" si="182"/>
        <v/>
      </c>
      <c r="FL94" s="414" t="str">
        <f t="shared" si="183"/>
        <v/>
      </c>
      <c r="FM94" s="349" t="str">
        <f t="shared" si="184"/>
        <v/>
      </c>
      <c r="FN94" s="350" t="str">
        <f t="shared" si="185"/>
        <v/>
      </c>
      <c r="FO94" s="351">
        <f t="shared" si="125"/>
        <v>0</v>
      </c>
      <c r="FP94" s="352">
        <f t="shared" si="126"/>
        <v>0</v>
      </c>
      <c r="FQ94" s="352">
        <f t="shared" si="127"/>
        <v>0</v>
      </c>
      <c r="FR94" s="352">
        <f t="shared" si="128"/>
        <v>0</v>
      </c>
      <c r="FS94" s="352">
        <f t="shared" si="129"/>
        <v>0</v>
      </c>
      <c r="FT94" s="353">
        <f t="shared" si="130"/>
        <v>0</v>
      </c>
      <c r="FU94" s="45">
        <f t="shared" si="186"/>
        <v>0</v>
      </c>
      <c r="FV94" s="46">
        <f t="shared" si="187"/>
        <v>0</v>
      </c>
      <c r="FW94" s="46">
        <f t="shared" si="188"/>
        <v>0</v>
      </c>
      <c r="FX94" s="46">
        <f t="shared" si="189"/>
        <v>0</v>
      </c>
      <c r="FY94" s="46">
        <f t="shared" si="190"/>
        <v>0</v>
      </c>
      <c r="FZ94" s="820"/>
      <c r="GA94" s="820"/>
      <c r="GB94" s="10">
        <f t="shared" si="191"/>
        <v>0</v>
      </c>
      <c r="GC94" s="10" t="s">
        <v>167</v>
      </c>
      <c r="GD94" s="10">
        <f t="shared" si="192"/>
        <v>100</v>
      </c>
      <c r="GE94" s="10" t="str">
        <f t="shared" si="193"/>
        <v>0/100</v>
      </c>
      <c r="GF94" s="10">
        <f t="shared" si="194"/>
        <v>0</v>
      </c>
      <c r="GG94" s="10" t="s">
        <v>167</v>
      </c>
      <c r="GH94" s="10">
        <f t="shared" si="195"/>
        <v>100</v>
      </c>
      <c r="GI94" s="10" t="str">
        <f t="shared" si="196"/>
        <v>0/100</v>
      </c>
      <c r="GJ94" s="10">
        <f t="shared" si="197"/>
        <v>0</v>
      </c>
      <c r="GK94" s="10" t="s">
        <v>167</v>
      </c>
      <c r="GL94" s="10">
        <f t="shared" si="198"/>
        <v>100</v>
      </c>
      <c r="GM94" s="10" t="str">
        <f t="shared" si="199"/>
        <v>0/100</v>
      </c>
      <c r="GO94" s="10">
        <f t="shared" si="200"/>
        <v>0</v>
      </c>
      <c r="GP94" s="10">
        <f t="shared" si="201"/>
        <v>0</v>
      </c>
      <c r="GQ94" s="10">
        <f t="shared" si="202"/>
        <v>0</v>
      </c>
      <c r="GR94" s="10">
        <f t="shared" si="203"/>
        <v>0</v>
      </c>
      <c r="GS94" s="10">
        <f t="shared" si="204"/>
        <v>0</v>
      </c>
      <c r="GT94" s="10">
        <f t="shared" si="205"/>
        <v>0</v>
      </c>
      <c r="GU94" s="10">
        <f t="shared" si="206"/>
        <v>0</v>
      </c>
      <c r="GV94" s="10">
        <f t="shared" si="207"/>
        <v>0</v>
      </c>
      <c r="GW94" s="10">
        <f t="shared" si="208"/>
        <v>0</v>
      </c>
      <c r="GX94" s="10">
        <f t="shared" si="209"/>
        <v>0</v>
      </c>
    </row>
    <row r="95" spans="1:206" ht="18">
      <c r="A95" s="9">
        <f t="shared" si="131"/>
        <v>0</v>
      </c>
      <c r="B95" s="32">
        <v>87</v>
      </c>
      <c r="C95" s="274">
        <v>87</v>
      </c>
      <c r="D95" s="275">
        <f t="shared" si="132"/>
        <v>0</v>
      </c>
      <c r="E95" s="591"/>
      <c r="F95" s="592"/>
      <c r="G95" s="589"/>
      <c r="H95" s="591"/>
      <c r="I95" s="591"/>
      <c r="J95" s="591"/>
      <c r="K95" s="595"/>
      <c r="L95" s="355"/>
      <c r="M95" s="356"/>
      <c r="N95" s="357">
        <f t="shared" si="133"/>
        <v>0</v>
      </c>
      <c r="O95" s="356"/>
      <c r="P95" s="356"/>
      <c r="Q95" s="357">
        <f t="shared" si="134"/>
        <v>0</v>
      </c>
      <c r="R95" s="356"/>
      <c r="S95" s="356"/>
      <c r="T95" s="357">
        <f t="shared" si="135"/>
        <v>0</v>
      </c>
      <c r="U95" s="358">
        <f t="shared" si="210"/>
        <v>0</v>
      </c>
      <c r="V95" s="359"/>
      <c r="W95" s="360"/>
      <c r="X95" s="357">
        <f t="shared" si="211"/>
        <v>0</v>
      </c>
      <c r="Y95" s="360"/>
      <c r="Z95" s="360"/>
      <c r="AA95" s="357">
        <f t="shared" si="212"/>
        <v>0</v>
      </c>
      <c r="AB95" s="361">
        <f t="shared" si="213"/>
        <v>0</v>
      </c>
      <c r="AC95" s="362">
        <f t="shared" si="214"/>
        <v>0</v>
      </c>
      <c r="AD95" s="363" t="str">
        <f t="shared" si="136"/>
        <v/>
      </c>
      <c r="AE95" s="364">
        <f t="shared" si="215"/>
        <v>0</v>
      </c>
      <c r="AF95" s="365"/>
      <c r="AG95" s="366"/>
      <c r="AH95" s="367">
        <f t="shared" si="137"/>
        <v>0</v>
      </c>
      <c r="AI95" s="366"/>
      <c r="AJ95" s="366"/>
      <c r="AK95" s="367">
        <f t="shared" si="138"/>
        <v>0</v>
      </c>
      <c r="AL95" s="366"/>
      <c r="AM95" s="366"/>
      <c r="AN95" s="367">
        <f t="shared" si="139"/>
        <v>0</v>
      </c>
      <c r="AO95" s="368">
        <f t="shared" si="216"/>
        <v>0</v>
      </c>
      <c r="AP95" s="369"/>
      <c r="AQ95" s="370"/>
      <c r="AR95" s="367">
        <f t="shared" si="217"/>
        <v>0</v>
      </c>
      <c r="AS95" s="370"/>
      <c r="AT95" s="370"/>
      <c r="AU95" s="367">
        <f t="shared" si="218"/>
        <v>0</v>
      </c>
      <c r="AV95" s="371">
        <f t="shared" si="219"/>
        <v>0</v>
      </c>
      <c r="AW95" s="372">
        <f t="shared" si="140"/>
        <v>0</v>
      </c>
      <c r="AX95" s="373" t="str">
        <f t="shared" si="141"/>
        <v>E</v>
      </c>
      <c r="AY95" s="374">
        <f t="shared" si="142"/>
        <v>0</v>
      </c>
      <c r="AZ95" s="375"/>
      <c r="BA95" s="376"/>
      <c r="BB95" s="377">
        <f t="shared" si="143"/>
        <v>0</v>
      </c>
      <c r="BC95" s="376"/>
      <c r="BD95" s="376"/>
      <c r="BE95" s="377">
        <f t="shared" si="144"/>
        <v>0</v>
      </c>
      <c r="BF95" s="376"/>
      <c r="BG95" s="376"/>
      <c r="BH95" s="377">
        <f t="shared" si="145"/>
        <v>0</v>
      </c>
      <c r="BI95" s="378">
        <f t="shared" si="220"/>
        <v>0</v>
      </c>
      <c r="BJ95" s="379"/>
      <c r="BK95" s="380"/>
      <c r="BL95" s="377">
        <f t="shared" si="221"/>
        <v>0</v>
      </c>
      <c r="BM95" s="380"/>
      <c r="BN95" s="380"/>
      <c r="BO95" s="377">
        <f t="shared" si="222"/>
        <v>0</v>
      </c>
      <c r="BP95" s="381">
        <f t="shared" si="223"/>
        <v>0</v>
      </c>
      <c r="BQ95" s="382">
        <f t="shared" si="146"/>
        <v>0</v>
      </c>
      <c r="BR95" s="383" t="str">
        <f t="shared" si="147"/>
        <v>E</v>
      </c>
      <c r="BS95" s="384">
        <f t="shared" si="148"/>
        <v>0</v>
      </c>
      <c r="BT95" s="385"/>
      <c r="BU95" s="386"/>
      <c r="BV95" s="387">
        <f t="shared" si="149"/>
        <v>0</v>
      </c>
      <c r="BW95" s="386"/>
      <c r="BX95" s="386"/>
      <c r="BY95" s="387">
        <f t="shared" si="150"/>
        <v>0</v>
      </c>
      <c r="BZ95" s="386"/>
      <c r="CA95" s="386"/>
      <c r="CB95" s="387">
        <f t="shared" si="151"/>
        <v>0</v>
      </c>
      <c r="CC95" s="388">
        <f t="shared" si="224"/>
        <v>0</v>
      </c>
      <c r="CD95" s="389"/>
      <c r="CE95" s="390"/>
      <c r="CF95" s="387">
        <f t="shared" si="225"/>
        <v>0</v>
      </c>
      <c r="CG95" s="390"/>
      <c r="CH95" s="390"/>
      <c r="CI95" s="387">
        <f t="shared" si="226"/>
        <v>0</v>
      </c>
      <c r="CJ95" s="391">
        <f t="shared" si="227"/>
        <v>0</v>
      </c>
      <c r="CK95" s="392">
        <f t="shared" si="152"/>
        <v>0</v>
      </c>
      <c r="CL95" s="393" t="str">
        <f t="shared" si="153"/>
        <v>E</v>
      </c>
      <c r="CM95" s="394">
        <f t="shared" si="154"/>
        <v>0</v>
      </c>
      <c r="CN95" s="365"/>
      <c r="CO95" s="366"/>
      <c r="CP95" s="367">
        <f t="shared" si="155"/>
        <v>0</v>
      </c>
      <c r="CQ95" s="366"/>
      <c r="CR95" s="366"/>
      <c r="CS95" s="367">
        <f t="shared" si="156"/>
        <v>0</v>
      </c>
      <c r="CT95" s="366"/>
      <c r="CU95" s="366"/>
      <c r="CV95" s="367">
        <f t="shared" si="157"/>
        <v>0</v>
      </c>
      <c r="CW95" s="368">
        <f t="shared" si="228"/>
        <v>0</v>
      </c>
      <c r="CX95" s="369"/>
      <c r="CY95" s="370"/>
      <c r="CZ95" s="367">
        <f t="shared" si="229"/>
        <v>0</v>
      </c>
      <c r="DA95" s="370"/>
      <c r="DB95" s="370"/>
      <c r="DC95" s="367">
        <f t="shared" si="230"/>
        <v>0</v>
      </c>
      <c r="DD95" s="371">
        <f t="shared" si="231"/>
        <v>0</v>
      </c>
      <c r="DE95" s="372">
        <f t="shared" si="158"/>
        <v>0</v>
      </c>
      <c r="DF95" s="373" t="str">
        <f t="shared" si="159"/>
        <v>E</v>
      </c>
      <c r="DG95" s="374">
        <f t="shared" si="160"/>
        <v>0</v>
      </c>
      <c r="DH95" s="395"/>
      <c r="DI95" s="396"/>
      <c r="DJ95" s="397">
        <f t="shared" si="161"/>
        <v>0</v>
      </c>
      <c r="DK95" s="396"/>
      <c r="DL95" s="396"/>
      <c r="DM95" s="397">
        <f t="shared" si="162"/>
        <v>0</v>
      </c>
      <c r="DN95" s="396"/>
      <c r="DO95" s="396"/>
      <c r="DP95" s="397">
        <f t="shared" si="163"/>
        <v>0</v>
      </c>
      <c r="DQ95" s="398">
        <f t="shared" si="232"/>
        <v>0</v>
      </c>
      <c r="DR95" s="399"/>
      <c r="DS95" s="400"/>
      <c r="DT95" s="397">
        <f t="shared" si="233"/>
        <v>0</v>
      </c>
      <c r="DU95" s="400"/>
      <c r="DV95" s="400"/>
      <c r="DW95" s="397">
        <f t="shared" si="234"/>
        <v>0</v>
      </c>
      <c r="DX95" s="401">
        <f t="shared" si="235"/>
        <v>0</v>
      </c>
      <c r="DY95" s="402">
        <f t="shared" si="164"/>
        <v>0</v>
      </c>
      <c r="DZ95" s="403" t="str">
        <f t="shared" si="165"/>
        <v>E</v>
      </c>
      <c r="EA95" s="404">
        <f t="shared" si="166"/>
        <v>0</v>
      </c>
      <c r="EB95" s="405">
        <v>0</v>
      </c>
      <c r="EC95" s="406">
        <v>0</v>
      </c>
      <c r="ED95" s="406">
        <v>0</v>
      </c>
      <c r="EE95" s="327"/>
      <c r="EF95" s="327"/>
      <c r="EG95" s="327">
        <f t="shared" si="167"/>
        <v>0</v>
      </c>
      <c r="EH95" s="407">
        <f t="shared" si="168"/>
        <v>0</v>
      </c>
      <c r="EI95" s="329" t="str">
        <f t="shared" si="169"/>
        <v>E</v>
      </c>
      <c r="EJ95" s="330">
        <f t="shared" si="170"/>
        <v>0</v>
      </c>
      <c r="EK95" s="408">
        <v>0</v>
      </c>
      <c r="EL95" s="409">
        <v>0</v>
      </c>
      <c r="EM95" s="409">
        <v>0</v>
      </c>
      <c r="EN95" s="332"/>
      <c r="EO95" s="332"/>
      <c r="EP95" s="332">
        <f t="shared" si="171"/>
        <v>0</v>
      </c>
      <c r="EQ95" s="333">
        <f t="shared" si="172"/>
        <v>0</v>
      </c>
      <c r="ER95" s="334" t="str">
        <f t="shared" si="173"/>
        <v>E</v>
      </c>
      <c r="ES95" s="335">
        <f t="shared" si="174"/>
        <v>0</v>
      </c>
      <c r="ET95" s="410">
        <v>0</v>
      </c>
      <c r="EU95" s="411">
        <v>0</v>
      </c>
      <c r="EV95" s="411">
        <v>0</v>
      </c>
      <c r="EW95" s="337"/>
      <c r="EX95" s="337"/>
      <c r="EY95" s="337">
        <f t="shared" si="175"/>
        <v>0</v>
      </c>
      <c r="EZ95" s="338">
        <f t="shared" si="176"/>
        <v>0</v>
      </c>
      <c r="FA95" s="339" t="str">
        <f t="shared" si="177"/>
        <v>E</v>
      </c>
      <c r="FB95" s="340">
        <f t="shared" si="178"/>
        <v>0</v>
      </c>
      <c r="FC95" s="412"/>
      <c r="FD95" s="373"/>
      <c r="FE95" s="413" t="str">
        <f t="shared" si="122"/>
        <v/>
      </c>
      <c r="FF95" s="344">
        <f t="shared" si="123"/>
        <v>0</v>
      </c>
      <c r="FG95" s="345">
        <f t="shared" si="124"/>
        <v>0</v>
      </c>
      <c r="FH95" s="275" t="str">
        <f t="shared" si="179"/>
        <v/>
      </c>
      <c r="FI95" s="347" t="str">
        <f t="shared" si="180"/>
        <v/>
      </c>
      <c r="FJ95" s="347" t="str">
        <f t="shared" si="181"/>
        <v/>
      </c>
      <c r="FK95" s="347" t="str">
        <f t="shared" si="182"/>
        <v/>
      </c>
      <c r="FL95" s="414" t="str">
        <f t="shared" si="183"/>
        <v/>
      </c>
      <c r="FM95" s="349" t="str">
        <f t="shared" si="184"/>
        <v/>
      </c>
      <c r="FN95" s="350" t="str">
        <f t="shared" si="185"/>
        <v/>
      </c>
      <c r="FO95" s="351">
        <f t="shared" si="125"/>
        <v>0</v>
      </c>
      <c r="FP95" s="352">
        <f t="shared" si="126"/>
        <v>0</v>
      </c>
      <c r="FQ95" s="352">
        <f t="shared" si="127"/>
        <v>0</v>
      </c>
      <c r="FR95" s="352">
        <f t="shared" si="128"/>
        <v>0</v>
      </c>
      <c r="FS95" s="352">
        <f t="shared" si="129"/>
        <v>0</v>
      </c>
      <c r="FT95" s="353">
        <f t="shared" si="130"/>
        <v>0</v>
      </c>
      <c r="FU95" s="45">
        <f t="shared" si="186"/>
        <v>0</v>
      </c>
      <c r="FV95" s="46">
        <f t="shared" si="187"/>
        <v>0</v>
      </c>
      <c r="FW95" s="46">
        <f t="shared" si="188"/>
        <v>0</v>
      </c>
      <c r="FX95" s="46">
        <f t="shared" si="189"/>
        <v>0</v>
      </c>
      <c r="FY95" s="46">
        <f t="shared" si="190"/>
        <v>0</v>
      </c>
      <c r="FZ95" s="820"/>
      <c r="GA95" s="820"/>
      <c r="GB95" s="10">
        <f t="shared" si="191"/>
        <v>0</v>
      </c>
      <c r="GC95" s="10" t="s">
        <v>167</v>
      </c>
      <c r="GD95" s="10">
        <f t="shared" si="192"/>
        <v>100</v>
      </c>
      <c r="GE95" s="10" t="str">
        <f t="shared" si="193"/>
        <v>0/100</v>
      </c>
      <c r="GF95" s="10">
        <f t="shared" si="194"/>
        <v>0</v>
      </c>
      <c r="GG95" s="10" t="s">
        <v>167</v>
      </c>
      <c r="GH95" s="10">
        <f t="shared" si="195"/>
        <v>100</v>
      </c>
      <c r="GI95" s="10" t="str">
        <f t="shared" si="196"/>
        <v>0/100</v>
      </c>
      <c r="GJ95" s="10">
        <f t="shared" si="197"/>
        <v>0</v>
      </c>
      <c r="GK95" s="10" t="s">
        <v>167</v>
      </c>
      <c r="GL95" s="10">
        <f t="shared" si="198"/>
        <v>100</v>
      </c>
      <c r="GM95" s="10" t="str">
        <f t="shared" si="199"/>
        <v>0/100</v>
      </c>
      <c r="GO95" s="10">
        <f t="shared" si="200"/>
        <v>0</v>
      </c>
      <c r="GP95" s="10">
        <f t="shared" si="201"/>
        <v>0</v>
      </c>
      <c r="GQ95" s="10">
        <f t="shared" si="202"/>
        <v>0</v>
      </c>
      <c r="GR95" s="10">
        <f t="shared" si="203"/>
        <v>0</v>
      </c>
      <c r="GS95" s="10">
        <f t="shared" si="204"/>
        <v>0</v>
      </c>
      <c r="GT95" s="10">
        <f t="shared" si="205"/>
        <v>0</v>
      </c>
      <c r="GU95" s="10">
        <f t="shared" si="206"/>
        <v>0</v>
      </c>
      <c r="GV95" s="10">
        <f t="shared" si="207"/>
        <v>0</v>
      </c>
      <c r="GW95" s="10">
        <f t="shared" si="208"/>
        <v>0</v>
      </c>
      <c r="GX95" s="10">
        <f t="shared" si="209"/>
        <v>0</v>
      </c>
    </row>
    <row r="96" spans="1:206" ht="18">
      <c r="A96" s="9">
        <f t="shared" si="131"/>
        <v>0</v>
      </c>
      <c r="B96" s="32">
        <v>88</v>
      </c>
      <c r="C96" s="354">
        <v>88</v>
      </c>
      <c r="D96" s="275">
        <f t="shared" si="132"/>
        <v>0</v>
      </c>
      <c r="E96" s="591"/>
      <c r="F96" s="592"/>
      <c r="G96" s="591"/>
      <c r="H96" s="591"/>
      <c r="I96" s="591"/>
      <c r="J96" s="591"/>
      <c r="K96" s="595"/>
      <c r="L96" s="355"/>
      <c r="M96" s="356"/>
      <c r="N96" s="357">
        <f t="shared" si="133"/>
        <v>0</v>
      </c>
      <c r="O96" s="356"/>
      <c r="P96" s="356"/>
      <c r="Q96" s="357">
        <f t="shared" si="134"/>
        <v>0</v>
      </c>
      <c r="R96" s="356"/>
      <c r="S96" s="356"/>
      <c r="T96" s="357">
        <f t="shared" si="135"/>
        <v>0</v>
      </c>
      <c r="U96" s="358">
        <f t="shared" si="210"/>
        <v>0</v>
      </c>
      <c r="V96" s="359"/>
      <c r="W96" s="360"/>
      <c r="X96" s="357">
        <f t="shared" si="211"/>
        <v>0</v>
      </c>
      <c r="Y96" s="360"/>
      <c r="Z96" s="360"/>
      <c r="AA96" s="357">
        <f t="shared" si="212"/>
        <v>0</v>
      </c>
      <c r="AB96" s="361">
        <f t="shared" si="213"/>
        <v>0</v>
      </c>
      <c r="AC96" s="362">
        <f t="shared" si="214"/>
        <v>0</v>
      </c>
      <c r="AD96" s="363" t="str">
        <f t="shared" si="136"/>
        <v/>
      </c>
      <c r="AE96" s="364">
        <f t="shared" si="215"/>
        <v>0</v>
      </c>
      <c r="AF96" s="365"/>
      <c r="AG96" s="366"/>
      <c r="AH96" s="367">
        <f t="shared" si="137"/>
        <v>0</v>
      </c>
      <c r="AI96" s="366"/>
      <c r="AJ96" s="366"/>
      <c r="AK96" s="367">
        <f t="shared" si="138"/>
        <v>0</v>
      </c>
      <c r="AL96" s="366"/>
      <c r="AM96" s="366"/>
      <c r="AN96" s="367">
        <f t="shared" si="139"/>
        <v>0</v>
      </c>
      <c r="AO96" s="368">
        <f t="shared" si="216"/>
        <v>0</v>
      </c>
      <c r="AP96" s="369"/>
      <c r="AQ96" s="370"/>
      <c r="AR96" s="367">
        <f t="shared" si="217"/>
        <v>0</v>
      </c>
      <c r="AS96" s="370"/>
      <c r="AT96" s="370"/>
      <c r="AU96" s="367">
        <f t="shared" si="218"/>
        <v>0</v>
      </c>
      <c r="AV96" s="371">
        <f t="shared" si="219"/>
        <v>0</v>
      </c>
      <c r="AW96" s="372">
        <f t="shared" si="140"/>
        <v>0</v>
      </c>
      <c r="AX96" s="373" t="str">
        <f t="shared" si="141"/>
        <v>E</v>
      </c>
      <c r="AY96" s="374">
        <f t="shared" si="142"/>
        <v>0</v>
      </c>
      <c r="AZ96" s="375"/>
      <c r="BA96" s="376"/>
      <c r="BB96" s="377">
        <f t="shared" si="143"/>
        <v>0</v>
      </c>
      <c r="BC96" s="376"/>
      <c r="BD96" s="376"/>
      <c r="BE96" s="377">
        <f t="shared" si="144"/>
        <v>0</v>
      </c>
      <c r="BF96" s="376"/>
      <c r="BG96" s="376"/>
      <c r="BH96" s="377">
        <f t="shared" si="145"/>
        <v>0</v>
      </c>
      <c r="BI96" s="378">
        <f t="shared" si="220"/>
        <v>0</v>
      </c>
      <c r="BJ96" s="379"/>
      <c r="BK96" s="380"/>
      <c r="BL96" s="377">
        <f t="shared" si="221"/>
        <v>0</v>
      </c>
      <c r="BM96" s="380"/>
      <c r="BN96" s="380"/>
      <c r="BO96" s="377">
        <f t="shared" si="222"/>
        <v>0</v>
      </c>
      <c r="BP96" s="381">
        <f t="shared" si="223"/>
        <v>0</v>
      </c>
      <c r="BQ96" s="382">
        <f t="shared" si="146"/>
        <v>0</v>
      </c>
      <c r="BR96" s="383" t="str">
        <f t="shared" si="147"/>
        <v>E</v>
      </c>
      <c r="BS96" s="384">
        <f t="shared" si="148"/>
        <v>0</v>
      </c>
      <c r="BT96" s="385"/>
      <c r="BU96" s="386"/>
      <c r="BV96" s="387">
        <f t="shared" si="149"/>
        <v>0</v>
      </c>
      <c r="BW96" s="386"/>
      <c r="BX96" s="386"/>
      <c r="BY96" s="387">
        <f t="shared" si="150"/>
        <v>0</v>
      </c>
      <c r="BZ96" s="386"/>
      <c r="CA96" s="386"/>
      <c r="CB96" s="387">
        <f t="shared" si="151"/>
        <v>0</v>
      </c>
      <c r="CC96" s="388">
        <f t="shared" si="224"/>
        <v>0</v>
      </c>
      <c r="CD96" s="389"/>
      <c r="CE96" s="390"/>
      <c r="CF96" s="387">
        <f t="shared" si="225"/>
        <v>0</v>
      </c>
      <c r="CG96" s="390"/>
      <c r="CH96" s="390"/>
      <c r="CI96" s="387">
        <f t="shared" si="226"/>
        <v>0</v>
      </c>
      <c r="CJ96" s="391">
        <f t="shared" si="227"/>
        <v>0</v>
      </c>
      <c r="CK96" s="392">
        <f t="shared" si="152"/>
        <v>0</v>
      </c>
      <c r="CL96" s="393" t="str">
        <f t="shared" si="153"/>
        <v>E</v>
      </c>
      <c r="CM96" s="394">
        <f t="shared" si="154"/>
        <v>0</v>
      </c>
      <c r="CN96" s="365"/>
      <c r="CO96" s="366"/>
      <c r="CP96" s="367">
        <f t="shared" si="155"/>
        <v>0</v>
      </c>
      <c r="CQ96" s="366"/>
      <c r="CR96" s="366"/>
      <c r="CS96" s="367">
        <f t="shared" si="156"/>
        <v>0</v>
      </c>
      <c r="CT96" s="366"/>
      <c r="CU96" s="366"/>
      <c r="CV96" s="367">
        <f t="shared" si="157"/>
        <v>0</v>
      </c>
      <c r="CW96" s="368">
        <f t="shared" si="228"/>
        <v>0</v>
      </c>
      <c r="CX96" s="369"/>
      <c r="CY96" s="370"/>
      <c r="CZ96" s="367">
        <f t="shared" si="229"/>
        <v>0</v>
      </c>
      <c r="DA96" s="370"/>
      <c r="DB96" s="370"/>
      <c r="DC96" s="367">
        <f t="shared" si="230"/>
        <v>0</v>
      </c>
      <c r="DD96" s="371">
        <f t="shared" si="231"/>
        <v>0</v>
      </c>
      <c r="DE96" s="372">
        <f t="shared" si="158"/>
        <v>0</v>
      </c>
      <c r="DF96" s="373" t="str">
        <f t="shared" si="159"/>
        <v>E</v>
      </c>
      <c r="DG96" s="374">
        <f t="shared" si="160"/>
        <v>0</v>
      </c>
      <c r="DH96" s="395"/>
      <c r="DI96" s="396"/>
      <c r="DJ96" s="397">
        <f t="shared" si="161"/>
        <v>0</v>
      </c>
      <c r="DK96" s="396"/>
      <c r="DL96" s="396"/>
      <c r="DM96" s="397">
        <f t="shared" si="162"/>
        <v>0</v>
      </c>
      <c r="DN96" s="396"/>
      <c r="DO96" s="396"/>
      <c r="DP96" s="397">
        <f t="shared" si="163"/>
        <v>0</v>
      </c>
      <c r="DQ96" s="398">
        <f t="shared" si="232"/>
        <v>0</v>
      </c>
      <c r="DR96" s="399"/>
      <c r="DS96" s="400"/>
      <c r="DT96" s="397">
        <f t="shared" si="233"/>
        <v>0</v>
      </c>
      <c r="DU96" s="400"/>
      <c r="DV96" s="400"/>
      <c r="DW96" s="397">
        <f t="shared" si="234"/>
        <v>0</v>
      </c>
      <c r="DX96" s="401">
        <f t="shared" si="235"/>
        <v>0</v>
      </c>
      <c r="DY96" s="402">
        <f t="shared" si="164"/>
        <v>0</v>
      </c>
      <c r="DZ96" s="403" t="str">
        <f t="shared" si="165"/>
        <v>E</v>
      </c>
      <c r="EA96" s="404">
        <f t="shared" si="166"/>
        <v>0</v>
      </c>
      <c r="EB96" s="405">
        <v>0</v>
      </c>
      <c r="EC96" s="406">
        <v>0</v>
      </c>
      <c r="ED96" s="406">
        <v>0</v>
      </c>
      <c r="EE96" s="327"/>
      <c r="EF96" s="327"/>
      <c r="EG96" s="327">
        <f t="shared" si="167"/>
        <v>0</v>
      </c>
      <c r="EH96" s="407">
        <f t="shared" si="168"/>
        <v>0</v>
      </c>
      <c r="EI96" s="329" t="str">
        <f t="shared" si="169"/>
        <v>E</v>
      </c>
      <c r="EJ96" s="330">
        <f t="shared" si="170"/>
        <v>0</v>
      </c>
      <c r="EK96" s="408">
        <v>0</v>
      </c>
      <c r="EL96" s="409">
        <v>0</v>
      </c>
      <c r="EM96" s="409">
        <v>0</v>
      </c>
      <c r="EN96" s="332"/>
      <c r="EO96" s="332"/>
      <c r="EP96" s="332">
        <f t="shared" si="171"/>
        <v>0</v>
      </c>
      <c r="EQ96" s="333">
        <f t="shared" si="172"/>
        <v>0</v>
      </c>
      <c r="ER96" s="334" t="str">
        <f t="shared" si="173"/>
        <v>E</v>
      </c>
      <c r="ES96" s="335">
        <f t="shared" si="174"/>
        <v>0</v>
      </c>
      <c r="ET96" s="410">
        <v>0</v>
      </c>
      <c r="EU96" s="411">
        <v>0</v>
      </c>
      <c r="EV96" s="411">
        <v>0</v>
      </c>
      <c r="EW96" s="337"/>
      <c r="EX96" s="337"/>
      <c r="EY96" s="337">
        <f t="shared" si="175"/>
        <v>0</v>
      </c>
      <c r="EZ96" s="338">
        <f t="shared" si="176"/>
        <v>0</v>
      </c>
      <c r="FA96" s="339" t="str">
        <f t="shared" si="177"/>
        <v>E</v>
      </c>
      <c r="FB96" s="340">
        <f t="shared" si="178"/>
        <v>0</v>
      </c>
      <c r="FC96" s="412"/>
      <c r="FD96" s="373"/>
      <c r="FE96" s="413" t="str">
        <f t="shared" si="122"/>
        <v/>
      </c>
      <c r="FF96" s="344">
        <f t="shared" si="123"/>
        <v>0</v>
      </c>
      <c r="FG96" s="345">
        <f t="shared" si="124"/>
        <v>0</v>
      </c>
      <c r="FH96" s="275" t="str">
        <f t="shared" si="179"/>
        <v/>
      </c>
      <c r="FI96" s="347" t="str">
        <f t="shared" si="180"/>
        <v/>
      </c>
      <c r="FJ96" s="347" t="str">
        <f t="shared" si="181"/>
        <v/>
      </c>
      <c r="FK96" s="347" t="str">
        <f t="shared" si="182"/>
        <v/>
      </c>
      <c r="FL96" s="414" t="str">
        <f t="shared" si="183"/>
        <v/>
      </c>
      <c r="FM96" s="349" t="str">
        <f t="shared" si="184"/>
        <v/>
      </c>
      <c r="FN96" s="350" t="str">
        <f t="shared" si="185"/>
        <v/>
      </c>
      <c r="FO96" s="351">
        <f t="shared" si="125"/>
        <v>0</v>
      </c>
      <c r="FP96" s="352">
        <f t="shared" si="126"/>
        <v>0</v>
      </c>
      <c r="FQ96" s="352">
        <f t="shared" si="127"/>
        <v>0</v>
      </c>
      <c r="FR96" s="352">
        <f t="shared" si="128"/>
        <v>0</v>
      </c>
      <c r="FS96" s="352">
        <f t="shared" si="129"/>
        <v>0</v>
      </c>
      <c r="FT96" s="353">
        <f t="shared" si="130"/>
        <v>0</v>
      </c>
      <c r="FU96" s="45">
        <f t="shared" si="186"/>
        <v>0</v>
      </c>
      <c r="FV96" s="46">
        <f t="shared" si="187"/>
        <v>0</v>
      </c>
      <c r="FW96" s="46">
        <f t="shared" si="188"/>
        <v>0</v>
      </c>
      <c r="FX96" s="46">
        <f t="shared" si="189"/>
        <v>0</v>
      </c>
      <c r="FY96" s="46">
        <f t="shared" si="190"/>
        <v>0</v>
      </c>
      <c r="FZ96" s="820"/>
      <c r="GA96" s="820"/>
      <c r="GB96" s="10">
        <f t="shared" si="191"/>
        <v>0</v>
      </c>
      <c r="GC96" s="10" t="s">
        <v>167</v>
      </c>
      <c r="GD96" s="10">
        <f t="shared" si="192"/>
        <v>100</v>
      </c>
      <c r="GE96" s="10" t="str">
        <f t="shared" si="193"/>
        <v>0/100</v>
      </c>
      <c r="GF96" s="10">
        <f t="shared" si="194"/>
        <v>0</v>
      </c>
      <c r="GG96" s="10" t="s">
        <v>167</v>
      </c>
      <c r="GH96" s="10">
        <f t="shared" si="195"/>
        <v>100</v>
      </c>
      <c r="GI96" s="10" t="str">
        <f t="shared" si="196"/>
        <v>0/100</v>
      </c>
      <c r="GJ96" s="10">
        <f t="shared" si="197"/>
        <v>0</v>
      </c>
      <c r="GK96" s="10" t="s">
        <v>167</v>
      </c>
      <c r="GL96" s="10">
        <f t="shared" si="198"/>
        <v>100</v>
      </c>
      <c r="GM96" s="10" t="str">
        <f t="shared" si="199"/>
        <v>0/100</v>
      </c>
      <c r="GO96" s="10">
        <f t="shared" si="200"/>
        <v>0</v>
      </c>
      <c r="GP96" s="10">
        <f t="shared" si="201"/>
        <v>0</v>
      </c>
      <c r="GQ96" s="10">
        <f t="shared" si="202"/>
        <v>0</v>
      </c>
      <c r="GR96" s="10">
        <f t="shared" si="203"/>
        <v>0</v>
      </c>
      <c r="GS96" s="10">
        <f t="shared" si="204"/>
        <v>0</v>
      </c>
      <c r="GT96" s="10">
        <f t="shared" si="205"/>
        <v>0</v>
      </c>
      <c r="GU96" s="10">
        <f t="shared" si="206"/>
        <v>0</v>
      </c>
      <c r="GV96" s="10">
        <f t="shared" si="207"/>
        <v>0</v>
      </c>
      <c r="GW96" s="10">
        <f t="shared" si="208"/>
        <v>0</v>
      </c>
      <c r="GX96" s="10">
        <f t="shared" si="209"/>
        <v>0</v>
      </c>
    </row>
    <row r="97" spans="1:208" ht="18">
      <c r="A97" s="9">
        <f t="shared" si="131"/>
        <v>0</v>
      </c>
      <c r="B97" s="32">
        <v>89</v>
      </c>
      <c r="C97" s="274">
        <v>89</v>
      </c>
      <c r="D97" s="275">
        <f t="shared" si="132"/>
        <v>0</v>
      </c>
      <c r="E97" s="591"/>
      <c r="F97" s="592"/>
      <c r="G97" s="589"/>
      <c r="H97" s="591"/>
      <c r="I97" s="591"/>
      <c r="J97" s="591"/>
      <c r="K97" s="595"/>
      <c r="L97" s="355"/>
      <c r="M97" s="356"/>
      <c r="N97" s="357">
        <f t="shared" si="133"/>
        <v>0</v>
      </c>
      <c r="O97" s="356"/>
      <c r="P97" s="356"/>
      <c r="Q97" s="357">
        <f t="shared" si="134"/>
        <v>0</v>
      </c>
      <c r="R97" s="356"/>
      <c r="S97" s="356"/>
      <c r="T97" s="357">
        <f t="shared" si="135"/>
        <v>0</v>
      </c>
      <c r="U97" s="358">
        <f t="shared" si="210"/>
        <v>0</v>
      </c>
      <c r="V97" s="359"/>
      <c r="W97" s="360"/>
      <c r="X97" s="357">
        <f t="shared" si="211"/>
        <v>0</v>
      </c>
      <c r="Y97" s="360"/>
      <c r="Z97" s="360"/>
      <c r="AA97" s="357">
        <f t="shared" si="212"/>
        <v>0</v>
      </c>
      <c r="AB97" s="361">
        <f t="shared" si="213"/>
        <v>0</v>
      </c>
      <c r="AC97" s="362">
        <f t="shared" si="214"/>
        <v>0</v>
      </c>
      <c r="AD97" s="363" t="str">
        <f t="shared" si="136"/>
        <v/>
      </c>
      <c r="AE97" s="364">
        <f t="shared" si="215"/>
        <v>0</v>
      </c>
      <c r="AF97" s="365"/>
      <c r="AG97" s="366"/>
      <c r="AH97" s="367">
        <f t="shared" si="137"/>
        <v>0</v>
      </c>
      <c r="AI97" s="366"/>
      <c r="AJ97" s="366"/>
      <c r="AK97" s="367">
        <f t="shared" si="138"/>
        <v>0</v>
      </c>
      <c r="AL97" s="366"/>
      <c r="AM97" s="366"/>
      <c r="AN97" s="367">
        <f t="shared" si="139"/>
        <v>0</v>
      </c>
      <c r="AO97" s="368">
        <f t="shared" si="216"/>
        <v>0</v>
      </c>
      <c r="AP97" s="369"/>
      <c r="AQ97" s="370"/>
      <c r="AR97" s="367">
        <f t="shared" si="217"/>
        <v>0</v>
      </c>
      <c r="AS97" s="370"/>
      <c r="AT97" s="370"/>
      <c r="AU97" s="367">
        <f t="shared" si="218"/>
        <v>0</v>
      </c>
      <c r="AV97" s="371">
        <f t="shared" si="219"/>
        <v>0</v>
      </c>
      <c r="AW97" s="372">
        <f t="shared" si="140"/>
        <v>0</v>
      </c>
      <c r="AX97" s="373" t="str">
        <f t="shared" si="141"/>
        <v>E</v>
      </c>
      <c r="AY97" s="374">
        <f t="shared" si="142"/>
        <v>0</v>
      </c>
      <c r="AZ97" s="375"/>
      <c r="BA97" s="376"/>
      <c r="BB97" s="377">
        <f t="shared" si="143"/>
        <v>0</v>
      </c>
      <c r="BC97" s="376"/>
      <c r="BD97" s="376"/>
      <c r="BE97" s="377">
        <f t="shared" si="144"/>
        <v>0</v>
      </c>
      <c r="BF97" s="376"/>
      <c r="BG97" s="376"/>
      <c r="BH97" s="377">
        <f t="shared" si="145"/>
        <v>0</v>
      </c>
      <c r="BI97" s="378">
        <f t="shared" si="220"/>
        <v>0</v>
      </c>
      <c r="BJ97" s="379"/>
      <c r="BK97" s="380"/>
      <c r="BL97" s="377">
        <f t="shared" si="221"/>
        <v>0</v>
      </c>
      <c r="BM97" s="380"/>
      <c r="BN97" s="380"/>
      <c r="BO97" s="377">
        <f t="shared" si="222"/>
        <v>0</v>
      </c>
      <c r="BP97" s="381">
        <f t="shared" si="223"/>
        <v>0</v>
      </c>
      <c r="BQ97" s="382">
        <f t="shared" si="146"/>
        <v>0</v>
      </c>
      <c r="BR97" s="383" t="str">
        <f t="shared" si="147"/>
        <v>E</v>
      </c>
      <c r="BS97" s="384">
        <f t="shared" si="148"/>
        <v>0</v>
      </c>
      <c r="BT97" s="385"/>
      <c r="BU97" s="386"/>
      <c r="BV97" s="387">
        <f t="shared" si="149"/>
        <v>0</v>
      </c>
      <c r="BW97" s="386"/>
      <c r="BX97" s="386"/>
      <c r="BY97" s="387">
        <f t="shared" si="150"/>
        <v>0</v>
      </c>
      <c r="BZ97" s="386"/>
      <c r="CA97" s="386"/>
      <c r="CB97" s="387">
        <f t="shared" si="151"/>
        <v>0</v>
      </c>
      <c r="CC97" s="388">
        <f t="shared" si="224"/>
        <v>0</v>
      </c>
      <c r="CD97" s="389"/>
      <c r="CE97" s="390"/>
      <c r="CF97" s="387">
        <f t="shared" si="225"/>
        <v>0</v>
      </c>
      <c r="CG97" s="390"/>
      <c r="CH97" s="390"/>
      <c r="CI97" s="387">
        <f t="shared" si="226"/>
        <v>0</v>
      </c>
      <c r="CJ97" s="391">
        <f t="shared" si="227"/>
        <v>0</v>
      </c>
      <c r="CK97" s="392">
        <f t="shared" si="152"/>
        <v>0</v>
      </c>
      <c r="CL97" s="393" t="str">
        <f t="shared" si="153"/>
        <v>E</v>
      </c>
      <c r="CM97" s="394">
        <f t="shared" si="154"/>
        <v>0</v>
      </c>
      <c r="CN97" s="365"/>
      <c r="CO97" s="366"/>
      <c r="CP97" s="367">
        <f t="shared" si="155"/>
        <v>0</v>
      </c>
      <c r="CQ97" s="366"/>
      <c r="CR97" s="366"/>
      <c r="CS97" s="367">
        <f t="shared" si="156"/>
        <v>0</v>
      </c>
      <c r="CT97" s="366"/>
      <c r="CU97" s="366"/>
      <c r="CV97" s="367">
        <f t="shared" si="157"/>
        <v>0</v>
      </c>
      <c r="CW97" s="368">
        <f t="shared" si="228"/>
        <v>0</v>
      </c>
      <c r="CX97" s="369"/>
      <c r="CY97" s="370"/>
      <c r="CZ97" s="367">
        <f t="shared" si="229"/>
        <v>0</v>
      </c>
      <c r="DA97" s="370"/>
      <c r="DB97" s="370"/>
      <c r="DC97" s="367">
        <f t="shared" si="230"/>
        <v>0</v>
      </c>
      <c r="DD97" s="371">
        <f t="shared" si="231"/>
        <v>0</v>
      </c>
      <c r="DE97" s="372">
        <f t="shared" si="158"/>
        <v>0</v>
      </c>
      <c r="DF97" s="373" t="str">
        <f t="shared" si="159"/>
        <v>E</v>
      </c>
      <c r="DG97" s="374">
        <f t="shared" si="160"/>
        <v>0</v>
      </c>
      <c r="DH97" s="395"/>
      <c r="DI97" s="396"/>
      <c r="DJ97" s="397">
        <f t="shared" si="161"/>
        <v>0</v>
      </c>
      <c r="DK97" s="396"/>
      <c r="DL97" s="396"/>
      <c r="DM97" s="397">
        <f t="shared" si="162"/>
        <v>0</v>
      </c>
      <c r="DN97" s="396"/>
      <c r="DO97" s="396"/>
      <c r="DP97" s="397">
        <f t="shared" si="163"/>
        <v>0</v>
      </c>
      <c r="DQ97" s="398">
        <f t="shared" si="232"/>
        <v>0</v>
      </c>
      <c r="DR97" s="399"/>
      <c r="DS97" s="400"/>
      <c r="DT97" s="397">
        <f t="shared" si="233"/>
        <v>0</v>
      </c>
      <c r="DU97" s="400"/>
      <c r="DV97" s="400"/>
      <c r="DW97" s="397">
        <f t="shared" si="234"/>
        <v>0</v>
      </c>
      <c r="DX97" s="401">
        <f t="shared" si="235"/>
        <v>0</v>
      </c>
      <c r="DY97" s="402">
        <f t="shared" si="164"/>
        <v>0</v>
      </c>
      <c r="DZ97" s="403" t="str">
        <f t="shared" si="165"/>
        <v>E</v>
      </c>
      <c r="EA97" s="404">
        <f t="shared" si="166"/>
        <v>0</v>
      </c>
      <c r="EB97" s="405">
        <v>0</v>
      </c>
      <c r="EC97" s="406">
        <v>0</v>
      </c>
      <c r="ED97" s="406">
        <v>0</v>
      </c>
      <c r="EE97" s="327"/>
      <c r="EF97" s="327"/>
      <c r="EG97" s="327">
        <f t="shared" si="167"/>
        <v>0</v>
      </c>
      <c r="EH97" s="407">
        <f t="shared" si="168"/>
        <v>0</v>
      </c>
      <c r="EI97" s="329" t="str">
        <f t="shared" si="169"/>
        <v>E</v>
      </c>
      <c r="EJ97" s="330">
        <f t="shared" si="170"/>
        <v>0</v>
      </c>
      <c r="EK97" s="408">
        <v>0</v>
      </c>
      <c r="EL97" s="409">
        <v>0</v>
      </c>
      <c r="EM97" s="409">
        <v>0</v>
      </c>
      <c r="EN97" s="332"/>
      <c r="EO97" s="332"/>
      <c r="EP97" s="332">
        <f t="shared" si="171"/>
        <v>0</v>
      </c>
      <c r="EQ97" s="333">
        <f t="shared" si="172"/>
        <v>0</v>
      </c>
      <c r="ER97" s="334" t="str">
        <f t="shared" si="173"/>
        <v>E</v>
      </c>
      <c r="ES97" s="335">
        <f t="shared" si="174"/>
        <v>0</v>
      </c>
      <c r="ET97" s="410">
        <v>0</v>
      </c>
      <c r="EU97" s="411">
        <v>0</v>
      </c>
      <c r="EV97" s="411">
        <v>0</v>
      </c>
      <c r="EW97" s="337"/>
      <c r="EX97" s="337"/>
      <c r="EY97" s="337">
        <f t="shared" si="175"/>
        <v>0</v>
      </c>
      <c r="EZ97" s="338">
        <f t="shared" si="176"/>
        <v>0</v>
      </c>
      <c r="FA97" s="339" t="str">
        <f t="shared" si="177"/>
        <v>E</v>
      </c>
      <c r="FB97" s="340">
        <f t="shared" si="178"/>
        <v>0</v>
      </c>
      <c r="FC97" s="412"/>
      <c r="FD97" s="373"/>
      <c r="FE97" s="413" t="str">
        <f t="shared" si="122"/>
        <v/>
      </c>
      <c r="FF97" s="344">
        <f t="shared" si="123"/>
        <v>0</v>
      </c>
      <c r="FG97" s="345">
        <f t="shared" si="124"/>
        <v>0</v>
      </c>
      <c r="FH97" s="275" t="str">
        <f t="shared" si="179"/>
        <v/>
      </c>
      <c r="FI97" s="347" t="str">
        <f t="shared" si="180"/>
        <v/>
      </c>
      <c r="FJ97" s="347" t="str">
        <f t="shared" si="181"/>
        <v/>
      </c>
      <c r="FK97" s="347" t="str">
        <f t="shared" si="182"/>
        <v/>
      </c>
      <c r="FL97" s="414" t="str">
        <f t="shared" si="183"/>
        <v/>
      </c>
      <c r="FM97" s="349" t="str">
        <f t="shared" si="184"/>
        <v/>
      </c>
      <c r="FN97" s="350" t="str">
        <f t="shared" si="185"/>
        <v/>
      </c>
      <c r="FO97" s="351">
        <f t="shared" si="125"/>
        <v>0</v>
      </c>
      <c r="FP97" s="352">
        <f t="shared" si="126"/>
        <v>0</v>
      </c>
      <c r="FQ97" s="352">
        <f t="shared" si="127"/>
        <v>0</v>
      </c>
      <c r="FR97" s="352">
        <f t="shared" si="128"/>
        <v>0</v>
      </c>
      <c r="FS97" s="352">
        <f t="shared" si="129"/>
        <v>0</v>
      </c>
      <c r="FT97" s="353">
        <f t="shared" si="130"/>
        <v>0</v>
      </c>
      <c r="FU97" s="45">
        <f t="shared" si="186"/>
        <v>0</v>
      </c>
      <c r="FV97" s="46">
        <f t="shared" si="187"/>
        <v>0</v>
      </c>
      <c r="FW97" s="46">
        <f t="shared" si="188"/>
        <v>0</v>
      </c>
      <c r="FX97" s="46">
        <f t="shared" si="189"/>
        <v>0</v>
      </c>
      <c r="FY97" s="46">
        <f t="shared" si="190"/>
        <v>0</v>
      </c>
      <c r="FZ97" s="820"/>
      <c r="GA97" s="820"/>
      <c r="GB97" s="10">
        <f t="shared" si="191"/>
        <v>0</v>
      </c>
      <c r="GC97" s="10" t="s">
        <v>167</v>
      </c>
      <c r="GD97" s="10">
        <f t="shared" si="192"/>
        <v>100</v>
      </c>
      <c r="GE97" s="10" t="str">
        <f t="shared" si="193"/>
        <v>0/100</v>
      </c>
      <c r="GF97" s="10">
        <f t="shared" si="194"/>
        <v>0</v>
      </c>
      <c r="GG97" s="10" t="s">
        <v>167</v>
      </c>
      <c r="GH97" s="10">
        <f t="shared" si="195"/>
        <v>100</v>
      </c>
      <c r="GI97" s="10" t="str">
        <f t="shared" si="196"/>
        <v>0/100</v>
      </c>
      <c r="GJ97" s="10">
        <f t="shared" si="197"/>
        <v>0</v>
      </c>
      <c r="GK97" s="10" t="s">
        <v>167</v>
      </c>
      <c r="GL97" s="10">
        <f t="shared" si="198"/>
        <v>100</v>
      </c>
      <c r="GM97" s="10" t="str">
        <f t="shared" si="199"/>
        <v>0/100</v>
      </c>
      <c r="GO97" s="10">
        <f t="shared" si="200"/>
        <v>0</v>
      </c>
      <c r="GP97" s="10">
        <f t="shared" si="201"/>
        <v>0</v>
      </c>
      <c r="GQ97" s="10">
        <f t="shared" si="202"/>
        <v>0</v>
      </c>
      <c r="GR97" s="10">
        <f t="shared" si="203"/>
        <v>0</v>
      </c>
      <c r="GS97" s="10">
        <f t="shared" si="204"/>
        <v>0</v>
      </c>
      <c r="GT97" s="10">
        <f t="shared" si="205"/>
        <v>0</v>
      </c>
      <c r="GU97" s="10">
        <f t="shared" si="206"/>
        <v>0</v>
      </c>
      <c r="GV97" s="10">
        <f t="shared" si="207"/>
        <v>0</v>
      </c>
      <c r="GW97" s="10">
        <f t="shared" si="208"/>
        <v>0</v>
      </c>
      <c r="GX97" s="10">
        <f t="shared" si="209"/>
        <v>0</v>
      </c>
    </row>
    <row r="98" spans="1:208" ht="18">
      <c r="A98" s="9">
        <f t="shared" si="131"/>
        <v>0</v>
      </c>
      <c r="B98" s="32">
        <v>90</v>
      </c>
      <c r="C98" s="354">
        <v>90</v>
      </c>
      <c r="D98" s="275">
        <f t="shared" si="132"/>
        <v>0</v>
      </c>
      <c r="E98" s="591"/>
      <c r="F98" s="592"/>
      <c r="G98" s="591"/>
      <c r="H98" s="591"/>
      <c r="I98" s="591"/>
      <c r="J98" s="591"/>
      <c r="K98" s="595"/>
      <c r="L98" s="355"/>
      <c r="M98" s="356"/>
      <c r="N98" s="357">
        <f t="shared" si="133"/>
        <v>0</v>
      </c>
      <c r="O98" s="356"/>
      <c r="P98" s="356"/>
      <c r="Q98" s="357">
        <f t="shared" si="134"/>
        <v>0</v>
      </c>
      <c r="R98" s="356"/>
      <c r="S98" s="356"/>
      <c r="T98" s="357">
        <f t="shared" si="135"/>
        <v>0</v>
      </c>
      <c r="U98" s="358">
        <f t="shared" si="210"/>
        <v>0</v>
      </c>
      <c r="V98" s="359"/>
      <c r="W98" s="360"/>
      <c r="X98" s="357">
        <f t="shared" si="211"/>
        <v>0</v>
      </c>
      <c r="Y98" s="360"/>
      <c r="Z98" s="360"/>
      <c r="AA98" s="357">
        <f t="shared" si="212"/>
        <v>0</v>
      </c>
      <c r="AB98" s="361">
        <f t="shared" si="213"/>
        <v>0</v>
      </c>
      <c r="AC98" s="362">
        <f t="shared" si="214"/>
        <v>0</v>
      </c>
      <c r="AD98" s="363" t="str">
        <f t="shared" si="136"/>
        <v/>
      </c>
      <c r="AE98" s="364">
        <f t="shared" si="215"/>
        <v>0</v>
      </c>
      <c r="AF98" s="365"/>
      <c r="AG98" s="366"/>
      <c r="AH98" s="367">
        <f t="shared" si="137"/>
        <v>0</v>
      </c>
      <c r="AI98" s="366"/>
      <c r="AJ98" s="366"/>
      <c r="AK98" s="367">
        <f t="shared" si="138"/>
        <v>0</v>
      </c>
      <c r="AL98" s="366"/>
      <c r="AM98" s="366"/>
      <c r="AN98" s="367">
        <f t="shared" si="139"/>
        <v>0</v>
      </c>
      <c r="AO98" s="368">
        <f t="shared" si="216"/>
        <v>0</v>
      </c>
      <c r="AP98" s="369"/>
      <c r="AQ98" s="370"/>
      <c r="AR98" s="367">
        <f t="shared" si="217"/>
        <v>0</v>
      </c>
      <c r="AS98" s="370"/>
      <c r="AT98" s="370"/>
      <c r="AU98" s="367">
        <f t="shared" si="218"/>
        <v>0</v>
      </c>
      <c r="AV98" s="371">
        <f t="shared" si="219"/>
        <v>0</v>
      </c>
      <c r="AW98" s="372">
        <f t="shared" si="140"/>
        <v>0</v>
      </c>
      <c r="AX98" s="373" t="str">
        <f t="shared" si="141"/>
        <v>E</v>
      </c>
      <c r="AY98" s="374">
        <f t="shared" si="142"/>
        <v>0</v>
      </c>
      <c r="AZ98" s="375"/>
      <c r="BA98" s="376"/>
      <c r="BB98" s="377">
        <f t="shared" si="143"/>
        <v>0</v>
      </c>
      <c r="BC98" s="376"/>
      <c r="BD98" s="376"/>
      <c r="BE98" s="377">
        <f t="shared" si="144"/>
        <v>0</v>
      </c>
      <c r="BF98" s="376"/>
      <c r="BG98" s="376"/>
      <c r="BH98" s="377">
        <f t="shared" si="145"/>
        <v>0</v>
      </c>
      <c r="BI98" s="378">
        <f t="shared" si="220"/>
        <v>0</v>
      </c>
      <c r="BJ98" s="379"/>
      <c r="BK98" s="380"/>
      <c r="BL98" s="377">
        <f t="shared" si="221"/>
        <v>0</v>
      </c>
      <c r="BM98" s="380"/>
      <c r="BN98" s="380"/>
      <c r="BO98" s="377">
        <f t="shared" si="222"/>
        <v>0</v>
      </c>
      <c r="BP98" s="381">
        <f t="shared" si="223"/>
        <v>0</v>
      </c>
      <c r="BQ98" s="382">
        <f t="shared" si="146"/>
        <v>0</v>
      </c>
      <c r="BR98" s="383" t="str">
        <f t="shared" si="147"/>
        <v>E</v>
      </c>
      <c r="BS98" s="384">
        <f t="shared" si="148"/>
        <v>0</v>
      </c>
      <c r="BT98" s="385"/>
      <c r="BU98" s="386"/>
      <c r="BV98" s="387">
        <f t="shared" si="149"/>
        <v>0</v>
      </c>
      <c r="BW98" s="386"/>
      <c r="BX98" s="386"/>
      <c r="BY98" s="387">
        <f t="shared" si="150"/>
        <v>0</v>
      </c>
      <c r="BZ98" s="386"/>
      <c r="CA98" s="386"/>
      <c r="CB98" s="387">
        <f t="shared" si="151"/>
        <v>0</v>
      </c>
      <c r="CC98" s="388">
        <f t="shared" si="224"/>
        <v>0</v>
      </c>
      <c r="CD98" s="389"/>
      <c r="CE98" s="390"/>
      <c r="CF98" s="387">
        <f t="shared" si="225"/>
        <v>0</v>
      </c>
      <c r="CG98" s="390"/>
      <c r="CH98" s="390"/>
      <c r="CI98" s="387">
        <f t="shared" si="226"/>
        <v>0</v>
      </c>
      <c r="CJ98" s="391">
        <f t="shared" si="227"/>
        <v>0</v>
      </c>
      <c r="CK98" s="392">
        <f t="shared" si="152"/>
        <v>0</v>
      </c>
      <c r="CL98" s="393" t="str">
        <f t="shared" si="153"/>
        <v>E</v>
      </c>
      <c r="CM98" s="394">
        <f t="shared" si="154"/>
        <v>0</v>
      </c>
      <c r="CN98" s="365"/>
      <c r="CO98" s="366"/>
      <c r="CP98" s="367">
        <f t="shared" si="155"/>
        <v>0</v>
      </c>
      <c r="CQ98" s="366"/>
      <c r="CR98" s="366"/>
      <c r="CS98" s="367">
        <f t="shared" si="156"/>
        <v>0</v>
      </c>
      <c r="CT98" s="366"/>
      <c r="CU98" s="366"/>
      <c r="CV98" s="367">
        <f t="shared" si="157"/>
        <v>0</v>
      </c>
      <c r="CW98" s="368">
        <f t="shared" si="228"/>
        <v>0</v>
      </c>
      <c r="CX98" s="369"/>
      <c r="CY98" s="370"/>
      <c r="CZ98" s="367">
        <f t="shared" si="229"/>
        <v>0</v>
      </c>
      <c r="DA98" s="370"/>
      <c r="DB98" s="370"/>
      <c r="DC98" s="367">
        <f t="shared" si="230"/>
        <v>0</v>
      </c>
      <c r="DD98" s="371">
        <f t="shared" si="231"/>
        <v>0</v>
      </c>
      <c r="DE98" s="372">
        <f t="shared" si="158"/>
        <v>0</v>
      </c>
      <c r="DF98" s="373" t="str">
        <f t="shared" si="159"/>
        <v>E</v>
      </c>
      <c r="DG98" s="374">
        <f t="shared" si="160"/>
        <v>0</v>
      </c>
      <c r="DH98" s="395"/>
      <c r="DI98" s="396"/>
      <c r="DJ98" s="397">
        <f t="shared" si="161"/>
        <v>0</v>
      </c>
      <c r="DK98" s="396"/>
      <c r="DL98" s="396"/>
      <c r="DM98" s="397">
        <f t="shared" si="162"/>
        <v>0</v>
      </c>
      <c r="DN98" s="396"/>
      <c r="DO98" s="396"/>
      <c r="DP98" s="397">
        <f t="shared" si="163"/>
        <v>0</v>
      </c>
      <c r="DQ98" s="398">
        <f t="shared" si="232"/>
        <v>0</v>
      </c>
      <c r="DR98" s="399"/>
      <c r="DS98" s="400"/>
      <c r="DT98" s="397">
        <f t="shared" si="233"/>
        <v>0</v>
      </c>
      <c r="DU98" s="400"/>
      <c r="DV98" s="400"/>
      <c r="DW98" s="397">
        <f t="shared" si="234"/>
        <v>0</v>
      </c>
      <c r="DX98" s="401">
        <f t="shared" si="235"/>
        <v>0</v>
      </c>
      <c r="DY98" s="402">
        <f t="shared" si="164"/>
        <v>0</v>
      </c>
      <c r="DZ98" s="403" t="str">
        <f t="shared" si="165"/>
        <v>E</v>
      </c>
      <c r="EA98" s="404">
        <f t="shared" si="166"/>
        <v>0</v>
      </c>
      <c r="EB98" s="405">
        <v>0</v>
      </c>
      <c r="EC98" s="406">
        <v>0</v>
      </c>
      <c r="ED98" s="406">
        <v>0</v>
      </c>
      <c r="EE98" s="327"/>
      <c r="EF98" s="327"/>
      <c r="EG98" s="327">
        <f t="shared" si="167"/>
        <v>0</v>
      </c>
      <c r="EH98" s="407">
        <f t="shared" si="168"/>
        <v>0</v>
      </c>
      <c r="EI98" s="329" t="str">
        <f t="shared" si="169"/>
        <v>E</v>
      </c>
      <c r="EJ98" s="330">
        <f t="shared" si="170"/>
        <v>0</v>
      </c>
      <c r="EK98" s="408">
        <v>0</v>
      </c>
      <c r="EL98" s="409">
        <v>0</v>
      </c>
      <c r="EM98" s="409">
        <v>0</v>
      </c>
      <c r="EN98" s="332"/>
      <c r="EO98" s="332"/>
      <c r="EP98" s="332">
        <f t="shared" si="171"/>
        <v>0</v>
      </c>
      <c r="EQ98" s="333">
        <f t="shared" si="172"/>
        <v>0</v>
      </c>
      <c r="ER98" s="334" t="str">
        <f t="shared" si="173"/>
        <v>E</v>
      </c>
      <c r="ES98" s="335">
        <f t="shared" si="174"/>
        <v>0</v>
      </c>
      <c r="ET98" s="410">
        <v>0</v>
      </c>
      <c r="EU98" s="411">
        <v>0</v>
      </c>
      <c r="EV98" s="411">
        <v>0</v>
      </c>
      <c r="EW98" s="337"/>
      <c r="EX98" s="337"/>
      <c r="EY98" s="337">
        <f t="shared" si="175"/>
        <v>0</v>
      </c>
      <c r="EZ98" s="338">
        <f t="shared" si="176"/>
        <v>0</v>
      </c>
      <c r="FA98" s="339" t="str">
        <f t="shared" si="177"/>
        <v>E</v>
      </c>
      <c r="FB98" s="340">
        <f t="shared" si="178"/>
        <v>0</v>
      </c>
      <c r="FC98" s="412"/>
      <c r="FD98" s="373"/>
      <c r="FE98" s="413" t="str">
        <f t="shared" si="122"/>
        <v/>
      </c>
      <c r="FF98" s="344">
        <f t="shared" si="123"/>
        <v>0</v>
      </c>
      <c r="FG98" s="345">
        <f t="shared" si="124"/>
        <v>0</v>
      </c>
      <c r="FH98" s="275" t="str">
        <f t="shared" si="179"/>
        <v/>
      </c>
      <c r="FI98" s="347" t="str">
        <f t="shared" si="180"/>
        <v/>
      </c>
      <c r="FJ98" s="347" t="str">
        <f t="shared" si="181"/>
        <v/>
      </c>
      <c r="FK98" s="347" t="str">
        <f t="shared" si="182"/>
        <v/>
      </c>
      <c r="FL98" s="414" t="str">
        <f t="shared" si="183"/>
        <v/>
      </c>
      <c r="FM98" s="349" t="str">
        <f t="shared" si="184"/>
        <v/>
      </c>
      <c r="FN98" s="350" t="str">
        <f t="shared" si="185"/>
        <v/>
      </c>
      <c r="FO98" s="351">
        <f t="shared" si="125"/>
        <v>0</v>
      </c>
      <c r="FP98" s="352">
        <f t="shared" si="126"/>
        <v>0</v>
      </c>
      <c r="FQ98" s="352">
        <f t="shared" si="127"/>
        <v>0</v>
      </c>
      <c r="FR98" s="352">
        <f t="shared" si="128"/>
        <v>0</v>
      </c>
      <c r="FS98" s="352">
        <f t="shared" si="129"/>
        <v>0</v>
      </c>
      <c r="FT98" s="353">
        <f t="shared" si="130"/>
        <v>0</v>
      </c>
      <c r="FU98" s="45">
        <f t="shared" si="186"/>
        <v>0</v>
      </c>
      <c r="FV98" s="46">
        <f t="shared" si="187"/>
        <v>0</v>
      </c>
      <c r="FW98" s="46">
        <f t="shared" si="188"/>
        <v>0</v>
      </c>
      <c r="FX98" s="46">
        <f t="shared" si="189"/>
        <v>0</v>
      </c>
      <c r="FY98" s="46">
        <f t="shared" si="190"/>
        <v>0</v>
      </c>
      <c r="FZ98" s="820"/>
      <c r="GA98" s="820"/>
      <c r="GB98" s="10">
        <f t="shared" si="191"/>
        <v>0</v>
      </c>
      <c r="GC98" s="10" t="s">
        <v>167</v>
      </c>
      <c r="GD98" s="10">
        <f t="shared" si="192"/>
        <v>100</v>
      </c>
      <c r="GE98" s="10" t="str">
        <f t="shared" si="193"/>
        <v>0/100</v>
      </c>
      <c r="GF98" s="10">
        <f t="shared" si="194"/>
        <v>0</v>
      </c>
      <c r="GG98" s="10" t="s">
        <v>167</v>
      </c>
      <c r="GH98" s="10">
        <f t="shared" si="195"/>
        <v>100</v>
      </c>
      <c r="GI98" s="10" t="str">
        <f t="shared" si="196"/>
        <v>0/100</v>
      </c>
      <c r="GJ98" s="10">
        <f t="shared" si="197"/>
        <v>0</v>
      </c>
      <c r="GK98" s="10" t="s">
        <v>167</v>
      </c>
      <c r="GL98" s="10">
        <f t="shared" si="198"/>
        <v>100</v>
      </c>
      <c r="GM98" s="10" t="str">
        <f t="shared" si="199"/>
        <v>0/100</v>
      </c>
      <c r="GO98" s="10">
        <f t="shared" si="200"/>
        <v>0</v>
      </c>
      <c r="GP98" s="10">
        <f t="shared" si="201"/>
        <v>0</v>
      </c>
      <c r="GQ98" s="10">
        <f t="shared" si="202"/>
        <v>0</v>
      </c>
      <c r="GR98" s="10">
        <f t="shared" si="203"/>
        <v>0</v>
      </c>
      <c r="GS98" s="10">
        <f t="shared" si="204"/>
        <v>0</v>
      </c>
      <c r="GT98" s="10">
        <f t="shared" si="205"/>
        <v>0</v>
      </c>
      <c r="GU98" s="10">
        <f t="shared" si="206"/>
        <v>0</v>
      </c>
      <c r="GV98" s="10">
        <f t="shared" si="207"/>
        <v>0</v>
      </c>
      <c r="GW98" s="10">
        <f t="shared" si="208"/>
        <v>0</v>
      </c>
      <c r="GX98" s="10">
        <f t="shared" si="209"/>
        <v>0</v>
      </c>
    </row>
    <row r="99" spans="1:208" ht="18">
      <c r="A99" s="9">
        <f t="shared" si="131"/>
        <v>0</v>
      </c>
      <c r="B99" s="32">
        <v>91</v>
      </c>
      <c r="C99" s="274">
        <v>91</v>
      </c>
      <c r="D99" s="275">
        <f t="shared" si="132"/>
        <v>0</v>
      </c>
      <c r="E99" s="591"/>
      <c r="F99" s="592"/>
      <c r="G99" s="589"/>
      <c r="H99" s="591"/>
      <c r="I99" s="591"/>
      <c r="J99" s="591"/>
      <c r="K99" s="595"/>
      <c r="L99" s="355"/>
      <c r="M99" s="356"/>
      <c r="N99" s="357">
        <f t="shared" si="133"/>
        <v>0</v>
      </c>
      <c r="O99" s="356"/>
      <c r="P99" s="356"/>
      <c r="Q99" s="357">
        <f t="shared" si="134"/>
        <v>0</v>
      </c>
      <c r="R99" s="356"/>
      <c r="S99" s="356"/>
      <c r="T99" s="357">
        <f t="shared" si="135"/>
        <v>0</v>
      </c>
      <c r="U99" s="358">
        <f t="shared" si="210"/>
        <v>0</v>
      </c>
      <c r="V99" s="359"/>
      <c r="W99" s="360"/>
      <c r="X99" s="357">
        <f t="shared" si="211"/>
        <v>0</v>
      </c>
      <c r="Y99" s="360"/>
      <c r="Z99" s="360"/>
      <c r="AA99" s="357">
        <f t="shared" si="212"/>
        <v>0</v>
      </c>
      <c r="AB99" s="361">
        <f t="shared" si="213"/>
        <v>0</v>
      </c>
      <c r="AC99" s="362">
        <f t="shared" si="214"/>
        <v>0</v>
      </c>
      <c r="AD99" s="363" t="str">
        <f t="shared" si="136"/>
        <v/>
      </c>
      <c r="AE99" s="364">
        <f t="shared" si="215"/>
        <v>0</v>
      </c>
      <c r="AF99" s="365"/>
      <c r="AG99" s="366"/>
      <c r="AH99" s="367">
        <f t="shared" si="137"/>
        <v>0</v>
      </c>
      <c r="AI99" s="366"/>
      <c r="AJ99" s="366"/>
      <c r="AK99" s="367">
        <f t="shared" si="138"/>
        <v>0</v>
      </c>
      <c r="AL99" s="366"/>
      <c r="AM99" s="366"/>
      <c r="AN99" s="367">
        <f t="shared" si="139"/>
        <v>0</v>
      </c>
      <c r="AO99" s="368">
        <f t="shared" si="216"/>
        <v>0</v>
      </c>
      <c r="AP99" s="369"/>
      <c r="AQ99" s="370"/>
      <c r="AR99" s="367">
        <f t="shared" si="217"/>
        <v>0</v>
      </c>
      <c r="AS99" s="370"/>
      <c r="AT99" s="370"/>
      <c r="AU99" s="367">
        <f t="shared" si="218"/>
        <v>0</v>
      </c>
      <c r="AV99" s="371">
        <f t="shared" si="219"/>
        <v>0</v>
      </c>
      <c r="AW99" s="372">
        <f t="shared" si="140"/>
        <v>0</v>
      </c>
      <c r="AX99" s="373" t="str">
        <f t="shared" si="141"/>
        <v>E</v>
      </c>
      <c r="AY99" s="374">
        <f t="shared" si="142"/>
        <v>0</v>
      </c>
      <c r="AZ99" s="375"/>
      <c r="BA99" s="376"/>
      <c r="BB99" s="377">
        <f t="shared" si="143"/>
        <v>0</v>
      </c>
      <c r="BC99" s="376"/>
      <c r="BD99" s="376"/>
      <c r="BE99" s="377">
        <f t="shared" si="144"/>
        <v>0</v>
      </c>
      <c r="BF99" s="376"/>
      <c r="BG99" s="376"/>
      <c r="BH99" s="377">
        <f t="shared" si="145"/>
        <v>0</v>
      </c>
      <c r="BI99" s="378">
        <f t="shared" si="220"/>
        <v>0</v>
      </c>
      <c r="BJ99" s="379"/>
      <c r="BK99" s="380"/>
      <c r="BL99" s="377">
        <f t="shared" si="221"/>
        <v>0</v>
      </c>
      <c r="BM99" s="380"/>
      <c r="BN99" s="380"/>
      <c r="BO99" s="377">
        <f t="shared" si="222"/>
        <v>0</v>
      </c>
      <c r="BP99" s="381">
        <f t="shared" si="223"/>
        <v>0</v>
      </c>
      <c r="BQ99" s="382">
        <f t="shared" si="146"/>
        <v>0</v>
      </c>
      <c r="BR99" s="383" t="str">
        <f t="shared" si="147"/>
        <v>E</v>
      </c>
      <c r="BS99" s="384">
        <f t="shared" si="148"/>
        <v>0</v>
      </c>
      <c r="BT99" s="385"/>
      <c r="BU99" s="386"/>
      <c r="BV99" s="387">
        <f t="shared" si="149"/>
        <v>0</v>
      </c>
      <c r="BW99" s="386"/>
      <c r="BX99" s="386"/>
      <c r="BY99" s="387">
        <f t="shared" si="150"/>
        <v>0</v>
      </c>
      <c r="BZ99" s="386"/>
      <c r="CA99" s="386"/>
      <c r="CB99" s="387">
        <f t="shared" si="151"/>
        <v>0</v>
      </c>
      <c r="CC99" s="388">
        <f t="shared" si="224"/>
        <v>0</v>
      </c>
      <c r="CD99" s="389"/>
      <c r="CE99" s="390"/>
      <c r="CF99" s="387">
        <f t="shared" si="225"/>
        <v>0</v>
      </c>
      <c r="CG99" s="390"/>
      <c r="CH99" s="390"/>
      <c r="CI99" s="387">
        <f t="shared" si="226"/>
        <v>0</v>
      </c>
      <c r="CJ99" s="391">
        <f t="shared" si="227"/>
        <v>0</v>
      </c>
      <c r="CK99" s="392">
        <f t="shared" si="152"/>
        <v>0</v>
      </c>
      <c r="CL99" s="393" t="str">
        <f t="shared" si="153"/>
        <v>E</v>
      </c>
      <c r="CM99" s="394">
        <f t="shared" si="154"/>
        <v>0</v>
      </c>
      <c r="CN99" s="365"/>
      <c r="CO99" s="366"/>
      <c r="CP99" s="367">
        <f t="shared" si="155"/>
        <v>0</v>
      </c>
      <c r="CQ99" s="366"/>
      <c r="CR99" s="366"/>
      <c r="CS99" s="367">
        <f t="shared" si="156"/>
        <v>0</v>
      </c>
      <c r="CT99" s="366"/>
      <c r="CU99" s="366"/>
      <c r="CV99" s="367">
        <f t="shared" si="157"/>
        <v>0</v>
      </c>
      <c r="CW99" s="368">
        <f t="shared" si="228"/>
        <v>0</v>
      </c>
      <c r="CX99" s="369"/>
      <c r="CY99" s="370"/>
      <c r="CZ99" s="367">
        <f t="shared" si="229"/>
        <v>0</v>
      </c>
      <c r="DA99" s="370"/>
      <c r="DB99" s="370"/>
      <c r="DC99" s="367">
        <f t="shared" si="230"/>
        <v>0</v>
      </c>
      <c r="DD99" s="371">
        <f t="shared" si="231"/>
        <v>0</v>
      </c>
      <c r="DE99" s="372">
        <f t="shared" si="158"/>
        <v>0</v>
      </c>
      <c r="DF99" s="373" t="str">
        <f t="shared" si="159"/>
        <v>E</v>
      </c>
      <c r="DG99" s="374">
        <f t="shared" si="160"/>
        <v>0</v>
      </c>
      <c r="DH99" s="395"/>
      <c r="DI99" s="396"/>
      <c r="DJ99" s="397">
        <f t="shared" si="161"/>
        <v>0</v>
      </c>
      <c r="DK99" s="396"/>
      <c r="DL99" s="396"/>
      <c r="DM99" s="397">
        <f t="shared" si="162"/>
        <v>0</v>
      </c>
      <c r="DN99" s="396"/>
      <c r="DO99" s="396"/>
      <c r="DP99" s="397">
        <f t="shared" si="163"/>
        <v>0</v>
      </c>
      <c r="DQ99" s="398">
        <f t="shared" si="232"/>
        <v>0</v>
      </c>
      <c r="DR99" s="399"/>
      <c r="DS99" s="400"/>
      <c r="DT99" s="397">
        <f t="shared" si="233"/>
        <v>0</v>
      </c>
      <c r="DU99" s="400"/>
      <c r="DV99" s="400"/>
      <c r="DW99" s="397">
        <f t="shared" si="234"/>
        <v>0</v>
      </c>
      <c r="DX99" s="401">
        <f t="shared" si="235"/>
        <v>0</v>
      </c>
      <c r="DY99" s="402">
        <f t="shared" si="164"/>
        <v>0</v>
      </c>
      <c r="DZ99" s="403" t="str">
        <f t="shared" si="165"/>
        <v>E</v>
      </c>
      <c r="EA99" s="404">
        <f t="shared" si="166"/>
        <v>0</v>
      </c>
      <c r="EB99" s="405">
        <v>0</v>
      </c>
      <c r="EC99" s="406">
        <v>0</v>
      </c>
      <c r="ED99" s="406">
        <v>0</v>
      </c>
      <c r="EE99" s="327"/>
      <c r="EF99" s="327"/>
      <c r="EG99" s="327">
        <f t="shared" si="167"/>
        <v>0</v>
      </c>
      <c r="EH99" s="407">
        <f t="shared" si="168"/>
        <v>0</v>
      </c>
      <c r="EI99" s="329" t="str">
        <f t="shared" si="169"/>
        <v>E</v>
      </c>
      <c r="EJ99" s="330">
        <f t="shared" si="170"/>
        <v>0</v>
      </c>
      <c r="EK99" s="408">
        <v>0</v>
      </c>
      <c r="EL99" s="409">
        <v>0</v>
      </c>
      <c r="EM99" s="409">
        <v>0</v>
      </c>
      <c r="EN99" s="332"/>
      <c r="EO99" s="332"/>
      <c r="EP99" s="332">
        <f t="shared" si="171"/>
        <v>0</v>
      </c>
      <c r="EQ99" s="333">
        <f t="shared" si="172"/>
        <v>0</v>
      </c>
      <c r="ER99" s="334" t="str">
        <f t="shared" si="173"/>
        <v>E</v>
      </c>
      <c r="ES99" s="335">
        <f t="shared" si="174"/>
        <v>0</v>
      </c>
      <c r="ET99" s="410">
        <v>0</v>
      </c>
      <c r="EU99" s="411">
        <v>0</v>
      </c>
      <c r="EV99" s="411">
        <v>0</v>
      </c>
      <c r="EW99" s="337"/>
      <c r="EX99" s="337"/>
      <c r="EY99" s="337">
        <f t="shared" si="175"/>
        <v>0</v>
      </c>
      <c r="EZ99" s="338">
        <f t="shared" si="176"/>
        <v>0</v>
      </c>
      <c r="FA99" s="339" t="str">
        <f t="shared" si="177"/>
        <v>E</v>
      </c>
      <c r="FB99" s="340">
        <f t="shared" si="178"/>
        <v>0</v>
      </c>
      <c r="FC99" s="412"/>
      <c r="FD99" s="373"/>
      <c r="FE99" s="413" t="str">
        <f t="shared" si="122"/>
        <v/>
      </c>
      <c r="FF99" s="344">
        <f t="shared" si="123"/>
        <v>0</v>
      </c>
      <c r="FG99" s="345">
        <f t="shared" si="124"/>
        <v>0</v>
      </c>
      <c r="FH99" s="275" t="str">
        <f t="shared" si="179"/>
        <v/>
      </c>
      <c r="FI99" s="347" t="str">
        <f t="shared" si="180"/>
        <v/>
      </c>
      <c r="FJ99" s="347" t="str">
        <f t="shared" si="181"/>
        <v/>
      </c>
      <c r="FK99" s="347" t="str">
        <f t="shared" si="182"/>
        <v/>
      </c>
      <c r="FL99" s="414" t="str">
        <f t="shared" si="183"/>
        <v/>
      </c>
      <c r="FM99" s="349" t="str">
        <f t="shared" si="184"/>
        <v/>
      </c>
      <c r="FN99" s="350" t="str">
        <f t="shared" si="185"/>
        <v/>
      </c>
      <c r="FO99" s="351">
        <f t="shared" si="125"/>
        <v>0</v>
      </c>
      <c r="FP99" s="352">
        <f t="shared" si="126"/>
        <v>0</v>
      </c>
      <c r="FQ99" s="352">
        <f t="shared" si="127"/>
        <v>0</v>
      </c>
      <c r="FR99" s="352">
        <f t="shared" si="128"/>
        <v>0</v>
      </c>
      <c r="FS99" s="352">
        <f t="shared" si="129"/>
        <v>0</v>
      </c>
      <c r="FT99" s="353">
        <f t="shared" si="130"/>
        <v>0</v>
      </c>
      <c r="FU99" s="45">
        <f t="shared" si="186"/>
        <v>0</v>
      </c>
      <c r="FV99" s="46">
        <f t="shared" si="187"/>
        <v>0</v>
      </c>
      <c r="FW99" s="46">
        <f t="shared" si="188"/>
        <v>0</v>
      </c>
      <c r="FX99" s="46">
        <f t="shared" si="189"/>
        <v>0</v>
      </c>
      <c r="FY99" s="46">
        <f t="shared" si="190"/>
        <v>0</v>
      </c>
      <c r="FZ99" s="820"/>
      <c r="GA99" s="820"/>
      <c r="GB99" s="10">
        <f t="shared" si="191"/>
        <v>0</v>
      </c>
      <c r="GC99" s="10" t="s">
        <v>167</v>
      </c>
      <c r="GD99" s="10">
        <f t="shared" si="192"/>
        <v>100</v>
      </c>
      <c r="GE99" s="10" t="str">
        <f t="shared" si="193"/>
        <v>0/100</v>
      </c>
      <c r="GF99" s="10">
        <f t="shared" si="194"/>
        <v>0</v>
      </c>
      <c r="GG99" s="10" t="s">
        <v>167</v>
      </c>
      <c r="GH99" s="10">
        <f t="shared" si="195"/>
        <v>100</v>
      </c>
      <c r="GI99" s="10" t="str">
        <f t="shared" si="196"/>
        <v>0/100</v>
      </c>
      <c r="GJ99" s="10">
        <f t="shared" si="197"/>
        <v>0</v>
      </c>
      <c r="GK99" s="10" t="s">
        <v>167</v>
      </c>
      <c r="GL99" s="10">
        <f t="shared" si="198"/>
        <v>100</v>
      </c>
      <c r="GM99" s="10" t="str">
        <f t="shared" si="199"/>
        <v>0/100</v>
      </c>
      <c r="GO99" s="10">
        <f t="shared" si="200"/>
        <v>0</v>
      </c>
      <c r="GP99" s="10">
        <f t="shared" si="201"/>
        <v>0</v>
      </c>
      <c r="GQ99" s="10">
        <f t="shared" si="202"/>
        <v>0</v>
      </c>
      <c r="GR99" s="10">
        <f t="shared" si="203"/>
        <v>0</v>
      </c>
      <c r="GS99" s="10">
        <f t="shared" si="204"/>
        <v>0</v>
      </c>
      <c r="GT99" s="10">
        <f t="shared" si="205"/>
        <v>0</v>
      </c>
      <c r="GU99" s="10">
        <f t="shared" si="206"/>
        <v>0</v>
      </c>
      <c r="GV99" s="10">
        <f t="shared" si="207"/>
        <v>0</v>
      </c>
      <c r="GW99" s="10">
        <f t="shared" si="208"/>
        <v>0</v>
      </c>
      <c r="GX99" s="10">
        <f t="shared" si="209"/>
        <v>0</v>
      </c>
    </row>
    <row r="100" spans="1:208" ht="18">
      <c r="A100" s="9">
        <f t="shared" si="131"/>
        <v>0</v>
      </c>
      <c r="B100" s="32">
        <v>92</v>
      </c>
      <c r="C100" s="354">
        <v>92</v>
      </c>
      <c r="D100" s="275">
        <f t="shared" si="132"/>
        <v>0</v>
      </c>
      <c r="E100" s="591"/>
      <c r="F100" s="592"/>
      <c r="G100" s="591"/>
      <c r="H100" s="591"/>
      <c r="I100" s="591"/>
      <c r="J100" s="591"/>
      <c r="K100" s="595"/>
      <c r="L100" s="355"/>
      <c r="M100" s="356"/>
      <c r="N100" s="357">
        <f t="shared" si="133"/>
        <v>0</v>
      </c>
      <c r="O100" s="356"/>
      <c r="P100" s="356"/>
      <c r="Q100" s="357">
        <f t="shared" si="134"/>
        <v>0</v>
      </c>
      <c r="R100" s="356"/>
      <c r="S100" s="356"/>
      <c r="T100" s="357">
        <f t="shared" si="135"/>
        <v>0</v>
      </c>
      <c r="U100" s="358">
        <f t="shared" si="210"/>
        <v>0</v>
      </c>
      <c r="V100" s="359"/>
      <c r="W100" s="360"/>
      <c r="X100" s="357">
        <f t="shared" si="211"/>
        <v>0</v>
      </c>
      <c r="Y100" s="360"/>
      <c r="Z100" s="360"/>
      <c r="AA100" s="357">
        <f t="shared" si="212"/>
        <v>0</v>
      </c>
      <c r="AB100" s="361">
        <f t="shared" si="213"/>
        <v>0</v>
      </c>
      <c r="AC100" s="362">
        <f t="shared" si="214"/>
        <v>0</v>
      </c>
      <c r="AD100" s="363" t="str">
        <f t="shared" si="136"/>
        <v/>
      </c>
      <c r="AE100" s="364">
        <f t="shared" si="215"/>
        <v>0</v>
      </c>
      <c r="AF100" s="365"/>
      <c r="AG100" s="366"/>
      <c r="AH100" s="367">
        <f t="shared" si="137"/>
        <v>0</v>
      </c>
      <c r="AI100" s="366"/>
      <c r="AJ100" s="366"/>
      <c r="AK100" s="367">
        <f t="shared" si="138"/>
        <v>0</v>
      </c>
      <c r="AL100" s="366"/>
      <c r="AM100" s="366"/>
      <c r="AN100" s="367">
        <f t="shared" si="139"/>
        <v>0</v>
      </c>
      <c r="AO100" s="368">
        <f t="shared" si="216"/>
        <v>0</v>
      </c>
      <c r="AP100" s="369"/>
      <c r="AQ100" s="370"/>
      <c r="AR100" s="367">
        <f t="shared" si="217"/>
        <v>0</v>
      </c>
      <c r="AS100" s="370"/>
      <c r="AT100" s="370"/>
      <c r="AU100" s="367">
        <f t="shared" si="218"/>
        <v>0</v>
      </c>
      <c r="AV100" s="371">
        <f t="shared" si="219"/>
        <v>0</v>
      </c>
      <c r="AW100" s="372">
        <f t="shared" si="140"/>
        <v>0</v>
      </c>
      <c r="AX100" s="373" t="str">
        <f t="shared" si="141"/>
        <v>E</v>
      </c>
      <c r="AY100" s="374">
        <f t="shared" si="142"/>
        <v>0</v>
      </c>
      <c r="AZ100" s="375"/>
      <c r="BA100" s="376"/>
      <c r="BB100" s="377">
        <f t="shared" si="143"/>
        <v>0</v>
      </c>
      <c r="BC100" s="376"/>
      <c r="BD100" s="376"/>
      <c r="BE100" s="377">
        <f t="shared" si="144"/>
        <v>0</v>
      </c>
      <c r="BF100" s="376"/>
      <c r="BG100" s="376"/>
      <c r="BH100" s="377">
        <f t="shared" si="145"/>
        <v>0</v>
      </c>
      <c r="BI100" s="378">
        <f t="shared" si="220"/>
        <v>0</v>
      </c>
      <c r="BJ100" s="379"/>
      <c r="BK100" s="380"/>
      <c r="BL100" s="377">
        <f t="shared" si="221"/>
        <v>0</v>
      </c>
      <c r="BM100" s="380"/>
      <c r="BN100" s="380"/>
      <c r="BO100" s="377">
        <f t="shared" si="222"/>
        <v>0</v>
      </c>
      <c r="BP100" s="381">
        <f t="shared" si="223"/>
        <v>0</v>
      </c>
      <c r="BQ100" s="382">
        <f t="shared" si="146"/>
        <v>0</v>
      </c>
      <c r="BR100" s="383" t="str">
        <f t="shared" si="147"/>
        <v>E</v>
      </c>
      <c r="BS100" s="384">
        <f t="shared" si="148"/>
        <v>0</v>
      </c>
      <c r="BT100" s="385"/>
      <c r="BU100" s="386"/>
      <c r="BV100" s="387">
        <f t="shared" si="149"/>
        <v>0</v>
      </c>
      <c r="BW100" s="386"/>
      <c r="BX100" s="386"/>
      <c r="BY100" s="387">
        <f t="shared" si="150"/>
        <v>0</v>
      </c>
      <c r="BZ100" s="386"/>
      <c r="CA100" s="386"/>
      <c r="CB100" s="387">
        <f t="shared" si="151"/>
        <v>0</v>
      </c>
      <c r="CC100" s="388">
        <f t="shared" si="224"/>
        <v>0</v>
      </c>
      <c r="CD100" s="389"/>
      <c r="CE100" s="390"/>
      <c r="CF100" s="387">
        <f t="shared" si="225"/>
        <v>0</v>
      </c>
      <c r="CG100" s="390"/>
      <c r="CH100" s="390"/>
      <c r="CI100" s="387">
        <f t="shared" si="226"/>
        <v>0</v>
      </c>
      <c r="CJ100" s="391">
        <f t="shared" si="227"/>
        <v>0</v>
      </c>
      <c r="CK100" s="392">
        <f t="shared" si="152"/>
        <v>0</v>
      </c>
      <c r="CL100" s="393" t="str">
        <f t="shared" si="153"/>
        <v>E</v>
      </c>
      <c r="CM100" s="394">
        <f t="shared" si="154"/>
        <v>0</v>
      </c>
      <c r="CN100" s="365"/>
      <c r="CO100" s="366"/>
      <c r="CP100" s="367">
        <f t="shared" si="155"/>
        <v>0</v>
      </c>
      <c r="CQ100" s="366"/>
      <c r="CR100" s="366"/>
      <c r="CS100" s="367">
        <f t="shared" si="156"/>
        <v>0</v>
      </c>
      <c r="CT100" s="366"/>
      <c r="CU100" s="366"/>
      <c r="CV100" s="367">
        <f t="shared" si="157"/>
        <v>0</v>
      </c>
      <c r="CW100" s="368">
        <f t="shared" si="228"/>
        <v>0</v>
      </c>
      <c r="CX100" s="369"/>
      <c r="CY100" s="370"/>
      <c r="CZ100" s="367">
        <f t="shared" si="229"/>
        <v>0</v>
      </c>
      <c r="DA100" s="370"/>
      <c r="DB100" s="370"/>
      <c r="DC100" s="367">
        <f t="shared" si="230"/>
        <v>0</v>
      </c>
      <c r="DD100" s="371">
        <f t="shared" si="231"/>
        <v>0</v>
      </c>
      <c r="DE100" s="372">
        <f t="shared" si="158"/>
        <v>0</v>
      </c>
      <c r="DF100" s="373" t="str">
        <f t="shared" si="159"/>
        <v>E</v>
      </c>
      <c r="DG100" s="374">
        <f t="shared" si="160"/>
        <v>0</v>
      </c>
      <c r="DH100" s="395"/>
      <c r="DI100" s="396"/>
      <c r="DJ100" s="397">
        <f t="shared" si="161"/>
        <v>0</v>
      </c>
      <c r="DK100" s="396"/>
      <c r="DL100" s="396"/>
      <c r="DM100" s="397">
        <f t="shared" si="162"/>
        <v>0</v>
      </c>
      <c r="DN100" s="396"/>
      <c r="DO100" s="396"/>
      <c r="DP100" s="397">
        <f t="shared" si="163"/>
        <v>0</v>
      </c>
      <c r="DQ100" s="398">
        <f t="shared" si="232"/>
        <v>0</v>
      </c>
      <c r="DR100" s="399"/>
      <c r="DS100" s="400"/>
      <c r="DT100" s="397">
        <f t="shared" si="233"/>
        <v>0</v>
      </c>
      <c r="DU100" s="400"/>
      <c r="DV100" s="400"/>
      <c r="DW100" s="397">
        <f t="shared" si="234"/>
        <v>0</v>
      </c>
      <c r="DX100" s="401">
        <f t="shared" si="235"/>
        <v>0</v>
      </c>
      <c r="DY100" s="402">
        <f t="shared" si="164"/>
        <v>0</v>
      </c>
      <c r="DZ100" s="403" t="str">
        <f t="shared" si="165"/>
        <v>E</v>
      </c>
      <c r="EA100" s="404">
        <f t="shared" si="166"/>
        <v>0</v>
      </c>
      <c r="EB100" s="405">
        <v>0</v>
      </c>
      <c r="EC100" s="406">
        <v>0</v>
      </c>
      <c r="ED100" s="406">
        <v>0</v>
      </c>
      <c r="EE100" s="327"/>
      <c r="EF100" s="327"/>
      <c r="EG100" s="327">
        <f t="shared" si="167"/>
        <v>0</v>
      </c>
      <c r="EH100" s="407">
        <f t="shared" si="168"/>
        <v>0</v>
      </c>
      <c r="EI100" s="329" t="str">
        <f t="shared" si="169"/>
        <v>E</v>
      </c>
      <c r="EJ100" s="330">
        <f t="shared" si="170"/>
        <v>0</v>
      </c>
      <c r="EK100" s="408">
        <v>0</v>
      </c>
      <c r="EL100" s="409">
        <v>0</v>
      </c>
      <c r="EM100" s="409">
        <v>0</v>
      </c>
      <c r="EN100" s="332"/>
      <c r="EO100" s="332"/>
      <c r="EP100" s="332">
        <f t="shared" si="171"/>
        <v>0</v>
      </c>
      <c r="EQ100" s="333">
        <f t="shared" si="172"/>
        <v>0</v>
      </c>
      <c r="ER100" s="334" t="str">
        <f t="shared" si="173"/>
        <v>E</v>
      </c>
      <c r="ES100" s="335">
        <f t="shared" si="174"/>
        <v>0</v>
      </c>
      <c r="ET100" s="410">
        <v>0</v>
      </c>
      <c r="EU100" s="411">
        <v>0</v>
      </c>
      <c r="EV100" s="411">
        <v>0</v>
      </c>
      <c r="EW100" s="337"/>
      <c r="EX100" s="337"/>
      <c r="EY100" s="337">
        <f t="shared" si="175"/>
        <v>0</v>
      </c>
      <c r="EZ100" s="338">
        <f t="shared" si="176"/>
        <v>0</v>
      </c>
      <c r="FA100" s="339" t="str">
        <f t="shared" si="177"/>
        <v>E</v>
      </c>
      <c r="FB100" s="340">
        <f t="shared" si="178"/>
        <v>0</v>
      </c>
      <c r="FC100" s="412"/>
      <c r="FD100" s="373"/>
      <c r="FE100" s="413" t="str">
        <f t="shared" si="122"/>
        <v/>
      </c>
      <c r="FF100" s="344">
        <f t="shared" si="123"/>
        <v>0</v>
      </c>
      <c r="FG100" s="345">
        <f t="shared" si="124"/>
        <v>0</v>
      </c>
      <c r="FH100" s="275" t="str">
        <f t="shared" si="179"/>
        <v/>
      </c>
      <c r="FI100" s="347" t="str">
        <f t="shared" si="180"/>
        <v/>
      </c>
      <c r="FJ100" s="347" t="str">
        <f t="shared" si="181"/>
        <v/>
      </c>
      <c r="FK100" s="347" t="str">
        <f t="shared" si="182"/>
        <v/>
      </c>
      <c r="FL100" s="414" t="str">
        <f t="shared" si="183"/>
        <v/>
      </c>
      <c r="FM100" s="349" t="str">
        <f t="shared" si="184"/>
        <v/>
      </c>
      <c r="FN100" s="350" t="str">
        <f t="shared" si="185"/>
        <v/>
      </c>
      <c r="FO100" s="351">
        <f t="shared" si="125"/>
        <v>0</v>
      </c>
      <c r="FP100" s="352">
        <f t="shared" si="126"/>
        <v>0</v>
      </c>
      <c r="FQ100" s="352">
        <f t="shared" si="127"/>
        <v>0</v>
      </c>
      <c r="FR100" s="352">
        <f t="shared" si="128"/>
        <v>0</v>
      </c>
      <c r="FS100" s="352">
        <f t="shared" si="129"/>
        <v>0</v>
      </c>
      <c r="FT100" s="353">
        <f t="shared" si="130"/>
        <v>0</v>
      </c>
      <c r="FU100" s="45">
        <f t="shared" si="186"/>
        <v>0</v>
      </c>
      <c r="FV100" s="46">
        <f t="shared" si="187"/>
        <v>0</v>
      </c>
      <c r="FW100" s="46">
        <f t="shared" si="188"/>
        <v>0</v>
      </c>
      <c r="FX100" s="46">
        <f t="shared" si="189"/>
        <v>0</v>
      </c>
      <c r="FY100" s="46">
        <f t="shared" si="190"/>
        <v>0</v>
      </c>
      <c r="FZ100" s="820"/>
      <c r="GA100" s="820"/>
      <c r="GB100" s="10">
        <f t="shared" si="191"/>
        <v>0</v>
      </c>
      <c r="GC100" s="10" t="s">
        <v>167</v>
      </c>
      <c r="GD100" s="10">
        <f t="shared" si="192"/>
        <v>100</v>
      </c>
      <c r="GE100" s="10" t="str">
        <f t="shared" si="193"/>
        <v>0/100</v>
      </c>
      <c r="GF100" s="10">
        <f t="shared" si="194"/>
        <v>0</v>
      </c>
      <c r="GG100" s="10" t="s">
        <v>167</v>
      </c>
      <c r="GH100" s="10">
        <f t="shared" si="195"/>
        <v>100</v>
      </c>
      <c r="GI100" s="10" t="str">
        <f t="shared" si="196"/>
        <v>0/100</v>
      </c>
      <c r="GJ100" s="10">
        <f t="shared" si="197"/>
        <v>0</v>
      </c>
      <c r="GK100" s="10" t="s">
        <v>167</v>
      </c>
      <c r="GL100" s="10">
        <f t="shared" si="198"/>
        <v>100</v>
      </c>
      <c r="GM100" s="10" t="str">
        <f t="shared" si="199"/>
        <v>0/100</v>
      </c>
      <c r="GO100" s="10">
        <f t="shared" si="200"/>
        <v>0</v>
      </c>
      <c r="GP100" s="10">
        <f t="shared" si="201"/>
        <v>0</v>
      </c>
      <c r="GQ100" s="10">
        <f t="shared" si="202"/>
        <v>0</v>
      </c>
      <c r="GR100" s="10">
        <f t="shared" si="203"/>
        <v>0</v>
      </c>
      <c r="GS100" s="10">
        <f t="shared" si="204"/>
        <v>0</v>
      </c>
      <c r="GT100" s="10">
        <f t="shared" si="205"/>
        <v>0</v>
      </c>
      <c r="GU100" s="10">
        <f t="shared" si="206"/>
        <v>0</v>
      </c>
      <c r="GV100" s="10">
        <f t="shared" si="207"/>
        <v>0</v>
      </c>
      <c r="GW100" s="10">
        <f t="shared" si="208"/>
        <v>0</v>
      </c>
      <c r="GX100" s="10">
        <f t="shared" si="209"/>
        <v>0</v>
      </c>
    </row>
    <row r="101" spans="1:208" ht="18">
      <c r="A101" s="9">
        <f t="shared" si="131"/>
        <v>0</v>
      </c>
      <c r="B101" s="32">
        <v>93</v>
      </c>
      <c r="C101" s="274">
        <v>93</v>
      </c>
      <c r="D101" s="275">
        <f t="shared" si="132"/>
        <v>0</v>
      </c>
      <c r="E101" s="591"/>
      <c r="F101" s="592"/>
      <c r="G101" s="589"/>
      <c r="H101" s="591"/>
      <c r="I101" s="591"/>
      <c r="J101" s="591"/>
      <c r="K101" s="595"/>
      <c r="L101" s="355"/>
      <c r="M101" s="356"/>
      <c r="N101" s="357">
        <f t="shared" si="133"/>
        <v>0</v>
      </c>
      <c r="O101" s="356"/>
      <c r="P101" s="356"/>
      <c r="Q101" s="357">
        <f t="shared" si="134"/>
        <v>0</v>
      </c>
      <c r="R101" s="356"/>
      <c r="S101" s="356"/>
      <c r="T101" s="357">
        <f t="shared" si="135"/>
        <v>0</v>
      </c>
      <c r="U101" s="358">
        <f t="shared" si="210"/>
        <v>0</v>
      </c>
      <c r="V101" s="359"/>
      <c r="W101" s="360"/>
      <c r="X101" s="357">
        <f t="shared" si="211"/>
        <v>0</v>
      </c>
      <c r="Y101" s="360"/>
      <c r="Z101" s="360"/>
      <c r="AA101" s="357">
        <f t="shared" si="212"/>
        <v>0</v>
      </c>
      <c r="AB101" s="361">
        <f t="shared" si="213"/>
        <v>0</v>
      </c>
      <c r="AC101" s="362">
        <f t="shared" si="214"/>
        <v>0</v>
      </c>
      <c r="AD101" s="363" t="str">
        <f t="shared" si="136"/>
        <v/>
      </c>
      <c r="AE101" s="364">
        <f t="shared" si="215"/>
        <v>0</v>
      </c>
      <c r="AF101" s="365"/>
      <c r="AG101" s="366"/>
      <c r="AH101" s="367">
        <f t="shared" si="137"/>
        <v>0</v>
      </c>
      <c r="AI101" s="366"/>
      <c r="AJ101" s="366"/>
      <c r="AK101" s="367">
        <f t="shared" si="138"/>
        <v>0</v>
      </c>
      <c r="AL101" s="366"/>
      <c r="AM101" s="366"/>
      <c r="AN101" s="367">
        <f t="shared" si="139"/>
        <v>0</v>
      </c>
      <c r="AO101" s="368">
        <f t="shared" si="216"/>
        <v>0</v>
      </c>
      <c r="AP101" s="369"/>
      <c r="AQ101" s="370"/>
      <c r="AR101" s="367">
        <f t="shared" si="217"/>
        <v>0</v>
      </c>
      <c r="AS101" s="370"/>
      <c r="AT101" s="370"/>
      <c r="AU101" s="367">
        <f t="shared" si="218"/>
        <v>0</v>
      </c>
      <c r="AV101" s="371">
        <f t="shared" si="219"/>
        <v>0</v>
      </c>
      <c r="AW101" s="372">
        <f t="shared" si="140"/>
        <v>0</v>
      </c>
      <c r="AX101" s="373" t="str">
        <f t="shared" si="141"/>
        <v>E</v>
      </c>
      <c r="AY101" s="374">
        <f t="shared" si="142"/>
        <v>0</v>
      </c>
      <c r="AZ101" s="375"/>
      <c r="BA101" s="376"/>
      <c r="BB101" s="377">
        <f t="shared" si="143"/>
        <v>0</v>
      </c>
      <c r="BC101" s="376"/>
      <c r="BD101" s="376"/>
      <c r="BE101" s="377">
        <f t="shared" si="144"/>
        <v>0</v>
      </c>
      <c r="BF101" s="376"/>
      <c r="BG101" s="376"/>
      <c r="BH101" s="377">
        <f t="shared" si="145"/>
        <v>0</v>
      </c>
      <c r="BI101" s="378">
        <f t="shared" si="220"/>
        <v>0</v>
      </c>
      <c r="BJ101" s="379"/>
      <c r="BK101" s="380"/>
      <c r="BL101" s="377">
        <f t="shared" si="221"/>
        <v>0</v>
      </c>
      <c r="BM101" s="380"/>
      <c r="BN101" s="380"/>
      <c r="BO101" s="377">
        <f t="shared" si="222"/>
        <v>0</v>
      </c>
      <c r="BP101" s="381">
        <f t="shared" si="223"/>
        <v>0</v>
      </c>
      <c r="BQ101" s="382">
        <f t="shared" si="146"/>
        <v>0</v>
      </c>
      <c r="BR101" s="383" t="str">
        <f t="shared" si="147"/>
        <v>E</v>
      </c>
      <c r="BS101" s="384">
        <f t="shared" si="148"/>
        <v>0</v>
      </c>
      <c r="BT101" s="385"/>
      <c r="BU101" s="386"/>
      <c r="BV101" s="387">
        <f t="shared" si="149"/>
        <v>0</v>
      </c>
      <c r="BW101" s="386"/>
      <c r="BX101" s="386"/>
      <c r="BY101" s="387">
        <f t="shared" si="150"/>
        <v>0</v>
      </c>
      <c r="BZ101" s="386"/>
      <c r="CA101" s="386"/>
      <c r="CB101" s="387">
        <f t="shared" si="151"/>
        <v>0</v>
      </c>
      <c r="CC101" s="388">
        <f t="shared" si="224"/>
        <v>0</v>
      </c>
      <c r="CD101" s="389"/>
      <c r="CE101" s="390"/>
      <c r="CF101" s="387">
        <f t="shared" si="225"/>
        <v>0</v>
      </c>
      <c r="CG101" s="390"/>
      <c r="CH101" s="390"/>
      <c r="CI101" s="387">
        <f t="shared" si="226"/>
        <v>0</v>
      </c>
      <c r="CJ101" s="391">
        <f t="shared" si="227"/>
        <v>0</v>
      </c>
      <c r="CK101" s="392">
        <f t="shared" si="152"/>
        <v>0</v>
      </c>
      <c r="CL101" s="393" t="str">
        <f t="shared" si="153"/>
        <v>E</v>
      </c>
      <c r="CM101" s="394">
        <f t="shared" si="154"/>
        <v>0</v>
      </c>
      <c r="CN101" s="365"/>
      <c r="CO101" s="366"/>
      <c r="CP101" s="367">
        <f t="shared" si="155"/>
        <v>0</v>
      </c>
      <c r="CQ101" s="366"/>
      <c r="CR101" s="366"/>
      <c r="CS101" s="367">
        <f t="shared" si="156"/>
        <v>0</v>
      </c>
      <c r="CT101" s="366"/>
      <c r="CU101" s="366"/>
      <c r="CV101" s="367">
        <f t="shared" si="157"/>
        <v>0</v>
      </c>
      <c r="CW101" s="368">
        <f t="shared" si="228"/>
        <v>0</v>
      </c>
      <c r="CX101" s="369"/>
      <c r="CY101" s="370"/>
      <c r="CZ101" s="367">
        <f t="shared" si="229"/>
        <v>0</v>
      </c>
      <c r="DA101" s="370"/>
      <c r="DB101" s="370"/>
      <c r="DC101" s="367">
        <f t="shared" si="230"/>
        <v>0</v>
      </c>
      <c r="DD101" s="371">
        <f t="shared" si="231"/>
        <v>0</v>
      </c>
      <c r="DE101" s="372">
        <f t="shared" si="158"/>
        <v>0</v>
      </c>
      <c r="DF101" s="373" t="str">
        <f t="shared" si="159"/>
        <v>E</v>
      </c>
      <c r="DG101" s="374">
        <f t="shared" si="160"/>
        <v>0</v>
      </c>
      <c r="DH101" s="395"/>
      <c r="DI101" s="396"/>
      <c r="DJ101" s="397">
        <f t="shared" si="161"/>
        <v>0</v>
      </c>
      <c r="DK101" s="396"/>
      <c r="DL101" s="396"/>
      <c r="DM101" s="397">
        <f t="shared" si="162"/>
        <v>0</v>
      </c>
      <c r="DN101" s="396"/>
      <c r="DO101" s="396"/>
      <c r="DP101" s="397">
        <f t="shared" si="163"/>
        <v>0</v>
      </c>
      <c r="DQ101" s="398">
        <f t="shared" si="232"/>
        <v>0</v>
      </c>
      <c r="DR101" s="399"/>
      <c r="DS101" s="400"/>
      <c r="DT101" s="397">
        <f t="shared" si="233"/>
        <v>0</v>
      </c>
      <c r="DU101" s="400"/>
      <c r="DV101" s="400"/>
      <c r="DW101" s="397">
        <f t="shared" si="234"/>
        <v>0</v>
      </c>
      <c r="DX101" s="401">
        <f t="shared" si="235"/>
        <v>0</v>
      </c>
      <c r="DY101" s="402">
        <f t="shared" si="164"/>
        <v>0</v>
      </c>
      <c r="DZ101" s="403" t="str">
        <f t="shared" si="165"/>
        <v>E</v>
      </c>
      <c r="EA101" s="404">
        <f t="shared" si="166"/>
        <v>0</v>
      </c>
      <c r="EB101" s="405">
        <v>0</v>
      </c>
      <c r="EC101" s="406">
        <v>0</v>
      </c>
      <c r="ED101" s="406">
        <v>0</v>
      </c>
      <c r="EE101" s="327"/>
      <c r="EF101" s="327"/>
      <c r="EG101" s="327">
        <f t="shared" si="167"/>
        <v>0</v>
      </c>
      <c r="EH101" s="407">
        <f t="shared" si="168"/>
        <v>0</v>
      </c>
      <c r="EI101" s="329" t="str">
        <f t="shared" si="169"/>
        <v>E</v>
      </c>
      <c r="EJ101" s="330">
        <f t="shared" si="170"/>
        <v>0</v>
      </c>
      <c r="EK101" s="408">
        <v>0</v>
      </c>
      <c r="EL101" s="409">
        <v>0</v>
      </c>
      <c r="EM101" s="409">
        <v>0</v>
      </c>
      <c r="EN101" s="332"/>
      <c r="EO101" s="332"/>
      <c r="EP101" s="332">
        <f t="shared" si="171"/>
        <v>0</v>
      </c>
      <c r="EQ101" s="333">
        <f t="shared" si="172"/>
        <v>0</v>
      </c>
      <c r="ER101" s="334" t="str">
        <f t="shared" si="173"/>
        <v>E</v>
      </c>
      <c r="ES101" s="335">
        <f t="shared" si="174"/>
        <v>0</v>
      </c>
      <c r="ET101" s="410">
        <v>0</v>
      </c>
      <c r="EU101" s="411">
        <v>0</v>
      </c>
      <c r="EV101" s="411">
        <v>0</v>
      </c>
      <c r="EW101" s="337"/>
      <c r="EX101" s="337"/>
      <c r="EY101" s="337">
        <f t="shared" si="175"/>
        <v>0</v>
      </c>
      <c r="EZ101" s="338">
        <f t="shared" si="176"/>
        <v>0</v>
      </c>
      <c r="FA101" s="339" t="str">
        <f t="shared" si="177"/>
        <v>E</v>
      </c>
      <c r="FB101" s="340">
        <f t="shared" si="178"/>
        <v>0</v>
      </c>
      <c r="FC101" s="412"/>
      <c r="FD101" s="373"/>
      <c r="FE101" s="413" t="str">
        <f t="shared" si="122"/>
        <v/>
      </c>
      <c r="FF101" s="344">
        <f t="shared" si="123"/>
        <v>0</v>
      </c>
      <c r="FG101" s="345">
        <f t="shared" si="124"/>
        <v>0</v>
      </c>
      <c r="FH101" s="275" t="str">
        <f t="shared" si="179"/>
        <v/>
      </c>
      <c r="FI101" s="347" t="str">
        <f t="shared" si="180"/>
        <v/>
      </c>
      <c r="FJ101" s="347" t="str">
        <f t="shared" si="181"/>
        <v/>
      </c>
      <c r="FK101" s="347" t="str">
        <f t="shared" si="182"/>
        <v/>
      </c>
      <c r="FL101" s="414" t="str">
        <f t="shared" si="183"/>
        <v/>
      </c>
      <c r="FM101" s="349" t="str">
        <f t="shared" si="184"/>
        <v/>
      </c>
      <c r="FN101" s="350" t="str">
        <f t="shared" si="185"/>
        <v/>
      </c>
      <c r="FO101" s="351">
        <f t="shared" si="125"/>
        <v>0</v>
      </c>
      <c r="FP101" s="352">
        <f t="shared" si="126"/>
        <v>0</v>
      </c>
      <c r="FQ101" s="352">
        <f t="shared" si="127"/>
        <v>0</v>
      </c>
      <c r="FR101" s="352">
        <f t="shared" si="128"/>
        <v>0</v>
      </c>
      <c r="FS101" s="352">
        <f t="shared" si="129"/>
        <v>0</v>
      </c>
      <c r="FT101" s="353">
        <f t="shared" si="130"/>
        <v>0</v>
      </c>
      <c r="FU101" s="45">
        <f t="shared" si="186"/>
        <v>0</v>
      </c>
      <c r="FV101" s="46">
        <f t="shared" si="187"/>
        <v>0</v>
      </c>
      <c r="FW101" s="46">
        <f t="shared" si="188"/>
        <v>0</v>
      </c>
      <c r="FX101" s="46">
        <f t="shared" si="189"/>
        <v>0</v>
      </c>
      <c r="FY101" s="46">
        <f t="shared" si="190"/>
        <v>0</v>
      </c>
      <c r="FZ101" s="820"/>
      <c r="GA101" s="820"/>
      <c r="GB101" s="10">
        <f t="shared" si="191"/>
        <v>0</v>
      </c>
      <c r="GC101" s="10" t="s">
        <v>167</v>
      </c>
      <c r="GD101" s="10">
        <f t="shared" si="192"/>
        <v>100</v>
      </c>
      <c r="GE101" s="10" t="str">
        <f t="shared" si="193"/>
        <v>0/100</v>
      </c>
      <c r="GF101" s="10">
        <f t="shared" si="194"/>
        <v>0</v>
      </c>
      <c r="GG101" s="10" t="s">
        <v>167</v>
      </c>
      <c r="GH101" s="10">
        <f t="shared" si="195"/>
        <v>100</v>
      </c>
      <c r="GI101" s="10" t="str">
        <f t="shared" si="196"/>
        <v>0/100</v>
      </c>
      <c r="GJ101" s="10">
        <f t="shared" si="197"/>
        <v>0</v>
      </c>
      <c r="GK101" s="10" t="s">
        <v>167</v>
      </c>
      <c r="GL101" s="10">
        <f t="shared" si="198"/>
        <v>100</v>
      </c>
      <c r="GM101" s="10" t="str">
        <f t="shared" si="199"/>
        <v>0/100</v>
      </c>
      <c r="GO101" s="10">
        <f t="shared" si="200"/>
        <v>0</v>
      </c>
      <c r="GP101" s="10">
        <f t="shared" si="201"/>
        <v>0</v>
      </c>
      <c r="GQ101" s="10">
        <f t="shared" si="202"/>
        <v>0</v>
      </c>
      <c r="GR101" s="10">
        <f t="shared" si="203"/>
        <v>0</v>
      </c>
      <c r="GS101" s="10">
        <f t="shared" si="204"/>
        <v>0</v>
      </c>
      <c r="GT101" s="10">
        <f t="shared" si="205"/>
        <v>0</v>
      </c>
      <c r="GU101" s="10">
        <f t="shared" si="206"/>
        <v>0</v>
      </c>
      <c r="GV101" s="10">
        <f t="shared" si="207"/>
        <v>0</v>
      </c>
      <c r="GW101" s="10">
        <f t="shared" si="208"/>
        <v>0</v>
      </c>
      <c r="GX101" s="10">
        <f t="shared" si="209"/>
        <v>0</v>
      </c>
    </row>
    <row r="102" spans="1:208" ht="18">
      <c r="A102" s="9">
        <f t="shared" si="131"/>
        <v>0</v>
      </c>
      <c r="B102" s="32">
        <v>94</v>
      </c>
      <c r="C102" s="354">
        <v>94</v>
      </c>
      <c r="D102" s="275">
        <f t="shared" si="132"/>
        <v>0</v>
      </c>
      <c r="E102" s="591"/>
      <c r="F102" s="592"/>
      <c r="G102" s="591"/>
      <c r="H102" s="591"/>
      <c r="I102" s="591"/>
      <c r="J102" s="591"/>
      <c r="K102" s="595"/>
      <c r="L102" s="355"/>
      <c r="M102" s="356"/>
      <c r="N102" s="357">
        <f t="shared" si="133"/>
        <v>0</v>
      </c>
      <c r="O102" s="356"/>
      <c r="P102" s="356"/>
      <c r="Q102" s="357">
        <f t="shared" si="134"/>
        <v>0</v>
      </c>
      <c r="R102" s="356"/>
      <c r="S102" s="356"/>
      <c r="T102" s="357">
        <f t="shared" si="135"/>
        <v>0</v>
      </c>
      <c r="U102" s="358">
        <f t="shared" si="210"/>
        <v>0</v>
      </c>
      <c r="V102" s="359"/>
      <c r="W102" s="360"/>
      <c r="X102" s="357">
        <f t="shared" si="211"/>
        <v>0</v>
      </c>
      <c r="Y102" s="360"/>
      <c r="Z102" s="360"/>
      <c r="AA102" s="357">
        <f t="shared" si="212"/>
        <v>0</v>
      </c>
      <c r="AB102" s="361">
        <f t="shared" si="213"/>
        <v>0</v>
      </c>
      <c r="AC102" s="362">
        <f t="shared" si="214"/>
        <v>0</v>
      </c>
      <c r="AD102" s="363" t="str">
        <f t="shared" si="136"/>
        <v/>
      </c>
      <c r="AE102" s="364">
        <f t="shared" si="215"/>
        <v>0</v>
      </c>
      <c r="AF102" s="365"/>
      <c r="AG102" s="366"/>
      <c r="AH102" s="367">
        <f t="shared" si="137"/>
        <v>0</v>
      </c>
      <c r="AI102" s="366"/>
      <c r="AJ102" s="366"/>
      <c r="AK102" s="367">
        <f t="shared" si="138"/>
        <v>0</v>
      </c>
      <c r="AL102" s="366"/>
      <c r="AM102" s="366"/>
      <c r="AN102" s="367">
        <f t="shared" si="139"/>
        <v>0</v>
      </c>
      <c r="AO102" s="368">
        <f t="shared" si="216"/>
        <v>0</v>
      </c>
      <c r="AP102" s="369"/>
      <c r="AQ102" s="370"/>
      <c r="AR102" s="367">
        <f t="shared" si="217"/>
        <v>0</v>
      </c>
      <c r="AS102" s="370"/>
      <c r="AT102" s="370"/>
      <c r="AU102" s="367">
        <f t="shared" si="218"/>
        <v>0</v>
      </c>
      <c r="AV102" s="371">
        <f t="shared" si="219"/>
        <v>0</v>
      </c>
      <c r="AW102" s="372">
        <f t="shared" si="140"/>
        <v>0</v>
      </c>
      <c r="AX102" s="373" t="str">
        <f t="shared" si="141"/>
        <v>E</v>
      </c>
      <c r="AY102" s="374">
        <f t="shared" si="142"/>
        <v>0</v>
      </c>
      <c r="AZ102" s="375"/>
      <c r="BA102" s="376"/>
      <c r="BB102" s="377">
        <f t="shared" si="143"/>
        <v>0</v>
      </c>
      <c r="BC102" s="376"/>
      <c r="BD102" s="376"/>
      <c r="BE102" s="377">
        <f t="shared" si="144"/>
        <v>0</v>
      </c>
      <c r="BF102" s="376"/>
      <c r="BG102" s="376"/>
      <c r="BH102" s="377">
        <f t="shared" si="145"/>
        <v>0</v>
      </c>
      <c r="BI102" s="378">
        <f t="shared" si="220"/>
        <v>0</v>
      </c>
      <c r="BJ102" s="379"/>
      <c r="BK102" s="380"/>
      <c r="BL102" s="377">
        <f t="shared" si="221"/>
        <v>0</v>
      </c>
      <c r="BM102" s="380"/>
      <c r="BN102" s="380"/>
      <c r="BO102" s="377">
        <f t="shared" si="222"/>
        <v>0</v>
      </c>
      <c r="BP102" s="381">
        <f t="shared" si="223"/>
        <v>0</v>
      </c>
      <c r="BQ102" s="382">
        <f t="shared" si="146"/>
        <v>0</v>
      </c>
      <c r="BR102" s="383" t="str">
        <f t="shared" si="147"/>
        <v>E</v>
      </c>
      <c r="BS102" s="384">
        <f t="shared" si="148"/>
        <v>0</v>
      </c>
      <c r="BT102" s="385"/>
      <c r="BU102" s="386"/>
      <c r="BV102" s="387">
        <f t="shared" si="149"/>
        <v>0</v>
      </c>
      <c r="BW102" s="386"/>
      <c r="BX102" s="386"/>
      <c r="BY102" s="387">
        <f t="shared" si="150"/>
        <v>0</v>
      </c>
      <c r="BZ102" s="386"/>
      <c r="CA102" s="386"/>
      <c r="CB102" s="387">
        <f t="shared" si="151"/>
        <v>0</v>
      </c>
      <c r="CC102" s="388">
        <f t="shared" si="224"/>
        <v>0</v>
      </c>
      <c r="CD102" s="389"/>
      <c r="CE102" s="390"/>
      <c r="CF102" s="387">
        <f t="shared" si="225"/>
        <v>0</v>
      </c>
      <c r="CG102" s="390"/>
      <c r="CH102" s="390"/>
      <c r="CI102" s="387">
        <f t="shared" si="226"/>
        <v>0</v>
      </c>
      <c r="CJ102" s="391">
        <f t="shared" si="227"/>
        <v>0</v>
      </c>
      <c r="CK102" s="392">
        <f t="shared" si="152"/>
        <v>0</v>
      </c>
      <c r="CL102" s="393" t="str">
        <f t="shared" si="153"/>
        <v>E</v>
      </c>
      <c r="CM102" s="394">
        <f t="shared" si="154"/>
        <v>0</v>
      </c>
      <c r="CN102" s="365"/>
      <c r="CO102" s="366"/>
      <c r="CP102" s="367">
        <f t="shared" si="155"/>
        <v>0</v>
      </c>
      <c r="CQ102" s="366"/>
      <c r="CR102" s="366"/>
      <c r="CS102" s="367">
        <f t="shared" si="156"/>
        <v>0</v>
      </c>
      <c r="CT102" s="366"/>
      <c r="CU102" s="366"/>
      <c r="CV102" s="367">
        <f t="shared" si="157"/>
        <v>0</v>
      </c>
      <c r="CW102" s="368">
        <f t="shared" si="228"/>
        <v>0</v>
      </c>
      <c r="CX102" s="369"/>
      <c r="CY102" s="370"/>
      <c r="CZ102" s="367">
        <f t="shared" si="229"/>
        <v>0</v>
      </c>
      <c r="DA102" s="370"/>
      <c r="DB102" s="370"/>
      <c r="DC102" s="367">
        <f t="shared" si="230"/>
        <v>0</v>
      </c>
      <c r="DD102" s="371">
        <f t="shared" si="231"/>
        <v>0</v>
      </c>
      <c r="DE102" s="372">
        <f t="shared" si="158"/>
        <v>0</v>
      </c>
      <c r="DF102" s="373" t="str">
        <f t="shared" si="159"/>
        <v>E</v>
      </c>
      <c r="DG102" s="374">
        <f t="shared" si="160"/>
        <v>0</v>
      </c>
      <c r="DH102" s="395"/>
      <c r="DI102" s="396"/>
      <c r="DJ102" s="397">
        <f t="shared" si="161"/>
        <v>0</v>
      </c>
      <c r="DK102" s="396"/>
      <c r="DL102" s="396"/>
      <c r="DM102" s="397">
        <f t="shared" si="162"/>
        <v>0</v>
      </c>
      <c r="DN102" s="396"/>
      <c r="DO102" s="396"/>
      <c r="DP102" s="397">
        <f t="shared" si="163"/>
        <v>0</v>
      </c>
      <c r="DQ102" s="398">
        <f t="shared" si="232"/>
        <v>0</v>
      </c>
      <c r="DR102" s="399"/>
      <c r="DS102" s="400"/>
      <c r="DT102" s="397">
        <f t="shared" si="233"/>
        <v>0</v>
      </c>
      <c r="DU102" s="400"/>
      <c r="DV102" s="400"/>
      <c r="DW102" s="397">
        <f t="shared" si="234"/>
        <v>0</v>
      </c>
      <c r="DX102" s="401">
        <f t="shared" si="235"/>
        <v>0</v>
      </c>
      <c r="DY102" s="402">
        <f t="shared" si="164"/>
        <v>0</v>
      </c>
      <c r="DZ102" s="403" t="str">
        <f t="shared" si="165"/>
        <v>E</v>
      </c>
      <c r="EA102" s="404">
        <f t="shared" si="166"/>
        <v>0</v>
      </c>
      <c r="EB102" s="405">
        <v>0</v>
      </c>
      <c r="EC102" s="406">
        <v>0</v>
      </c>
      <c r="ED102" s="406">
        <v>0</v>
      </c>
      <c r="EE102" s="327"/>
      <c r="EF102" s="327"/>
      <c r="EG102" s="327">
        <f t="shared" si="167"/>
        <v>0</v>
      </c>
      <c r="EH102" s="407">
        <f t="shared" si="168"/>
        <v>0</v>
      </c>
      <c r="EI102" s="329" t="str">
        <f t="shared" si="169"/>
        <v>E</v>
      </c>
      <c r="EJ102" s="330">
        <f t="shared" si="170"/>
        <v>0</v>
      </c>
      <c r="EK102" s="408">
        <v>0</v>
      </c>
      <c r="EL102" s="409">
        <v>0</v>
      </c>
      <c r="EM102" s="409">
        <v>0</v>
      </c>
      <c r="EN102" s="332"/>
      <c r="EO102" s="332"/>
      <c r="EP102" s="332">
        <f t="shared" si="171"/>
        <v>0</v>
      </c>
      <c r="EQ102" s="333">
        <f t="shared" si="172"/>
        <v>0</v>
      </c>
      <c r="ER102" s="334" t="str">
        <f t="shared" si="173"/>
        <v>E</v>
      </c>
      <c r="ES102" s="335">
        <f t="shared" si="174"/>
        <v>0</v>
      </c>
      <c r="ET102" s="410">
        <v>0</v>
      </c>
      <c r="EU102" s="411">
        <v>0</v>
      </c>
      <c r="EV102" s="411">
        <v>0</v>
      </c>
      <c r="EW102" s="337"/>
      <c r="EX102" s="337"/>
      <c r="EY102" s="337">
        <f t="shared" si="175"/>
        <v>0</v>
      </c>
      <c r="EZ102" s="338">
        <f t="shared" si="176"/>
        <v>0</v>
      </c>
      <c r="FA102" s="339" t="str">
        <f t="shared" si="177"/>
        <v>E</v>
      </c>
      <c r="FB102" s="340">
        <f t="shared" si="178"/>
        <v>0</v>
      </c>
      <c r="FC102" s="412"/>
      <c r="FD102" s="373"/>
      <c r="FE102" s="413" t="str">
        <f t="shared" si="122"/>
        <v/>
      </c>
      <c r="FF102" s="344">
        <f t="shared" si="123"/>
        <v>0</v>
      </c>
      <c r="FG102" s="345">
        <f t="shared" si="124"/>
        <v>0</v>
      </c>
      <c r="FH102" s="275" t="str">
        <f t="shared" si="179"/>
        <v/>
      </c>
      <c r="FI102" s="347" t="str">
        <f t="shared" si="180"/>
        <v/>
      </c>
      <c r="FJ102" s="347" t="str">
        <f t="shared" si="181"/>
        <v/>
      </c>
      <c r="FK102" s="347" t="str">
        <f t="shared" si="182"/>
        <v/>
      </c>
      <c r="FL102" s="414" t="str">
        <f t="shared" si="183"/>
        <v/>
      </c>
      <c r="FM102" s="349" t="str">
        <f t="shared" si="184"/>
        <v/>
      </c>
      <c r="FN102" s="350" t="str">
        <f t="shared" si="185"/>
        <v/>
      </c>
      <c r="FO102" s="351">
        <f t="shared" si="125"/>
        <v>0</v>
      </c>
      <c r="FP102" s="352">
        <f t="shared" si="126"/>
        <v>0</v>
      </c>
      <c r="FQ102" s="352">
        <f t="shared" si="127"/>
        <v>0</v>
      </c>
      <c r="FR102" s="352">
        <f t="shared" si="128"/>
        <v>0</v>
      </c>
      <c r="FS102" s="352">
        <f t="shared" si="129"/>
        <v>0</v>
      </c>
      <c r="FT102" s="353">
        <f t="shared" si="130"/>
        <v>0</v>
      </c>
      <c r="FU102" s="45">
        <f t="shared" si="186"/>
        <v>0</v>
      </c>
      <c r="FV102" s="46">
        <f t="shared" si="187"/>
        <v>0</v>
      </c>
      <c r="FW102" s="46">
        <f t="shared" si="188"/>
        <v>0</v>
      </c>
      <c r="FX102" s="46">
        <f t="shared" si="189"/>
        <v>0</v>
      </c>
      <c r="FY102" s="46">
        <f t="shared" si="190"/>
        <v>0</v>
      </c>
      <c r="FZ102" s="820"/>
      <c r="GA102" s="820"/>
      <c r="GB102" s="10">
        <f t="shared" si="191"/>
        <v>0</v>
      </c>
      <c r="GC102" s="10" t="s">
        <v>167</v>
      </c>
      <c r="GD102" s="10">
        <f t="shared" si="192"/>
        <v>100</v>
      </c>
      <c r="GE102" s="10" t="str">
        <f t="shared" si="193"/>
        <v>0/100</v>
      </c>
      <c r="GF102" s="10">
        <f t="shared" si="194"/>
        <v>0</v>
      </c>
      <c r="GG102" s="10" t="s">
        <v>167</v>
      </c>
      <c r="GH102" s="10">
        <f t="shared" si="195"/>
        <v>100</v>
      </c>
      <c r="GI102" s="10" t="str">
        <f t="shared" si="196"/>
        <v>0/100</v>
      </c>
      <c r="GJ102" s="10">
        <f t="shared" si="197"/>
        <v>0</v>
      </c>
      <c r="GK102" s="10" t="s">
        <v>167</v>
      </c>
      <c r="GL102" s="10">
        <f t="shared" si="198"/>
        <v>100</v>
      </c>
      <c r="GM102" s="10" t="str">
        <f t="shared" si="199"/>
        <v>0/100</v>
      </c>
      <c r="GO102" s="10">
        <f t="shared" si="200"/>
        <v>0</v>
      </c>
      <c r="GP102" s="10">
        <f t="shared" si="201"/>
        <v>0</v>
      </c>
      <c r="GQ102" s="10">
        <f t="shared" si="202"/>
        <v>0</v>
      </c>
      <c r="GR102" s="10">
        <f t="shared" si="203"/>
        <v>0</v>
      </c>
      <c r="GS102" s="10">
        <f t="shared" si="204"/>
        <v>0</v>
      </c>
      <c r="GT102" s="10">
        <f t="shared" si="205"/>
        <v>0</v>
      </c>
      <c r="GU102" s="10">
        <f t="shared" si="206"/>
        <v>0</v>
      </c>
      <c r="GV102" s="10">
        <f t="shared" si="207"/>
        <v>0</v>
      </c>
      <c r="GW102" s="10">
        <f t="shared" si="208"/>
        <v>0</v>
      </c>
      <c r="GX102" s="10">
        <f t="shared" si="209"/>
        <v>0</v>
      </c>
    </row>
    <row r="103" spans="1:208" ht="18">
      <c r="A103" s="9">
        <f t="shared" si="131"/>
        <v>0</v>
      </c>
      <c r="B103" s="32">
        <v>95</v>
      </c>
      <c r="C103" s="274">
        <v>95</v>
      </c>
      <c r="D103" s="275">
        <f t="shared" si="132"/>
        <v>0</v>
      </c>
      <c r="E103" s="591"/>
      <c r="F103" s="592"/>
      <c r="G103" s="589"/>
      <c r="H103" s="591"/>
      <c r="I103" s="591"/>
      <c r="J103" s="591"/>
      <c r="K103" s="595"/>
      <c r="L103" s="355"/>
      <c r="M103" s="356"/>
      <c r="N103" s="357">
        <f t="shared" si="133"/>
        <v>0</v>
      </c>
      <c r="O103" s="356"/>
      <c r="P103" s="356"/>
      <c r="Q103" s="357">
        <f t="shared" si="134"/>
        <v>0</v>
      </c>
      <c r="R103" s="356"/>
      <c r="S103" s="356"/>
      <c r="T103" s="357">
        <f t="shared" si="135"/>
        <v>0</v>
      </c>
      <c r="U103" s="358">
        <f t="shared" si="210"/>
        <v>0</v>
      </c>
      <c r="V103" s="359"/>
      <c r="W103" s="360"/>
      <c r="X103" s="357">
        <f t="shared" si="211"/>
        <v>0</v>
      </c>
      <c r="Y103" s="360"/>
      <c r="Z103" s="360"/>
      <c r="AA103" s="357">
        <f t="shared" si="212"/>
        <v>0</v>
      </c>
      <c r="AB103" s="361">
        <f t="shared" si="213"/>
        <v>0</v>
      </c>
      <c r="AC103" s="362">
        <f t="shared" si="214"/>
        <v>0</v>
      </c>
      <c r="AD103" s="363" t="str">
        <f t="shared" si="136"/>
        <v/>
      </c>
      <c r="AE103" s="364">
        <f t="shared" si="215"/>
        <v>0</v>
      </c>
      <c r="AF103" s="365"/>
      <c r="AG103" s="366"/>
      <c r="AH103" s="367">
        <f t="shared" si="137"/>
        <v>0</v>
      </c>
      <c r="AI103" s="366"/>
      <c r="AJ103" s="366"/>
      <c r="AK103" s="367">
        <f t="shared" si="138"/>
        <v>0</v>
      </c>
      <c r="AL103" s="366"/>
      <c r="AM103" s="366"/>
      <c r="AN103" s="367">
        <f t="shared" si="139"/>
        <v>0</v>
      </c>
      <c r="AO103" s="368">
        <f t="shared" si="216"/>
        <v>0</v>
      </c>
      <c r="AP103" s="369"/>
      <c r="AQ103" s="370"/>
      <c r="AR103" s="367">
        <f t="shared" si="217"/>
        <v>0</v>
      </c>
      <c r="AS103" s="370"/>
      <c r="AT103" s="370"/>
      <c r="AU103" s="367">
        <f t="shared" si="218"/>
        <v>0</v>
      </c>
      <c r="AV103" s="371">
        <f t="shared" si="219"/>
        <v>0</v>
      </c>
      <c r="AW103" s="372">
        <f t="shared" si="140"/>
        <v>0</v>
      </c>
      <c r="AX103" s="373" t="str">
        <f t="shared" si="141"/>
        <v>E</v>
      </c>
      <c r="AY103" s="374">
        <f t="shared" si="142"/>
        <v>0</v>
      </c>
      <c r="AZ103" s="375"/>
      <c r="BA103" s="376"/>
      <c r="BB103" s="377">
        <f t="shared" si="143"/>
        <v>0</v>
      </c>
      <c r="BC103" s="376"/>
      <c r="BD103" s="376"/>
      <c r="BE103" s="377">
        <f t="shared" si="144"/>
        <v>0</v>
      </c>
      <c r="BF103" s="376"/>
      <c r="BG103" s="376"/>
      <c r="BH103" s="377">
        <f t="shared" si="145"/>
        <v>0</v>
      </c>
      <c r="BI103" s="378">
        <f t="shared" si="220"/>
        <v>0</v>
      </c>
      <c r="BJ103" s="379"/>
      <c r="BK103" s="380"/>
      <c r="BL103" s="377">
        <f t="shared" si="221"/>
        <v>0</v>
      </c>
      <c r="BM103" s="380"/>
      <c r="BN103" s="380"/>
      <c r="BO103" s="377">
        <f t="shared" si="222"/>
        <v>0</v>
      </c>
      <c r="BP103" s="381">
        <f t="shared" si="223"/>
        <v>0</v>
      </c>
      <c r="BQ103" s="382">
        <f t="shared" si="146"/>
        <v>0</v>
      </c>
      <c r="BR103" s="383" t="str">
        <f t="shared" si="147"/>
        <v>E</v>
      </c>
      <c r="BS103" s="384">
        <f t="shared" si="148"/>
        <v>0</v>
      </c>
      <c r="BT103" s="385"/>
      <c r="BU103" s="386"/>
      <c r="BV103" s="387">
        <f t="shared" si="149"/>
        <v>0</v>
      </c>
      <c r="BW103" s="386"/>
      <c r="BX103" s="386"/>
      <c r="BY103" s="387">
        <f t="shared" si="150"/>
        <v>0</v>
      </c>
      <c r="BZ103" s="386"/>
      <c r="CA103" s="386"/>
      <c r="CB103" s="387">
        <f t="shared" si="151"/>
        <v>0</v>
      </c>
      <c r="CC103" s="388">
        <f t="shared" si="224"/>
        <v>0</v>
      </c>
      <c r="CD103" s="389"/>
      <c r="CE103" s="390"/>
      <c r="CF103" s="387">
        <f t="shared" si="225"/>
        <v>0</v>
      </c>
      <c r="CG103" s="390"/>
      <c r="CH103" s="390"/>
      <c r="CI103" s="387">
        <f t="shared" si="226"/>
        <v>0</v>
      </c>
      <c r="CJ103" s="391">
        <f t="shared" si="227"/>
        <v>0</v>
      </c>
      <c r="CK103" s="392">
        <f t="shared" si="152"/>
        <v>0</v>
      </c>
      <c r="CL103" s="393" t="str">
        <f t="shared" si="153"/>
        <v>E</v>
      </c>
      <c r="CM103" s="394">
        <f t="shared" si="154"/>
        <v>0</v>
      </c>
      <c r="CN103" s="365"/>
      <c r="CO103" s="366"/>
      <c r="CP103" s="367">
        <f t="shared" si="155"/>
        <v>0</v>
      </c>
      <c r="CQ103" s="366"/>
      <c r="CR103" s="366"/>
      <c r="CS103" s="367">
        <f t="shared" si="156"/>
        <v>0</v>
      </c>
      <c r="CT103" s="366"/>
      <c r="CU103" s="366"/>
      <c r="CV103" s="367">
        <f t="shared" si="157"/>
        <v>0</v>
      </c>
      <c r="CW103" s="368">
        <f t="shared" si="228"/>
        <v>0</v>
      </c>
      <c r="CX103" s="369"/>
      <c r="CY103" s="370"/>
      <c r="CZ103" s="367">
        <f t="shared" si="229"/>
        <v>0</v>
      </c>
      <c r="DA103" s="370"/>
      <c r="DB103" s="370"/>
      <c r="DC103" s="367">
        <f t="shared" si="230"/>
        <v>0</v>
      </c>
      <c r="DD103" s="371">
        <f t="shared" si="231"/>
        <v>0</v>
      </c>
      <c r="DE103" s="372">
        <f t="shared" si="158"/>
        <v>0</v>
      </c>
      <c r="DF103" s="373" t="str">
        <f t="shared" si="159"/>
        <v>E</v>
      </c>
      <c r="DG103" s="374">
        <f t="shared" si="160"/>
        <v>0</v>
      </c>
      <c r="DH103" s="395"/>
      <c r="DI103" s="396"/>
      <c r="DJ103" s="397">
        <f t="shared" si="161"/>
        <v>0</v>
      </c>
      <c r="DK103" s="396"/>
      <c r="DL103" s="396"/>
      <c r="DM103" s="397">
        <f t="shared" si="162"/>
        <v>0</v>
      </c>
      <c r="DN103" s="396"/>
      <c r="DO103" s="396"/>
      <c r="DP103" s="397">
        <f t="shared" si="163"/>
        <v>0</v>
      </c>
      <c r="DQ103" s="398">
        <f t="shared" si="232"/>
        <v>0</v>
      </c>
      <c r="DR103" s="399"/>
      <c r="DS103" s="400"/>
      <c r="DT103" s="397">
        <f t="shared" si="233"/>
        <v>0</v>
      </c>
      <c r="DU103" s="400"/>
      <c r="DV103" s="400"/>
      <c r="DW103" s="397">
        <f t="shared" si="234"/>
        <v>0</v>
      </c>
      <c r="DX103" s="401">
        <f t="shared" si="235"/>
        <v>0</v>
      </c>
      <c r="DY103" s="402">
        <f t="shared" si="164"/>
        <v>0</v>
      </c>
      <c r="DZ103" s="403" t="str">
        <f t="shared" si="165"/>
        <v>E</v>
      </c>
      <c r="EA103" s="404">
        <f t="shared" si="166"/>
        <v>0</v>
      </c>
      <c r="EB103" s="405">
        <v>0</v>
      </c>
      <c r="EC103" s="406">
        <v>0</v>
      </c>
      <c r="ED103" s="406">
        <v>0</v>
      </c>
      <c r="EE103" s="327"/>
      <c r="EF103" s="327"/>
      <c r="EG103" s="327">
        <f t="shared" si="167"/>
        <v>0</v>
      </c>
      <c r="EH103" s="407">
        <f t="shared" si="168"/>
        <v>0</v>
      </c>
      <c r="EI103" s="329" t="str">
        <f t="shared" si="169"/>
        <v>E</v>
      </c>
      <c r="EJ103" s="330">
        <f t="shared" si="170"/>
        <v>0</v>
      </c>
      <c r="EK103" s="408">
        <v>0</v>
      </c>
      <c r="EL103" s="409">
        <v>0</v>
      </c>
      <c r="EM103" s="409">
        <v>0</v>
      </c>
      <c r="EN103" s="332"/>
      <c r="EO103" s="332"/>
      <c r="EP103" s="332">
        <f t="shared" si="171"/>
        <v>0</v>
      </c>
      <c r="EQ103" s="333">
        <f t="shared" si="172"/>
        <v>0</v>
      </c>
      <c r="ER103" s="334" t="str">
        <f t="shared" si="173"/>
        <v>E</v>
      </c>
      <c r="ES103" s="335">
        <f t="shared" si="174"/>
        <v>0</v>
      </c>
      <c r="ET103" s="410">
        <v>0</v>
      </c>
      <c r="EU103" s="411">
        <v>0</v>
      </c>
      <c r="EV103" s="411">
        <v>0</v>
      </c>
      <c r="EW103" s="337"/>
      <c r="EX103" s="337"/>
      <c r="EY103" s="337">
        <f t="shared" si="175"/>
        <v>0</v>
      </c>
      <c r="EZ103" s="338">
        <f t="shared" si="176"/>
        <v>0</v>
      </c>
      <c r="FA103" s="339" t="str">
        <f t="shared" si="177"/>
        <v>E</v>
      </c>
      <c r="FB103" s="340">
        <f t="shared" si="178"/>
        <v>0</v>
      </c>
      <c r="FC103" s="412"/>
      <c r="FD103" s="373"/>
      <c r="FE103" s="413" t="str">
        <f t="shared" si="122"/>
        <v/>
      </c>
      <c r="FF103" s="344">
        <f t="shared" si="123"/>
        <v>0</v>
      </c>
      <c r="FG103" s="345">
        <f t="shared" si="124"/>
        <v>0</v>
      </c>
      <c r="FH103" s="275" t="str">
        <f t="shared" si="179"/>
        <v/>
      </c>
      <c r="FI103" s="347" t="str">
        <f t="shared" si="180"/>
        <v/>
      </c>
      <c r="FJ103" s="347" t="str">
        <f t="shared" si="181"/>
        <v/>
      </c>
      <c r="FK103" s="347" t="str">
        <f t="shared" si="182"/>
        <v/>
      </c>
      <c r="FL103" s="414" t="str">
        <f t="shared" si="183"/>
        <v/>
      </c>
      <c r="FM103" s="349" t="str">
        <f t="shared" si="184"/>
        <v/>
      </c>
      <c r="FN103" s="350" t="str">
        <f t="shared" si="185"/>
        <v/>
      </c>
      <c r="FO103" s="351">
        <f t="shared" si="125"/>
        <v>0</v>
      </c>
      <c r="FP103" s="352">
        <f t="shared" si="126"/>
        <v>0</v>
      </c>
      <c r="FQ103" s="352">
        <f t="shared" si="127"/>
        <v>0</v>
      </c>
      <c r="FR103" s="352">
        <f t="shared" si="128"/>
        <v>0</v>
      </c>
      <c r="FS103" s="352">
        <f t="shared" si="129"/>
        <v>0</v>
      </c>
      <c r="FT103" s="353">
        <f t="shared" si="130"/>
        <v>0</v>
      </c>
      <c r="FU103" s="45">
        <f t="shared" si="186"/>
        <v>0</v>
      </c>
      <c r="FV103" s="46">
        <f t="shared" si="187"/>
        <v>0</v>
      </c>
      <c r="FW103" s="46">
        <f t="shared" si="188"/>
        <v>0</v>
      </c>
      <c r="FX103" s="46">
        <f t="shared" si="189"/>
        <v>0</v>
      </c>
      <c r="FY103" s="46">
        <f t="shared" si="190"/>
        <v>0</v>
      </c>
      <c r="FZ103" s="820"/>
      <c r="GA103" s="820"/>
      <c r="GB103" s="10">
        <f t="shared" si="191"/>
        <v>0</v>
      </c>
      <c r="GC103" s="10" t="s">
        <v>167</v>
      </c>
      <c r="GD103" s="10">
        <f t="shared" si="192"/>
        <v>100</v>
      </c>
      <c r="GE103" s="10" t="str">
        <f t="shared" si="193"/>
        <v>0/100</v>
      </c>
      <c r="GF103" s="10">
        <f t="shared" si="194"/>
        <v>0</v>
      </c>
      <c r="GG103" s="10" t="s">
        <v>167</v>
      </c>
      <c r="GH103" s="10">
        <f t="shared" si="195"/>
        <v>100</v>
      </c>
      <c r="GI103" s="10" t="str">
        <f t="shared" si="196"/>
        <v>0/100</v>
      </c>
      <c r="GJ103" s="10">
        <f t="shared" si="197"/>
        <v>0</v>
      </c>
      <c r="GK103" s="10" t="s">
        <v>167</v>
      </c>
      <c r="GL103" s="10">
        <f t="shared" si="198"/>
        <v>100</v>
      </c>
      <c r="GM103" s="10" t="str">
        <f t="shared" si="199"/>
        <v>0/100</v>
      </c>
      <c r="GO103" s="10">
        <f t="shared" si="200"/>
        <v>0</v>
      </c>
      <c r="GP103" s="10">
        <f t="shared" si="201"/>
        <v>0</v>
      </c>
      <c r="GQ103" s="10">
        <f t="shared" si="202"/>
        <v>0</v>
      </c>
      <c r="GR103" s="10">
        <f t="shared" si="203"/>
        <v>0</v>
      </c>
      <c r="GS103" s="10">
        <f t="shared" si="204"/>
        <v>0</v>
      </c>
      <c r="GT103" s="10">
        <f t="shared" si="205"/>
        <v>0</v>
      </c>
      <c r="GU103" s="10">
        <f t="shared" si="206"/>
        <v>0</v>
      </c>
      <c r="GV103" s="10">
        <f t="shared" si="207"/>
        <v>0</v>
      </c>
      <c r="GW103" s="10">
        <f t="shared" si="208"/>
        <v>0</v>
      </c>
      <c r="GX103" s="10">
        <f t="shared" si="209"/>
        <v>0</v>
      </c>
    </row>
    <row r="104" spans="1:208" ht="18">
      <c r="A104" s="9">
        <f t="shared" si="131"/>
        <v>0</v>
      </c>
      <c r="B104" s="32">
        <v>96</v>
      </c>
      <c r="C104" s="354">
        <v>96</v>
      </c>
      <c r="D104" s="275">
        <f t="shared" si="132"/>
        <v>0</v>
      </c>
      <c r="E104" s="591"/>
      <c r="F104" s="592"/>
      <c r="G104" s="591"/>
      <c r="H104" s="591"/>
      <c r="I104" s="591"/>
      <c r="J104" s="591"/>
      <c r="K104" s="595"/>
      <c r="L104" s="355"/>
      <c r="M104" s="356"/>
      <c r="N104" s="357">
        <f t="shared" si="133"/>
        <v>0</v>
      </c>
      <c r="O104" s="356"/>
      <c r="P104" s="356"/>
      <c r="Q104" s="357">
        <f t="shared" si="134"/>
        <v>0</v>
      </c>
      <c r="R104" s="356"/>
      <c r="S104" s="356"/>
      <c r="T104" s="357">
        <f t="shared" si="135"/>
        <v>0</v>
      </c>
      <c r="U104" s="358">
        <f t="shared" si="210"/>
        <v>0</v>
      </c>
      <c r="V104" s="359"/>
      <c r="W104" s="360"/>
      <c r="X104" s="357">
        <f t="shared" si="211"/>
        <v>0</v>
      </c>
      <c r="Y104" s="360"/>
      <c r="Z104" s="360"/>
      <c r="AA104" s="357">
        <f t="shared" si="212"/>
        <v>0</v>
      </c>
      <c r="AB104" s="361">
        <f t="shared" si="213"/>
        <v>0</v>
      </c>
      <c r="AC104" s="362">
        <f t="shared" si="214"/>
        <v>0</v>
      </c>
      <c r="AD104" s="363" t="str">
        <f t="shared" si="136"/>
        <v/>
      </c>
      <c r="AE104" s="364">
        <f t="shared" si="215"/>
        <v>0</v>
      </c>
      <c r="AF104" s="365"/>
      <c r="AG104" s="366"/>
      <c r="AH104" s="367">
        <f t="shared" si="137"/>
        <v>0</v>
      </c>
      <c r="AI104" s="366"/>
      <c r="AJ104" s="366"/>
      <c r="AK104" s="367">
        <f t="shared" si="138"/>
        <v>0</v>
      </c>
      <c r="AL104" s="366"/>
      <c r="AM104" s="366"/>
      <c r="AN104" s="367">
        <f t="shared" si="139"/>
        <v>0</v>
      </c>
      <c r="AO104" s="368">
        <f t="shared" si="216"/>
        <v>0</v>
      </c>
      <c r="AP104" s="369"/>
      <c r="AQ104" s="370"/>
      <c r="AR104" s="367">
        <f t="shared" si="217"/>
        <v>0</v>
      </c>
      <c r="AS104" s="370"/>
      <c r="AT104" s="370"/>
      <c r="AU104" s="367">
        <f t="shared" si="218"/>
        <v>0</v>
      </c>
      <c r="AV104" s="371">
        <f t="shared" si="219"/>
        <v>0</v>
      </c>
      <c r="AW104" s="372">
        <f t="shared" si="140"/>
        <v>0</v>
      </c>
      <c r="AX104" s="373" t="str">
        <f t="shared" si="141"/>
        <v>E</v>
      </c>
      <c r="AY104" s="374">
        <f t="shared" si="142"/>
        <v>0</v>
      </c>
      <c r="AZ104" s="375"/>
      <c r="BA104" s="376"/>
      <c r="BB104" s="377">
        <f t="shared" si="143"/>
        <v>0</v>
      </c>
      <c r="BC104" s="376"/>
      <c r="BD104" s="376"/>
      <c r="BE104" s="377">
        <f t="shared" si="144"/>
        <v>0</v>
      </c>
      <c r="BF104" s="376"/>
      <c r="BG104" s="376"/>
      <c r="BH104" s="377">
        <f t="shared" si="145"/>
        <v>0</v>
      </c>
      <c r="BI104" s="378">
        <f t="shared" si="220"/>
        <v>0</v>
      </c>
      <c r="BJ104" s="379"/>
      <c r="BK104" s="380"/>
      <c r="BL104" s="377">
        <f t="shared" si="221"/>
        <v>0</v>
      </c>
      <c r="BM104" s="380"/>
      <c r="BN104" s="380"/>
      <c r="BO104" s="377">
        <f t="shared" si="222"/>
        <v>0</v>
      </c>
      <c r="BP104" s="381">
        <f t="shared" si="223"/>
        <v>0</v>
      </c>
      <c r="BQ104" s="382">
        <f t="shared" si="146"/>
        <v>0</v>
      </c>
      <c r="BR104" s="383" t="str">
        <f t="shared" si="147"/>
        <v>E</v>
      </c>
      <c r="BS104" s="384">
        <f t="shared" si="148"/>
        <v>0</v>
      </c>
      <c r="BT104" s="385"/>
      <c r="BU104" s="386"/>
      <c r="BV104" s="387">
        <f t="shared" si="149"/>
        <v>0</v>
      </c>
      <c r="BW104" s="386"/>
      <c r="BX104" s="386"/>
      <c r="BY104" s="387">
        <f t="shared" si="150"/>
        <v>0</v>
      </c>
      <c r="BZ104" s="386"/>
      <c r="CA104" s="386"/>
      <c r="CB104" s="387">
        <f t="shared" si="151"/>
        <v>0</v>
      </c>
      <c r="CC104" s="388">
        <f t="shared" si="224"/>
        <v>0</v>
      </c>
      <c r="CD104" s="389"/>
      <c r="CE104" s="390"/>
      <c r="CF104" s="387">
        <f t="shared" si="225"/>
        <v>0</v>
      </c>
      <c r="CG104" s="390"/>
      <c r="CH104" s="390"/>
      <c r="CI104" s="387">
        <f t="shared" si="226"/>
        <v>0</v>
      </c>
      <c r="CJ104" s="391">
        <f t="shared" si="227"/>
        <v>0</v>
      </c>
      <c r="CK104" s="392">
        <f t="shared" si="152"/>
        <v>0</v>
      </c>
      <c r="CL104" s="393" t="str">
        <f t="shared" si="153"/>
        <v>E</v>
      </c>
      <c r="CM104" s="394">
        <f t="shared" si="154"/>
        <v>0</v>
      </c>
      <c r="CN104" s="365"/>
      <c r="CO104" s="366"/>
      <c r="CP104" s="367">
        <f t="shared" si="155"/>
        <v>0</v>
      </c>
      <c r="CQ104" s="366"/>
      <c r="CR104" s="366"/>
      <c r="CS104" s="367">
        <f t="shared" si="156"/>
        <v>0</v>
      </c>
      <c r="CT104" s="366"/>
      <c r="CU104" s="366"/>
      <c r="CV104" s="367">
        <f t="shared" si="157"/>
        <v>0</v>
      </c>
      <c r="CW104" s="368">
        <f t="shared" si="228"/>
        <v>0</v>
      </c>
      <c r="CX104" s="369"/>
      <c r="CY104" s="370"/>
      <c r="CZ104" s="367">
        <f t="shared" si="229"/>
        <v>0</v>
      </c>
      <c r="DA104" s="370"/>
      <c r="DB104" s="370"/>
      <c r="DC104" s="367">
        <f t="shared" si="230"/>
        <v>0</v>
      </c>
      <c r="DD104" s="371">
        <f t="shared" si="231"/>
        <v>0</v>
      </c>
      <c r="DE104" s="372">
        <f t="shared" si="158"/>
        <v>0</v>
      </c>
      <c r="DF104" s="373" t="str">
        <f t="shared" si="159"/>
        <v>E</v>
      </c>
      <c r="DG104" s="374">
        <f t="shared" si="160"/>
        <v>0</v>
      </c>
      <c r="DH104" s="395"/>
      <c r="DI104" s="396"/>
      <c r="DJ104" s="397">
        <f t="shared" si="161"/>
        <v>0</v>
      </c>
      <c r="DK104" s="396"/>
      <c r="DL104" s="396"/>
      <c r="DM104" s="397">
        <f t="shared" si="162"/>
        <v>0</v>
      </c>
      <c r="DN104" s="396"/>
      <c r="DO104" s="396"/>
      <c r="DP104" s="397">
        <f t="shared" si="163"/>
        <v>0</v>
      </c>
      <c r="DQ104" s="398">
        <f t="shared" si="232"/>
        <v>0</v>
      </c>
      <c r="DR104" s="399"/>
      <c r="DS104" s="400"/>
      <c r="DT104" s="397">
        <f t="shared" si="233"/>
        <v>0</v>
      </c>
      <c r="DU104" s="400"/>
      <c r="DV104" s="400"/>
      <c r="DW104" s="397">
        <f t="shared" si="234"/>
        <v>0</v>
      </c>
      <c r="DX104" s="401">
        <f t="shared" si="235"/>
        <v>0</v>
      </c>
      <c r="DY104" s="402">
        <f t="shared" si="164"/>
        <v>0</v>
      </c>
      <c r="DZ104" s="403" t="str">
        <f t="shared" si="165"/>
        <v>E</v>
      </c>
      <c r="EA104" s="404">
        <f t="shared" si="166"/>
        <v>0</v>
      </c>
      <c r="EB104" s="405">
        <v>0</v>
      </c>
      <c r="EC104" s="406">
        <v>0</v>
      </c>
      <c r="ED104" s="406">
        <v>0</v>
      </c>
      <c r="EE104" s="327"/>
      <c r="EF104" s="327"/>
      <c r="EG104" s="327">
        <f t="shared" si="167"/>
        <v>0</v>
      </c>
      <c r="EH104" s="407">
        <f t="shared" si="168"/>
        <v>0</v>
      </c>
      <c r="EI104" s="329" t="str">
        <f t="shared" si="169"/>
        <v>E</v>
      </c>
      <c r="EJ104" s="330">
        <f t="shared" si="170"/>
        <v>0</v>
      </c>
      <c r="EK104" s="408">
        <v>0</v>
      </c>
      <c r="EL104" s="409">
        <v>0</v>
      </c>
      <c r="EM104" s="409">
        <v>0</v>
      </c>
      <c r="EN104" s="332"/>
      <c r="EO104" s="332"/>
      <c r="EP104" s="332">
        <f t="shared" si="171"/>
        <v>0</v>
      </c>
      <c r="EQ104" s="333">
        <f t="shared" si="172"/>
        <v>0</v>
      </c>
      <c r="ER104" s="334" t="str">
        <f t="shared" si="173"/>
        <v>E</v>
      </c>
      <c r="ES104" s="335">
        <f t="shared" si="174"/>
        <v>0</v>
      </c>
      <c r="ET104" s="410">
        <v>0</v>
      </c>
      <c r="EU104" s="411">
        <v>0</v>
      </c>
      <c r="EV104" s="411">
        <v>0</v>
      </c>
      <c r="EW104" s="337"/>
      <c r="EX104" s="337"/>
      <c r="EY104" s="337">
        <f t="shared" si="175"/>
        <v>0</v>
      </c>
      <c r="EZ104" s="338">
        <f t="shared" si="176"/>
        <v>0</v>
      </c>
      <c r="FA104" s="339" t="str">
        <f t="shared" si="177"/>
        <v>E</v>
      </c>
      <c r="FB104" s="340">
        <f t="shared" si="178"/>
        <v>0</v>
      </c>
      <c r="FC104" s="412"/>
      <c r="FD104" s="373"/>
      <c r="FE104" s="413" t="str">
        <f t="shared" si="122"/>
        <v/>
      </c>
      <c r="FF104" s="344">
        <f t="shared" si="123"/>
        <v>0</v>
      </c>
      <c r="FG104" s="345">
        <f t="shared" si="124"/>
        <v>0</v>
      </c>
      <c r="FH104" s="275" t="str">
        <f t="shared" si="179"/>
        <v/>
      </c>
      <c r="FI104" s="347" t="str">
        <f t="shared" si="180"/>
        <v/>
      </c>
      <c r="FJ104" s="347" t="str">
        <f t="shared" si="181"/>
        <v/>
      </c>
      <c r="FK104" s="347" t="str">
        <f t="shared" si="182"/>
        <v/>
      </c>
      <c r="FL104" s="414" t="str">
        <f t="shared" si="183"/>
        <v/>
      </c>
      <c r="FM104" s="349" t="str">
        <f t="shared" si="184"/>
        <v/>
      </c>
      <c r="FN104" s="350" t="str">
        <f t="shared" si="185"/>
        <v/>
      </c>
      <c r="FO104" s="351">
        <f t="shared" si="125"/>
        <v>0</v>
      </c>
      <c r="FP104" s="352">
        <f t="shared" si="126"/>
        <v>0</v>
      </c>
      <c r="FQ104" s="352">
        <f t="shared" si="127"/>
        <v>0</v>
      </c>
      <c r="FR104" s="352">
        <f t="shared" si="128"/>
        <v>0</v>
      </c>
      <c r="FS104" s="352">
        <f t="shared" si="129"/>
        <v>0</v>
      </c>
      <c r="FT104" s="353">
        <f t="shared" si="130"/>
        <v>0</v>
      </c>
      <c r="FU104" s="45">
        <f t="shared" si="186"/>
        <v>0</v>
      </c>
      <c r="FV104" s="46">
        <f t="shared" si="187"/>
        <v>0</v>
      </c>
      <c r="FW104" s="46">
        <f t="shared" si="188"/>
        <v>0</v>
      </c>
      <c r="FX104" s="46">
        <f t="shared" si="189"/>
        <v>0</v>
      </c>
      <c r="FY104" s="46">
        <f t="shared" si="190"/>
        <v>0</v>
      </c>
      <c r="FZ104" s="820"/>
      <c r="GA104" s="820"/>
      <c r="GB104" s="10">
        <f t="shared" si="191"/>
        <v>0</v>
      </c>
      <c r="GC104" s="10" t="s">
        <v>167</v>
      </c>
      <c r="GD104" s="10">
        <f t="shared" si="192"/>
        <v>100</v>
      </c>
      <c r="GE104" s="10" t="str">
        <f t="shared" si="193"/>
        <v>0/100</v>
      </c>
      <c r="GF104" s="10">
        <f t="shared" si="194"/>
        <v>0</v>
      </c>
      <c r="GG104" s="10" t="s">
        <v>167</v>
      </c>
      <c r="GH104" s="10">
        <f t="shared" si="195"/>
        <v>100</v>
      </c>
      <c r="GI104" s="10" t="str">
        <f t="shared" si="196"/>
        <v>0/100</v>
      </c>
      <c r="GJ104" s="10">
        <f t="shared" si="197"/>
        <v>0</v>
      </c>
      <c r="GK104" s="10" t="s">
        <v>167</v>
      </c>
      <c r="GL104" s="10">
        <f t="shared" si="198"/>
        <v>100</v>
      </c>
      <c r="GM104" s="10" t="str">
        <f t="shared" si="199"/>
        <v>0/100</v>
      </c>
      <c r="GO104" s="10">
        <f t="shared" si="200"/>
        <v>0</v>
      </c>
      <c r="GP104" s="10">
        <f t="shared" si="201"/>
        <v>0</v>
      </c>
      <c r="GQ104" s="10">
        <f t="shared" si="202"/>
        <v>0</v>
      </c>
      <c r="GR104" s="10">
        <f t="shared" si="203"/>
        <v>0</v>
      </c>
      <c r="GS104" s="10">
        <f t="shared" si="204"/>
        <v>0</v>
      </c>
      <c r="GT104" s="10">
        <f t="shared" si="205"/>
        <v>0</v>
      </c>
      <c r="GU104" s="10">
        <f t="shared" si="206"/>
        <v>0</v>
      </c>
      <c r="GV104" s="10">
        <f t="shared" si="207"/>
        <v>0</v>
      </c>
      <c r="GW104" s="10">
        <f t="shared" si="208"/>
        <v>0</v>
      </c>
      <c r="GX104" s="10">
        <f t="shared" si="209"/>
        <v>0</v>
      </c>
    </row>
    <row r="105" spans="1:208" ht="18">
      <c r="A105" s="9">
        <f t="shared" si="131"/>
        <v>0</v>
      </c>
      <c r="B105" s="32">
        <v>97</v>
      </c>
      <c r="C105" s="274">
        <v>97</v>
      </c>
      <c r="D105" s="275">
        <f t="shared" si="132"/>
        <v>0</v>
      </c>
      <c r="E105" s="591"/>
      <c r="F105" s="592"/>
      <c r="G105" s="589"/>
      <c r="H105" s="591"/>
      <c r="I105" s="591"/>
      <c r="J105" s="591"/>
      <c r="K105" s="595"/>
      <c r="L105" s="355"/>
      <c r="M105" s="356"/>
      <c r="N105" s="357">
        <f t="shared" si="133"/>
        <v>0</v>
      </c>
      <c r="O105" s="356"/>
      <c r="P105" s="356"/>
      <c r="Q105" s="357">
        <f t="shared" si="134"/>
        <v>0</v>
      </c>
      <c r="R105" s="356"/>
      <c r="S105" s="356"/>
      <c r="T105" s="357">
        <f t="shared" si="135"/>
        <v>0</v>
      </c>
      <c r="U105" s="358">
        <f t="shared" si="210"/>
        <v>0</v>
      </c>
      <c r="V105" s="359"/>
      <c r="W105" s="360"/>
      <c r="X105" s="357">
        <f t="shared" si="211"/>
        <v>0</v>
      </c>
      <c r="Y105" s="360"/>
      <c r="Z105" s="360"/>
      <c r="AA105" s="357">
        <f t="shared" si="212"/>
        <v>0</v>
      </c>
      <c r="AB105" s="361">
        <f t="shared" si="213"/>
        <v>0</v>
      </c>
      <c r="AC105" s="362">
        <f t="shared" si="214"/>
        <v>0</v>
      </c>
      <c r="AD105" s="363" t="str">
        <f t="shared" si="136"/>
        <v/>
      </c>
      <c r="AE105" s="364">
        <f t="shared" si="215"/>
        <v>0</v>
      </c>
      <c r="AF105" s="365"/>
      <c r="AG105" s="366"/>
      <c r="AH105" s="367">
        <f t="shared" si="137"/>
        <v>0</v>
      </c>
      <c r="AI105" s="366"/>
      <c r="AJ105" s="366"/>
      <c r="AK105" s="367">
        <f t="shared" si="138"/>
        <v>0</v>
      </c>
      <c r="AL105" s="366"/>
      <c r="AM105" s="366"/>
      <c r="AN105" s="367">
        <f t="shared" si="139"/>
        <v>0</v>
      </c>
      <c r="AO105" s="368">
        <f t="shared" si="216"/>
        <v>0</v>
      </c>
      <c r="AP105" s="369"/>
      <c r="AQ105" s="370"/>
      <c r="AR105" s="367">
        <f t="shared" si="217"/>
        <v>0</v>
      </c>
      <c r="AS105" s="370"/>
      <c r="AT105" s="370"/>
      <c r="AU105" s="367">
        <f t="shared" si="218"/>
        <v>0</v>
      </c>
      <c r="AV105" s="371">
        <f t="shared" si="219"/>
        <v>0</v>
      </c>
      <c r="AW105" s="372">
        <f t="shared" si="140"/>
        <v>0</v>
      </c>
      <c r="AX105" s="373" t="str">
        <f t="shared" si="141"/>
        <v>E</v>
      </c>
      <c r="AY105" s="374">
        <f t="shared" si="142"/>
        <v>0</v>
      </c>
      <c r="AZ105" s="375"/>
      <c r="BA105" s="376"/>
      <c r="BB105" s="377">
        <f t="shared" si="143"/>
        <v>0</v>
      </c>
      <c r="BC105" s="376"/>
      <c r="BD105" s="376"/>
      <c r="BE105" s="377">
        <f t="shared" si="144"/>
        <v>0</v>
      </c>
      <c r="BF105" s="376"/>
      <c r="BG105" s="376"/>
      <c r="BH105" s="377">
        <f t="shared" si="145"/>
        <v>0</v>
      </c>
      <c r="BI105" s="378">
        <f t="shared" si="220"/>
        <v>0</v>
      </c>
      <c r="BJ105" s="379"/>
      <c r="BK105" s="380"/>
      <c r="BL105" s="377">
        <f t="shared" si="221"/>
        <v>0</v>
      </c>
      <c r="BM105" s="380"/>
      <c r="BN105" s="380"/>
      <c r="BO105" s="377">
        <f t="shared" si="222"/>
        <v>0</v>
      </c>
      <c r="BP105" s="381">
        <f t="shared" si="223"/>
        <v>0</v>
      </c>
      <c r="BQ105" s="382">
        <f t="shared" si="146"/>
        <v>0</v>
      </c>
      <c r="BR105" s="383" t="str">
        <f t="shared" si="147"/>
        <v>E</v>
      </c>
      <c r="BS105" s="384">
        <f t="shared" si="148"/>
        <v>0</v>
      </c>
      <c r="BT105" s="385"/>
      <c r="BU105" s="386"/>
      <c r="BV105" s="387">
        <f t="shared" si="149"/>
        <v>0</v>
      </c>
      <c r="BW105" s="386"/>
      <c r="BX105" s="386"/>
      <c r="BY105" s="387">
        <f t="shared" si="150"/>
        <v>0</v>
      </c>
      <c r="BZ105" s="386"/>
      <c r="CA105" s="386"/>
      <c r="CB105" s="387">
        <f t="shared" si="151"/>
        <v>0</v>
      </c>
      <c r="CC105" s="388">
        <f t="shared" si="224"/>
        <v>0</v>
      </c>
      <c r="CD105" s="389"/>
      <c r="CE105" s="390"/>
      <c r="CF105" s="387">
        <f t="shared" si="225"/>
        <v>0</v>
      </c>
      <c r="CG105" s="390"/>
      <c r="CH105" s="390"/>
      <c r="CI105" s="387">
        <f t="shared" si="226"/>
        <v>0</v>
      </c>
      <c r="CJ105" s="391">
        <f t="shared" si="227"/>
        <v>0</v>
      </c>
      <c r="CK105" s="392">
        <f t="shared" si="152"/>
        <v>0</v>
      </c>
      <c r="CL105" s="393" t="str">
        <f t="shared" si="153"/>
        <v>E</v>
      </c>
      <c r="CM105" s="394">
        <f t="shared" si="154"/>
        <v>0</v>
      </c>
      <c r="CN105" s="365"/>
      <c r="CO105" s="366"/>
      <c r="CP105" s="367">
        <f t="shared" si="155"/>
        <v>0</v>
      </c>
      <c r="CQ105" s="366"/>
      <c r="CR105" s="366"/>
      <c r="CS105" s="367">
        <f t="shared" si="156"/>
        <v>0</v>
      </c>
      <c r="CT105" s="366"/>
      <c r="CU105" s="366"/>
      <c r="CV105" s="367">
        <f t="shared" si="157"/>
        <v>0</v>
      </c>
      <c r="CW105" s="368">
        <f t="shared" si="228"/>
        <v>0</v>
      </c>
      <c r="CX105" s="369"/>
      <c r="CY105" s="370"/>
      <c r="CZ105" s="367">
        <f t="shared" si="229"/>
        <v>0</v>
      </c>
      <c r="DA105" s="370"/>
      <c r="DB105" s="370"/>
      <c r="DC105" s="367">
        <f t="shared" si="230"/>
        <v>0</v>
      </c>
      <c r="DD105" s="371">
        <f t="shared" si="231"/>
        <v>0</v>
      </c>
      <c r="DE105" s="372">
        <f t="shared" si="158"/>
        <v>0</v>
      </c>
      <c r="DF105" s="373" t="str">
        <f t="shared" si="159"/>
        <v>E</v>
      </c>
      <c r="DG105" s="374">
        <f t="shared" si="160"/>
        <v>0</v>
      </c>
      <c r="DH105" s="395"/>
      <c r="DI105" s="396"/>
      <c r="DJ105" s="397">
        <f t="shared" si="161"/>
        <v>0</v>
      </c>
      <c r="DK105" s="396"/>
      <c r="DL105" s="396"/>
      <c r="DM105" s="397">
        <f t="shared" si="162"/>
        <v>0</v>
      </c>
      <c r="DN105" s="396"/>
      <c r="DO105" s="396"/>
      <c r="DP105" s="397">
        <f t="shared" si="163"/>
        <v>0</v>
      </c>
      <c r="DQ105" s="398">
        <f t="shared" si="232"/>
        <v>0</v>
      </c>
      <c r="DR105" s="399"/>
      <c r="DS105" s="400"/>
      <c r="DT105" s="397">
        <f t="shared" si="233"/>
        <v>0</v>
      </c>
      <c r="DU105" s="400"/>
      <c r="DV105" s="400"/>
      <c r="DW105" s="397">
        <f t="shared" si="234"/>
        <v>0</v>
      </c>
      <c r="DX105" s="401">
        <f t="shared" si="235"/>
        <v>0</v>
      </c>
      <c r="DY105" s="402">
        <f t="shared" si="164"/>
        <v>0</v>
      </c>
      <c r="DZ105" s="403" t="str">
        <f t="shared" si="165"/>
        <v>E</v>
      </c>
      <c r="EA105" s="404">
        <f t="shared" si="166"/>
        <v>0</v>
      </c>
      <c r="EB105" s="405">
        <v>0</v>
      </c>
      <c r="EC105" s="406">
        <v>0</v>
      </c>
      <c r="ED105" s="406">
        <v>0</v>
      </c>
      <c r="EE105" s="327"/>
      <c r="EF105" s="327"/>
      <c r="EG105" s="327">
        <f t="shared" si="167"/>
        <v>0</v>
      </c>
      <c r="EH105" s="407">
        <f t="shared" si="168"/>
        <v>0</v>
      </c>
      <c r="EI105" s="329" t="str">
        <f t="shared" si="169"/>
        <v>E</v>
      </c>
      <c r="EJ105" s="330">
        <f t="shared" si="170"/>
        <v>0</v>
      </c>
      <c r="EK105" s="408">
        <v>0</v>
      </c>
      <c r="EL105" s="409">
        <v>0</v>
      </c>
      <c r="EM105" s="409">
        <v>0</v>
      </c>
      <c r="EN105" s="332"/>
      <c r="EO105" s="332"/>
      <c r="EP105" s="332">
        <f t="shared" si="171"/>
        <v>0</v>
      </c>
      <c r="EQ105" s="333">
        <f t="shared" si="172"/>
        <v>0</v>
      </c>
      <c r="ER105" s="334" t="str">
        <f t="shared" si="173"/>
        <v>E</v>
      </c>
      <c r="ES105" s="335">
        <f t="shared" si="174"/>
        <v>0</v>
      </c>
      <c r="ET105" s="410">
        <v>0</v>
      </c>
      <c r="EU105" s="411">
        <v>0</v>
      </c>
      <c r="EV105" s="411">
        <v>0</v>
      </c>
      <c r="EW105" s="337"/>
      <c r="EX105" s="337"/>
      <c r="EY105" s="337">
        <f t="shared" si="175"/>
        <v>0</v>
      </c>
      <c r="EZ105" s="338">
        <f t="shared" si="176"/>
        <v>0</v>
      </c>
      <c r="FA105" s="339" t="str">
        <f t="shared" si="177"/>
        <v>E</v>
      </c>
      <c r="FB105" s="340">
        <f t="shared" si="178"/>
        <v>0</v>
      </c>
      <c r="FC105" s="412"/>
      <c r="FD105" s="373"/>
      <c r="FE105" s="413" t="str">
        <f t="shared" si="122"/>
        <v/>
      </c>
      <c r="FF105" s="344">
        <f t="shared" si="123"/>
        <v>0</v>
      </c>
      <c r="FG105" s="345">
        <f t="shared" si="124"/>
        <v>0</v>
      </c>
      <c r="FH105" s="275" t="str">
        <f t="shared" si="179"/>
        <v/>
      </c>
      <c r="FI105" s="347" t="str">
        <f t="shared" si="180"/>
        <v/>
      </c>
      <c r="FJ105" s="347" t="str">
        <f t="shared" si="181"/>
        <v/>
      </c>
      <c r="FK105" s="347" t="str">
        <f t="shared" si="182"/>
        <v/>
      </c>
      <c r="FL105" s="414" t="str">
        <f t="shared" si="183"/>
        <v/>
      </c>
      <c r="FM105" s="349" t="str">
        <f t="shared" si="184"/>
        <v/>
      </c>
      <c r="FN105" s="350" t="str">
        <f t="shared" si="185"/>
        <v/>
      </c>
      <c r="FO105" s="351">
        <f t="shared" si="125"/>
        <v>0</v>
      </c>
      <c r="FP105" s="352">
        <f t="shared" si="126"/>
        <v>0</v>
      </c>
      <c r="FQ105" s="352">
        <f t="shared" si="127"/>
        <v>0</v>
      </c>
      <c r="FR105" s="352">
        <f t="shared" si="128"/>
        <v>0</v>
      </c>
      <c r="FS105" s="352">
        <f t="shared" si="129"/>
        <v>0</v>
      </c>
      <c r="FT105" s="353">
        <f t="shared" si="130"/>
        <v>0</v>
      </c>
      <c r="FU105" s="45">
        <f t="shared" si="186"/>
        <v>0</v>
      </c>
      <c r="FV105" s="46">
        <f t="shared" si="187"/>
        <v>0</v>
      </c>
      <c r="FW105" s="46">
        <f t="shared" si="188"/>
        <v>0</v>
      </c>
      <c r="FX105" s="46">
        <f t="shared" si="189"/>
        <v>0</v>
      </c>
      <c r="FY105" s="46">
        <f t="shared" si="190"/>
        <v>0</v>
      </c>
      <c r="FZ105" s="820"/>
      <c r="GA105" s="820"/>
      <c r="GB105" s="10">
        <f t="shared" si="191"/>
        <v>0</v>
      </c>
      <c r="GC105" s="10" t="s">
        <v>167</v>
      </c>
      <c r="GD105" s="10">
        <f t="shared" si="192"/>
        <v>100</v>
      </c>
      <c r="GE105" s="10" t="str">
        <f t="shared" si="193"/>
        <v>0/100</v>
      </c>
      <c r="GF105" s="10">
        <f t="shared" si="194"/>
        <v>0</v>
      </c>
      <c r="GG105" s="10" t="s">
        <v>167</v>
      </c>
      <c r="GH105" s="10">
        <f t="shared" si="195"/>
        <v>100</v>
      </c>
      <c r="GI105" s="10" t="str">
        <f t="shared" si="196"/>
        <v>0/100</v>
      </c>
      <c r="GJ105" s="10">
        <f t="shared" si="197"/>
        <v>0</v>
      </c>
      <c r="GK105" s="10" t="s">
        <v>167</v>
      </c>
      <c r="GL105" s="10">
        <f t="shared" si="198"/>
        <v>100</v>
      </c>
      <c r="GM105" s="10" t="str">
        <f t="shared" si="199"/>
        <v>0/100</v>
      </c>
      <c r="GO105" s="10">
        <f t="shared" si="200"/>
        <v>0</v>
      </c>
      <c r="GP105" s="10">
        <f t="shared" si="201"/>
        <v>0</v>
      </c>
      <c r="GQ105" s="10">
        <f t="shared" si="202"/>
        <v>0</v>
      </c>
      <c r="GR105" s="10">
        <f t="shared" si="203"/>
        <v>0</v>
      </c>
      <c r="GS105" s="10">
        <f t="shared" si="204"/>
        <v>0</v>
      </c>
      <c r="GT105" s="10">
        <f t="shared" si="205"/>
        <v>0</v>
      </c>
      <c r="GU105" s="10">
        <f t="shared" si="206"/>
        <v>0</v>
      </c>
      <c r="GV105" s="10">
        <f t="shared" si="207"/>
        <v>0</v>
      </c>
      <c r="GW105" s="10">
        <f t="shared" si="208"/>
        <v>0</v>
      </c>
      <c r="GX105" s="10">
        <f t="shared" si="209"/>
        <v>0</v>
      </c>
    </row>
    <row r="106" spans="1:208" ht="18">
      <c r="A106" s="9">
        <f t="shared" si="131"/>
        <v>0</v>
      </c>
      <c r="B106" s="32">
        <v>98</v>
      </c>
      <c r="C106" s="354">
        <v>98</v>
      </c>
      <c r="D106" s="275">
        <f t="shared" si="132"/>
        <v>0</v>
      </c>
      <c r="E106" s="591"/>
      <c r="F106" s="592"/>
      <c r="G106" s="591"/>
      <c r="H106" s="591"/>
      <c r="I106" s="591"/>
      <c r="J106" s="591"/>
      <c r="K106" s="595"/>
      <c r="L106" s="355"/>
      <c r="M106" s="356"/>
      <c r="N106" s="357">
        <f t="shared" si="133"/>
        <v>0</v>
      </c>
      <c r="O106" s="356"/>
      <c r="P106" s="356"/>
      <c r="Q106" s="357">
        <f t="shared" si="134"/>
        <v>0</v>
      </c>
      <c r="R106" s="356"/>
      <c r="S106" s="356"/>
      <c r="T106" s="357">
        <f t="shared" si="135"/>
        <v>0</v>
      </c>
      <c r="U106" s="358">
        <f t="shared" si="210"/>
        <v>0</v>
      </c>
      <c r="V106" s="359"/>
      <c r="W106" s="360"/>
      <c r="X106" s="357">
        <f t="shared" si="211"/>
        <v>0</v>
      </c>
      <c r="Y106" s="360"/>
      <c r="Z106" s="360"/>
      <c r="AA106" s="357">
        <f t="shared" si="212"/>
        <v>0</v>
      </c>
      <c r="AB106" s="361">
        <f t="shared" si="213"/>
        <v>0</v>
      </c>
      <c r="AC106" s="362">
        <f t="shared" si="214"/>
        <v>0</v>
      </c>
      <c r="AD106" s="363" t="str">
        <f t="shared" si="136"/>
        <v/>
      </c>
      <c r="AE106" s="364">
        <f t="shared" si="215"/>
        <v>0</v>
      </c>
      <c r="AF106" s="365"/>
      <c r="AG106" s="366"/>
      <c r="AH106" s="367">
        <f t="shared" si="137"/>
        <v>0</v>
      </c>
      <c r="AI106" s="366"/>
      <c r="AJ106" s="366"/>
      <c r="AK106" s="367">
        <f t="shared" si="138"/>
        <v>0</v>
      </c>
      <c r="AL106" s="366"/>
      <c r="AM106" s="366"/>
      <c r="AN106" s="367">
        <f t="shared" si="139"/>
        <v>0</v>
      </c>
      <c r="AO106" s="368">
        <f t="shared" si="216"/>
        <v>0</v>
      </c>
      <c r="AP106" s="369"/>
      <c r="AQ106" s="370"/>
      <c r="AR106" s="367">
        <f t="shared" si="217"/>
        <v>0</v>
      </c>
      <c r="AS106" s="370"/>
      <c r="AT106" s="370"/>
      <c r="AU106" s="367">
        <f t="shared" si="218"/>
        <v>0</v>
      </c>
      <c r="AV106" s="371">
        <f t="shared" si="219"/>
        <v>0</v>
      </c>
      <c r="AW106" s="372">
        <f t="shared" si="140"/>
        <v>0</v>
      </c>
      <c r="AX106" s="373" t="str">
        <f t="shared" si="141"/>
        <v>E</v>
      </c>
      <c r="AY106" s="374">
        <f t="shared" si="142"/>
        <v>0</v>
      </c>
      <c r="AZ106" s="375"/>
      <c r="BA106" s="376"/>
      <c r="BB106" s="377">
        <f t="shared" si="143"/>
        <v>0</v>
      </c>
      <c r="BC106" s="376"/>
      <c r="BD106" s="376"/>
      <c r="BE106" s="377">
        <f t="shared" si="144"/>
        <v>0</v>
      </c>
      <c r="BF106" s="376"/>
      <c r="BG106" s="376"/>
      <c r="BH106" s="377">
        <f t="shared" si="145"/>
        <v>0</v>
      </c>
      <c r="BI106" s="378">
        <f t="shared" si="220"/>
        <v>0</v>
      </c>
      <c r="BJ106" s="379"/>
      <c r="BK106" s="380"/>
      <c r="BL106" s="377">
        <f t="shared" si="221"/>
        <v>0</v>
      </c>
      <c r="BM106" s="380"/>
      <c r="BN106" s="380"/>
      <c r="BO106" s="377">
        <f t="shared" si="222"/>
        <v>0</v>
      </c>
      <c r="BP106" s="381">
        <f t="shared" si="223"/>
        <v>0</v>
      </c>
      <c r="BQ106" s="382">
        <f t="shared" si="146"/>
        <v>0</v>
      </c>
      <c r="BR106" s="383" t="str">
        <f t="shared" si="147"/>
        <v>E</v>
      </c>
      <c r="BS106" s="384">
        <f t="shared" si="148"/>
        <v>0</v>
      </c>
      <c r="BT106" s="385"/>
      <c r="BU106" s="386"/>
      <c r="BV106" s="387">
        <f t="shared" si="149"/>
        <v>0</v>
      </c>
      <c r="BW106" s="386"/>
      <c r="BX106" s="386"/>
      <c r="BY106" s="387">
        <f t="shared" si="150"/>
        <v>0</v>
      </c>
      <c r="BZ106" s="386"/>
      <c r="CA106" s="386"/>
      <c r="CB106" s="387">
        <f t="shared" si="151"/>
        <v>0</v>
      </c>
      <c r="CC106" s="388">
        <f t="shared" si="224"/>
        <v>0</v>
      </c>
      <c r="CD106" s="389"/>
      <c r="CE106" s="390"/>
      <c r="CF106" s="387">
        <f t="shared" si="225"/>
        <v>0</v>
      </c>
      <c r="CG106" s="390"/>
      <c r="CH106" s="390"/>
      <c r="CI106" s="387">
        <f t="shared" si="226"/>
        <v>0</v>
      </c>
      <c r="CJ106" s="391">
        <f t="shared" si="227"/>
        <v>0</v>
      </c>
      <c r="CK106" s="392">
        <f t="shared" si="152"/>
        <v>0</v>
      </c>
      <c r="CL106" s="393" t="str">
        <f t="shared" si="153"/>
        <v>E</v>
      </c>
      <c r="CM106" s="394">
        <f t="shared" si="154"/>
        <v>0</v>
      </c>
      <c r="CN106" s="365"/>
      <c r="CO106" s="366"/>
      <c r="CP106" s="367">
        <f t="shared" si="155"/>
        <v>0</v>
      </c>
      <c r="CQ106" s="366"/>
      <c r="CR106" s="366"/>
      <c r="CS106" s="367">
        <f t="shared" si="156"/>
        <v>0</v>
      </c>
      <c r="CT106" s="366"/>
      <c r="CU106" s="366"/>
      <c r="CV106" s="367">
        <f t="shared" si="157"/>
        <v>0</v>
      </c>
      <c r="CW106" s="368">
        <f t="shared" si="228"/>
        <v>0</v>
      </c>
      <c r="CX106" s="369"/>
      <c r="CY106" s="370"/>
      <c r="CZ106" s="367">
        <f t="shared" si="229"/>
        <v>0</v>
      </c>
      <c r="DA106" s="370"/>
      <c r="DB106" s="370"/>
      <c r="DC106" s="367">
        <f t="shared" si="230"/>
        <v>0</v>
      </c>
      <c r="DD106" s="371">
        <f t="shared" si="231"/>
        <v>0</v>
      </c>
      <c r="DE106" s="372">
        <f t="shared" si="158"/>
        <v>0</v>
      </c>
      <c r="DF106" s="373" t="str">
        <f t="shared" si="159"/>
        <v>E</v>
      </c>
      <c r="DG106" s="374">
        <f t="shared" si="160"/>
        <v>0</v>
      </c>
      <c r="DH106" s="395"/>
      <c r="DI106" s="396"/>
      <c r="DJ106" s="397">
        <f t="shared" si="161"/>
        <v>0</v>
      </c>
      <c r="DK106" s="396"/>
      <c r="DL106" s="396"/>
      <c r="DM106" s="397">
        <f t="shared" si="162"/>
        <v>0</v>
      </c>
      <c r="DN106" s="396"/>
      <c r="DO106" s="396"/>
      <c r="DP106" s="397">
        <f t="shared" si="163"/>
        <v>0</v>
      </c>
      <c r="DQ106" s="398">
        <f t="shared" si="232"/>
        <v>0</v>
      </c>
      <c r="DR106" s="399"/>
      <c r="DS106" s="400"/>
      <c r="DT106" s="397">
        <f t="shared" si="233"/>
        <v>0</v>
      </c>
      <c r="DU106" s="400"/>
      <c r="DV106" s="400"/>
      <c r="DW106" s="397">
        <f t="shared" si="234"/>
        <v>0</v>
      </c>
      <c r="DX106" s="401">
        <f t="shared" si="235"/>
        <v>0</v>
      </c>
      <c r="DY106" s="402">
        <f t="shared" si="164"/>
        <v>0</v>
      </c>
      <c r="DZ106" s="403" t="str">
        <f t="shared" si="165"/>
        <v>E</v>
      </c>
      <c r="EA106" s="404">
        <f t="shared" si="166"/>
        <v>0</v>
      </c>
      <c r="EB106" s="405">
        <v>0</v>
      </c>
      <c r="EC106" s="406">
        <v>0</v>
      </c>
      <c r="ED106" s="406">
        <v>0</v>
      </c>
      <c r="EE106" s="327"/>
      <c r="EF106" s="327"/>
      <c r="EG106" s="327">
        <f t="shared" si="167"/>
        <v>0</v>
      </c>
      <c r="EH106" s="407">
        <f t="shared" si="168"/>
        <v>0</v>
      </c>
      <c r="EI106" s="329" t="str">
        <f t="shared" si="169"/>
        <v>E</v>
      </c>
      <c r="EJ106" s="330">
        <f t="shared" si="170"/>
        <v>0</v>
      </c>
      <c r="EK106" s="408">
        <v>0</v>
      </c>
      <c r="EL106" s="409">
        <v>0</v>
      </c>
      <c r="EM106" s="409">
        <v>0</v>
      </c>
      <c r="EN106" s="332"/>
      <c r="EO106" s="332"/>
      <c r="EP106" s="332">
        <f t="shared" si="171"/>
        <v>0</v>
      </c>
      <c r="EQ106" s="333">
        <f t="shared" si="172"/>
        <v>0</v>
      </c>
      <c r="ER106" s="334" t="str">
        <f t="shared" si="173"/>
        <v>E</v>
      </c>
      <c r="ES106" s="335">
        <f t="shared" si="174"/>
        <v>0</v>
      </c>
      <c r="ET106" s="410">
        <v>0</v>
      </c>
      <c r="EU106" s="411">
        <v>0</v>
      </c>
      <c r="EV106" s="411">
        <v>0</v>
      </c>
      <c r="EW106" s="337"/>
      <c r="EX106" s="337"/>
      <c r="EY106" s="337">
        <f t="shared" si="175"/>
        <v>0</v>
      </c>
      <c r="EZ106" s="338">
        <f t="shared" si="176"/>
        <v>0</v>
      </c>
      <c r="FA106" s="339" t="str">
        <f t="shared" si="177"/>
        <v>E</v>
      </c>
      <c r="FB106" s="340">
        <f t="shared" si="178"/>
        <v>0</v>
      </c>
      <c r="FC106" s="412"/>
      <c r="FD106" s="373"/>
      <c r="FE106" s="413" t="str">
        <f t="shared" si="122"/>
        <v/>
      </c>
      <c r="FF106" s="344">
        <f t="shared" si="123"/>
        <v>0</v>
      </c>
      <c r="FG106" s="345">
        <f t="shared" si="124"/>
        <v>0</v>
      </c>
      <c r="FH106" s="275" t="str">
        <f t="shared" si="179"/>
        <v/>
      </c>
      <c r="FI106" s="347" t="str">
        <f t="shared" si="180"/>
        <v/>
      </c>
      <c r="FJ106" s="347" t="str">
        <f t="shared" si="181"/>
        <v/>
      </c>
      <c r="FK106" s="347" t="str">
        <f t="shared" si="182"/>
        <v/>
      </c>
      <c r="FL106" s="414" t="str">
        <f t="shared" si="183"/>
        <v/>
      </c>
      <c r="FM106" s="349" t="str">
        <f t="shared" si="184"/>
        <v/>
      </c>
      <c r="FN106" s="350" t="str">
        <f t="shared" si="185"/>
        <v/>
      </c>
      <c r="FO106" s="351">
        <f t="shared" si="125"/>
        <v>0</v>
      </c>
      <c r="FP106" s="352">
        <f t="shared" si="126"/>
        <v>0</v>
      </c>
      <c r="FQ106" s="352">
        <f t="shared" si="127"/>
        <v>0</v>
      </c>
      <c r="FR106" s="352">
        <f t="shared" si="128"/>
        <v>0</v>
      </c>
      <c r="FS106" s="352">
        <f t="shared" si="129"/>
        <v>0</v>
      </c>
      <c r="FT106" s="353">
        <f t="shared" si="130"/>
        <v>0</v>
      </c>
      <c r="FU106" s="45">
        <f t="shared" si="186"/>
        <v>0</v>
      </c>
      <c r="FV106" s="46">
        <f t="shared" si="187"/>
        <v>0</v>
      </c>
      <c r="FW106" s="46">
        <f t="shared" si="188"/>
        <v>0</v>
      </c>
      <c r="FX106" s="46">
        <f t="shared" si="189"/>
        <v>0</v>
      </c>
      <c r="FY106" s="46">
        <f t="shared" si="190"/>
        <v>0</v>
      </c>
      <c r="FZ106" s="820"/>
      <c r="GA106" s="820"/>
      <c r="GB106" s="10">
        <f t="shared" si="191"/>
        <v>0</v>
      </c>
      <c r="GC106" s="10" t="s">
        <v>167</v>
      </c>
      <c r="GD106" s="10">
        <f t="shared" si="192"/>
        <v>100</v>
      </c>
      <c r="GE106" s="10" t="str">
        <f t="shared" si="193"/>
        <v>0/100</v>
      </c>
      <c r="GF106" s="10">
        <f t="shared" si="194"/>
        <v>0</v>
      </c>
      <c r="GG106" s="10" t="s">
        <v>167</v>
      </c>
      <c r="GH106" s="10">
        <f t="shared" si="195"/>
        <v>100</v>
      </c>
      <c r="GI106" s="10" t="str">
        <f t="shared" si="196"/>
        <v>0/100</v>
      </c>
      <c r="GJ106" s="10">
        <f t="shared" si="197"/>
        <v>0</v>
      </c>
      <c r="GK106" s="10" t="s">
        <v>167</v>
      </c>
      <c r="GL106" s="10">
        <f t="shared" si="198"/>
        <v>100</v>
      </c>
      <c r="GM106" s="10" t="str">
        <f t="shared" si="199"/>
        <v>0/100</v>
      </c>
      <c r="GO106" s="10">
        <f t="shared" si="200"/>
        <v>0</v>
      </c>
      <c r="GP106" s="10">
        <f t="shared" si="201"/>
        <v>0</v>
      </c>
      <c r="GQ106" s="10">
        <f t="shared" si="202"/>
        <v>0</v>
      </c>
      <c r="GR106" s="10">
        <f t="shared" si="203"/>
        <v>0</v>
      </c>
      <c r="GS106" s="10">
        <f t="shared" si="204"/>
        <v>0</v>
      </c>
      <c r="GT106" s="10">
        <f t="shared" si="205"/>
        <v>0</v>
      </c>
      <c r="GU106" s="10">
        <f t="shared" si="206"/>
        <v>0</v>
      </c>
      <c r="GV106" s="10">
        <f t="shared" si="207"/>
        <v>0</v>
      </c>
      <c r="GW106" s="10">
        <f t="shared" si="208"/>
        <v>0</v>
      </c>
      <c r="GX106" s="10">
        <f t="shared" si="209"/>
        <v>0</v>
      </c>
    </row>
    <row r="107" spans="1:208" ht="18">
      <c r="A107" s="9">
        <f t="shared" si="131"/>
        <v>0</v>
      </c>
      <c r="B107" s="32">
        <v>99</v>
      </c>
      <c r="C107" s="274">
        <v>99</v>
      </c>
      <c r="D107" s="275">
        <f t="shared" si="132"/>
        <v>0</v>
      </c>
      <c r="E107" s="591"/>
      <c r="F107" s="592"/>
      <c r="G107" s="589"/>
      <c r="H107" s="591"/>
      <c r="I107" s="591"/>
      <c r="J107" s="591"/>
      <c r="K107" s="595"/>
      <c r="L107" s="355"/>
      <c r="M107" s="356"/>
      <c r="N107" s="357">
        <f t="shared" si="133"/>
        <v>0</v>
      </c>
      <c r="O107" s="356"/>
      <c r="P107" s="356"/>
      <c r="Q107" s="357">
        <f t="shared" si="134"/>
        <v>0</v>
      </c>
      <c r="R107" s="356"/>
      <c r="S107" s="356"/>
      <c r="T107" s="357">
        <f t="shared" si="135"/>
        <v>0</v>
      </c>
      <c r="U107" s="358">
        <f t="shared" si="210"/>
        <v>0</v>
      </c>
      <c r="V107" s="359"/>
      <c r="W107" s="360"/>
      <c r="X107" s="357">
        <f t="shared" si="211"/>
        <v>0</v>
      </c>
      <c r="Y107" s="360"/>
      <c r="Z107" s="360"/>
      <c r="AA107" s="357">
        <f t="shared" si="212"/>
        <v>0</v>
      </c>
      <c r="AB107" s="361">
        <f t="shared" si="213"/>
        <v>0</v>
      </c>
      <c r="AC107" s="362">
        <f t="shared" si="214"/>
        <v>0</v>
      </c>
      <c r="AD107" s="363" t="str">
        <f t="shared" si="136"/>
        <v/>
      </c>
      <c r="AE107" s="364">
        <f t="shared" si="215"/>
        <v>0</v>
      </c>
      <c r="AF107" s="365"/>
      <c r="AG107" s="366"/>
      <c r="AH107" s="367">
        <f t="shared" si="137"/>
        <v>0</v>
      </c>
      <c r="AI107" s="366"/>
      <c r="AJ107" s="366"/>
      <c r="AK107" s="367">
        <f t="shared" si="138"/>
        <v>0</v>
      </c>
      <c r="AL107" s="366"/>
      <c r="AM107" s="366"/>
      <c r="AN107" s="367">
        <f t="shared" si="139"/>
        <v>0</v>
      </c>
      <c r="AO107" s="368">
        <f t="shared" si="216"/>
        <v>0</v>
      </c>
      <c r="AP107" s="369"/>
      <c r="AQ107" s="370"/>
      <c r="AR107" s="367">
        <f t="shared" si="217"/>
        <v>0</v>
      </c>
      <c r="AS107" s="370"/>
      <c r="AT107" s="370"/>
      <c r="AU107" s="367">
        <f t="shared" si="218"/>
        <v>0</v>
      </c>
      <c r="AV107" s="371">
        <f t="shared" si="219"/>
        <v>0</v>
      </c>
      <c r="AW107" s="372">
        <f t="shared" si="140"/>
        <v>0</v>
      </c>
      <c r="AX107" s="373" t="str">
        <f t="shared" si="141"/>
        <v>E</v>
      </c>
      <c r="AY107" s="374">
        <f t="shared" si="142"/>
        <v>0</v>
      </c>
      <c r="AZ107" s="375"/>
      <c r="BA107" s="376"/>
      <c r="BB107" s="377">
        <f t="shared" si="143"/>
        <v>0</v>
      </c>
      <c r="BC107" s="376"/>
      <c r="BD107" s="376"/>
      <c r="BE107" s="377">
        <f t="shared" si="144"/>
        <v>0</v>
      </c>
      <c r="BF107" s="376"/>
      <c r="BG107" s="376"/>
      <c r="BH107" s="377">
        <f t="shared" si="145"/>
        <v>0</v>
      </c>
      <c r="BI107" s="378">
        <f t="shared" si="220"/>
        <v>0</v>
      </c>
      <c r="BJ107" s="379"/>
      <c r="BK107" s="380"/>
      <c r="BL107" s="377">
        <f t="shared" si="221"/>
        <v>0</v>
      </c>
      <c r="BM107" s="380"/>
      <c r="BN107" s="380"/>
      <c r="BO107" s="377">
        <f t="shared" si="222"/>
        <v>0</v>
      </c>
      <c r="BP107" s="381">
        <f t="shared" si="223"/>
        <v>0</v>
      </c>
      <c r="BQ107" s="382">
        <f t="shared" si="146"/>
        <v>0</v>
      </c>
      <c r="BR107" s="383" t="str">
        <f t="shared" si="147"/>
        <v>E</v>
      </c>
      <c r="BS107" s="384">
        <f t="shared" si="148"/>
        <v>0</v>
      </c>
      <c r="BT107" s="385"/>
      <c r="BU107" s="386"/>
      <c r="BV107" s="387">
        <f t="shared" si="149"/>
        <v>0</v>
      </c>
      <c r="BW107" s="386"/>
      <c r="BX107" s="386"/>
      <c r="BY107" s="387">
        <f t="shared" si="150"/>
        <v>0</v>
      </c>
      <c r="BZ107" s="386"/>
      <c r="CA107" s="386"/>
      <c r="CB107" s="387">
        <f t="shared" si="151"/>
        <v>0</v>
      </c>
      <c r="CC107" s="388">
        <f t="shared" si="224"/>
        <v>0</v>
      </c>
      <c r="CD107" s="389"/>
      <c r="CE107" s="390"/>
      <c r="CF107" s="387">
        <f t="shared" si="225"/>
        <v>0</v>
      </c>
      <c r="CG107" s="390"/>
      <c r="CH107" s="390"/>
      <c r="CI107" s="387">
        <f t="shared" si="226"/>
        <v>0</v>
      </c>
      <c r="CJ107" s="391">
        <f t="shared" si="227"/>
        <v>0</v>
      </c>
      <c r="CK107" s="392">
        <f t="shared" si="152"/>
        <v>0</v>
      </c>
      <c r="CL107" s="393" t="str">
        <f t="shared" si="153"/>
        <v>E</v>
      </c>
      <c r="CM107" s="394">
        <f t="shared" si="154"/>
        <v>0</v>
      </c>
      <c r="CN107" s="365"/>
      <c r="CO107" s="366"/>
      <c r="CP107" s="367">
        <f t="shared" si="155"/>
        <v>0</v>
      </c>
      <c r="CQ107" s="366"/>
      <c r="CR107" s="366"/>
      <c r="CS107" s="367">
        <f t="shared" si="156"/>
        <v>0</v>
      </c>
      <c r="CT107" s="366"/>
      <c r="CU107" s="366"/>
      <c r="CV107" s="367">
        <f t="shared" si="157"/>
        <v>0</v>
      </c>
      <c r="CW107" s="368">
        <f t="shared" si="228"/>
        <v>0</v>
      </c>
      <c r="CX107" s="369"/>
      <c r="CY107" s="370"/>
      <c r="CZ107" s="367">
        <f t="shared" si="229"/>
        <v>0</v>
      </c>
      <c r="DA107" s="370"/>
      <c r="DB107" s="370"/>
      <c r="DC107" s="367">
        <f t="shared" si="230"/>
        <v>0</v>
      </c>
      <c r="DD107" s="371">
        <f t="shared" si="231"/>
        <v>0</v>
      </c>
      <c r="DE107" s="372">
        <f t="shared" si="158"/>
        <v>0</v>
      </c>
      <c r="DF107" s="373" t="str">
        <f t="shared" si="159"/>
        <v>E</v>
      </c>
      <c r="DG107" s="374">
        <f t="shared" si="160"/>
        <v>0</v>
      </c>
      <c r="DH107" s="395"/>
      <c r="DI107" s="396"/>
      <c r="DJ107" s="397">
        <f t="shared" si="161"/>
        <v>0</v>
      </c>
      <c r="DK107" s="396"/>
      <c r="DL107" s="396"/>
      <c r="DM107" s="397">
        <f t="shared" si="162"/>
        <v>0</v>
      </c>
      <c r="DN107" s="396"/>
      <c r="DO107" s="396"/>
      <c r="DP107" s="397">
        <f t="shared" si="163"/>
        <v>0</v>
      </c>
      <c r="DQ107" s="398">
        <f t="shared" si="232"/>
        <v>0</v>
      </c>
      <c r="DR107" s="399"/>
      <c r="DS107" s="400"/>
      <c r="DT107" s="397">
        <f t="shared" si="233"/>
        <v>0</v>
      </c>
      <c r="DU107" s="400"/>
      <c r="DV107" s="400"/>
      <c r="DW107" s="397">
        <f t="shared" si="234"/>
        <v>0</v>
      </c>
      <c r="DX107" s="401">
        <f t="shared" si="235"/>
        <v>0</v>
      </c>
      <c r="DY107" s="402">
        <f t="shared" si="164"/>
        <v>0</v>
      </c>
      <c r="DZ107" s="403" t="str">
        <f t="shared" si="165"/>
        <v>E</v>
      </c>
      <c r="EA107" s="404">
        <f t="shared" si="166"/>
        <v>0</v>
      </c>
      <c r="EB107" s="405">
        <v>0</v>
      </c>
      <c r="EC107" s="406">
        <v>0</v>
      </c>
      <c r="ED107" s="406">
        <v>0</v>
      </c>
      <c r="EE107" s="327"/>
      <c r="EF107" s="327"/>
      <c r="EG107" s="327">
        <f t="shared" si="167"/>
        <v>0</v>
      </c>
      <c r="EH107" s="407">
        <f t="shared" si="168"/>
        <v>0</v>
      </c>
      <c r="EI107" s="329" t="str">
        <f t="shared" si="169"/>
        <v>E</v>
      </c>
      <c r="EJ107" s="330">
        <f t="shared" si="170"/>
        <v>0</v>
      </c>
      <c r="EK107" s="408">
        <v>0</v>
      </c>
      <c r="EL107" s="409">
        <v>0</v>
      </c>
      <c r="EM107" s="409">
        <v>0</v>
      </c>
      <c r="EN107" s="332"/>
      <c r="EO107" s="332"/>
      <c r="EP107" s="332">
        <f t="shared" si="171"/>
        <v>0</v>
      </c>
      <c r="EQ107" s="333">
        <f t="shared" si="172"/>
        <v>0</v>
      </c>
      <c r="ER107" s="334" t="str">
        <f t="shared" si="173"/>
        <v>E</v>
      </c>
      <c r="ES107" s="335">
        <f t="shared" si="174"/>
        <v>0</v>
      </c>
      <c r="ET107" s="410">
        <v>0</v>
      </c>
      <c r="EU107" s="411">
        <v>0</v>
      </c>
      <c r="EV107" s="411">
        <v>0</v>
      </c>
      <c r="EW107" s="337"/>
      <c r="EX107" s="337"/>
      <c r="EY107" s="337">
        <f t="shared" si="175"/>
        <v>0</v>
      </c>
      <c r="EZ107" s="338">
        <f t="shared" si="176"/>
        <v>0</v>
      </c>
      <c r="FA107" s="339" t="str">
        <f t="shared" si="177"/>
        <v>E</v>
      </c>
      <c r="FB107" s="340">
        <f t="shared" si="178"/>
        <v>0</v>
      </c>
      <c r="FC107" s="412"/>
      <c r="FD107" s="373"/>
      <c r="FE107" s="413" t="str">
        <f t="shared" si="122"/>
        <v/>
      </c>
      <c r="FF107" s="344">
        <f t="shared" si="123"/>
        <v>0</v>
      </c>
      <c r="FG107" s="345">
        <f t="shared" si="124"/>
        <v>0</v>
      </c>
      <c r="FH107" s="275" t="str">
        <f t="shared" si="179"/>
        <v/>
      </c>
      <c r="FI107" s="347" t="str">
        <f t="shared" si="180"/>
        <v/>
      </c>
      <c r="FJ107" s="347" t="str">
        <f t="shared" si="181"/>
        <v/>
      </c>
      <c r="FK107" s="347" t="str">
        <f t="shared" si="182"/>
        <v/>
      </c>
      <c r="FL107" s="414" t="str">
        <f t="shared" si="183"/>
        <v/>
      </c>
      <c r="FM107" s="349" t="str">
        <f t="shared" si="184"/>
        <v/>
      </c>
      <c r="FN107" s="350" t="str">
        <f t="shared" si="185"/>
        <v/>
      </c>
      <c r="FO107" s="351">
        <f t="shared" si="125"/>
        <v>0</v>
      </c>
      <c r="FP107" s="352">
        <f t="shared" si="126"/>
        <v>0</v>
      </c>
      <c r="FQ107" s="352">
        <f t="shared" si="127"/>
        <v>0</v>
      </c>
      <c r="FR107" s="352">
        <f t="shared" si="128"/>
        <v>0</v>
      </c>
      <c r="FS107" s="352">
        <f t="shared" si="129"/>
        <v>0</v>
      </c>
      <c r="FT107" s="353">
        <f t="shared" si="130"/>
        <v>0</v>
      </c>
      <c r="FU107" s="45">
        <f t="shared" si="186"/>
        <v>0</v>
      </c>
      <c r="FV107" s="46">
        <f t="shared" si="187"/>
        <v>0</v>
      </c>
      <c r="FW107" s="46">
        <f t="shared" si="188"/>
        <v>0</v>
      </c>
      <c r="FX107" s="46">
        <f t="shared" si="189"/>
        <v>0</v>
      </c>
      <c r="FY107" s="46">
        <f t="shared" si="190"/>
        <v>0</v>
      </c>
      <c r="FZ107" s="820"/>
      <c r="GA107" s="820"/>
      <c r="GB107" s="10">
        <f t="shared" si="191"/>
        <v>0</v>
      </c>
      <c r="GC107" s="10" t="s">
        <v>167</v>
      </c>
      <c r="GD107" s="10">
        <f t="shared" si="192"/>
        <v>100</v>
      </c>
      <c r="GE107" s="10" t="str">
        <f t="shared" si="193"/>
        <v>0/100</v>
      </c>
      <c r="GF107" s="10">
        <f t="shared" si="194"/>
        <v>0</v>
      </c>
      <c r="GG107" s="10" t="s">
        <v>167</v>
      </c>
      <c r="GH107" s="10">
        <f t="shared" si="195"/>
        <v>100</v>
      </c>
      <c r="GI107" s="10" t="str">
        <f t="shared" si="196"/>
        <v>0/100</v>
      </c>
      <c r="GJ107" s="10">
        <f t="shared" si="197"/>
        <v>0</v>
      </c>
      <c r="GK107" s="10" t="s">
        <v>167</v>
      </c>
      <c r="GL107" s="10">
        <f t="shared" si="198"/>
        <v>100</v>
      </c>
      <c r="GM107" s="10" t="str">
        <f t="shared" si="199"/>
        <v>0/100</v>
      </c>
      <c r="GO107" s="10">
        <f t="shared" si="200"/>
        <v>0</v>
      </c>
      <c r="GP107" s="10">
        <f t="shared" si="201"/>
        <v>0</v>
      </c>
      <c r="GQ107" s="10">
        <f t="shared" si="202"/>
        <v>0</v>
      </c>
      <c r="GR107" s="10">
        <f t="shared" si="203"/>
        <v>0</v>
      </c>
      <c r="GS107" s="10">
        <f t="shared" si="204"/>
        <v>0</v>
      </c>
      <c r="GT107" s="10">
        <f t="shared" si="205"/>
        <v>0</v>
      </c>
      <c r="GU107" s="10">
        <f t="shared" si="206"/>
        <v>0</v>
      </c>
      <c r="GV107" s="10">
        <f t="shared" si="207"/>
        <v>0</v>
      </c>
      <c r="GW107" s="10">
        <f t="shared" si="208"/>
        <v>0</v>
      </c>
      <c r="GX107" s="10">
        <f t="shared" si="209"/>
        <v>0</v>
      </c>
    </row>
    <row r="108" spans="1:208" ht="18.75" thickBot="1">
      <c r="A108" s="9">
        <f t="shared" si="131"/>
        <v>0</v>
      </c>
      <c r="B108" s="32">
        <v>100</v>
      </c>
      <c r="C108" s="354">
        <v>100</v>
      </c>
      <c r="D108" s="275">
        <f t="shared" si="132"/>
        <v>0</v>
      </c>
      <c r="E108" s="591"/>
      <c r="F108" s="592"/>
      <c r="G108" s="591"/>
      <c r="H108" s="591"/>
      <c r="I108" s="591"/>
      <c r="J108" s="591"/>
      <c r="K108" s="595"/>
      <c r="L108" s="415"/>
      <c r="M108" s="416"/>
      <c r="N108" s="142">
        <f t="shared" si="133"/>
        <v>0</v>
      </c>
      <c r="O108" s="416"/>
      <c r="P108" s="416"/>
      <c r="Q108" s="142">
        <f t="shared" si="134"/>
        <v>0</v>
      </c>
      <c r="R108" s="416"/>
      <c r="S108" s="416"/>
      <c r="T108" s="142">
        <f t="shared" si="135"/>
        <v>0</v>
      </c>
      <c r="U108" s="417">
        <f t="shared" si="210"/>
        <v>0</v>
      </c>
      <c r="V108" s="418"/>
      <c r="W108" s="419"/>
      <c r="X108" s="142">
        <f t="shared" si="211"/>
        <v>0</v>
      </c>
      <c r="Y108" s="419"/>
      <c r="Z108" s="419"/>
      <c r="AA108" s="142">
        <f t="shared" si="212"/>
        <v>0</v>
      </c>
      <c r="AB108" s="145">
        <f t="shared" si="213"/>
        <v>0</v>
      </c>
      <c r="AC108" s="420">
        <f t="shared" si="214"/>
        <v>0</v>
      </c>
      <c r="AD108" s="421" t="str">
        <f t="shared" si="136"/>
        <v/>
      </c>
      <c r="AE108" s="422">
        <f t="shared" si="215"/>
        <v>0</v>
      </c>
      <c r="AF108" s="423"/>
      <c r="AG108" s="424"/>
      <c r="AH108" s="149">
        <f t="shared" si="137"/>
        <v>0</v>
      </c>
      <c r="AI108" s="424"/>
      <c r="AJ108" s="424"/>
      <c r="AK108" s="149">
        <f t="shared" si="138"/>
        <v>0</v>
      </c>
      <c r="AL108" s="424"/>
      <c r="AM108" s="424"/>
      <c r="AN108" s="149">
        <f t="shared" si="139"/>
        <v>0</v>
      </c>
      <c r="AO108" s="425">
        <f t="shared" si="216"/>
        <v>0</v>
      </c>
      <c r="AP108" s="426"/>
      <c r="AQ108" s="427"/>
      <c r="AR108" s="149">
        <f t="shared" si="217"/>
        <v>0</v>
      </c>
      <c r="AS108" s="427"/>
      <c r="AT108" s="427"/>
      <c r="AU108" s="149">
        <f t="shared" si="218"/>
        <v>0</v>
      </c>
      <c r="AV108" s="151">
        <f t="shared" si="219"/>
        <v>0</v>
      </c>
      <c r="AW108" s="428">
        <f t="shared" si="140"/>
        <v>0</v>
      </c>
      <c r="AX108" s="429" t="str">
        <f t="shared" si="141"/>
        <v>E</v>
      </c>
      <c r="AY108" s="430">
        <f t="shared" si="142"/>
        <v>0</v>
      </c>
      <c r="AZ108" s="431"/>
      <c r="BA108" s="432"/>
      <c r="BB108" s="155">
        <f t="shared" si="143"/>
        <v>0</v>
      </c>
      <c r="BC108" s="432"/>
      <c r="BD108" s="432"/>
      <c r="BE108" s="155">
        <f t="shared" si="144"/>
        <v>0</v>
      </c>
      <c r="BF108" s="432"/>
      <c r="BG108" s="432"/>
      <c r="BH108" s="155">
        <f t="shared" si="145"/>
        <v>0</v>
      </c>
      <c r="BI108" s="433">
        <f t="shared" si="220"/>
        <v>0</v>
      </c>
      <c r="BJ108" s="434"/>
      <c r="BK108" s="435"/>
      <c r="BL108" s="155">
        <f t="shared" si="221"/>
        <v>0</v>
      </c>
      <c r="BM108" s="435"/>
      <c r="BN108" s="435"/>
      <c r="BO108" s="155">
        <f t="shared" si="222"/>
        <v>0</v>
      </c>
      <c r="BP108" s="157">
        <f t="shared" si="223"/>
        <v>0</v>
      </c>
      <c r="BQ108" s="436">
        <f t="shared" si="146"/>
        <v>0</v>
      </c>
      <c r="BR108" s="437" t="str">
        <f t="shared" si="147"/>
        <v>E</v>
      </c>
      <c r="BS108" s="438">
        <f t="shared" si="148"/>
        <v>0</v>
      </c>
      <c r="BT108" s="439"/>
      <c r="BU108" s="440"/>
      <c r="BV108" s="161">
        <f t="shared" si="149"/>
        <v>0</v>
      </c>
      <c r="BW108" s="440"/>
      <c r="BX108" s="440"/>
      <c r="BY108" s="161">
        <f t="shared" si="150"/>
        <v>0</v>
      </c>
      <c r="BZ108" s="440"/>
      <c r="CA108" s="440"/>
      <c r="CB108" s="161">
        <f t="shared" si="151"/>
        <v>0</v>
      </c>
      <c r="CC108" s="441">
        <f t="shared" si="224"/>
        <v>0</v>
      </c>
      <c r="CD108" s="442"/>
      <c r="CE108" s="443"/>
      <c r="CF108" s="161">
        <f t="shared" si="225"/>
        <v>0</v>
      </c>
      <c r="CG108" s="443"/>
      <c r="CH108" s="443"/>
      <c r="CI108" s="161">
        <f t="shared" si="226"/>
        <v>0</v>
      </c>
      <c r="CJ108" s="163">
        <f t="shared" si="227"/>
        <v>0</v>
      </c>
      <c r="CK108" s="444">
        <f t="shared" si="152"/>
        <v>0</v>
      </c>
      <c r="CL108" s="445" t="str">
        <f t="shared" si="153"/>
        <v>E</v>
      </c>
      <c r="CM108" s="446">
        <f t="shared" si="154"/>
        <v>0</v>
      </c>
      <c r="CN108" s="423"/>
      <c r="CO108" s="424"/>
      <c r="CP108" s="149">
        <f t="shared" si="155"/>
        <v>0</v>
      </c>
      <c r="CQ108" s="424"/>
      <c r="CR108" s="424"/>
      <c r="CS108" s="149">
        <f t="shared" si="156"/>
        <v>0</v>
      </c>
      <c r="CT108" s="424"/>
      <c r="CU108" s="424"/>
      <c r="CV108" s="149">
        <f t="shared" si="157"/>
        <v>0</v>
      </c>
      <c r="CW108" s="425">
        <f t="shared" si="228"/>
        <v>0</v>
      </c>
      <c r="CX108" s="426"/>
      <c r="CY108" s="427"/>
      <c r="CZ108" s="149">
        <f t="shared" si="229"/>
        <v>0</v>
      </c>
      <c r="DA108" s="427"/>
      <c r="DB108" s="427"/>
      <c r="DC108" s="149">
        <f t="shared" si="230"/>
        <v>0</v>
      </c>
      <c r="DD108" s="151">
        <f t="shared" si="231"/>
        <v>0</v>
      </c>
      <c r="DE108" s="428">
        <f t="shared" si="158"/>
        <v>0</v>
      </c>
      <c r="DF108" s="429" t="str">
        <f t="shared" si="159"/>
        <v>E</v>
      </c>
      <c r="DG108" s="430">
        <f t="shared" si="160"/>
        <v>0</v>
      </c>
      <c r="DH108" s="447"/>
      <c r="DI108" s="448"/>
      <c r="DJ108" s="167">
        <f t="shared" si="161"/>
        <v>0</v>
      </c>
      <c r="DK108" s="448"/>
      <c r="DL108" s="448"/>
      <c r="DM108" s="167">
        <f t="shared" si="162"/>
        <v>0</v>
      </c>
      <c r="DN108" s="448"/>
      <c r="DO108" s="448"/>
      <c r="DP108" s="167">
        <f t="shared" si="163"/>
        <v>0</v>
      </c>
      <c r="DQ108" s="449">
        <f t="shared" si="232"/>
        <v>0</v>
      </c>
      <c r="DR108" s="450"/>
      <c r="DS108" s="451"/>
      <c r="DT108" s="167">
        <f t="shared" si="233"/>
        <v>0</v>
      </c>
      <c r="DU108" s="451"/>
      <c r="DV108" s="451"/>
      <c r="DW108" s="167">
        <f t="shared" si="234"/>
        <v>0</v>
      </c>
      <c r="DX108" s="169">
        <f t="shared" si="235"/>
        <v>0</v>
      </c>
      <c r="DY108" s="452">
        <f t="shared" si="164"/>
        <v>0</v>
      </c>
      <c r="DZ108" s="453" t="str">
        <f t="shared" si="165"/>
        <v>E</v>
      </c>
      <c r="EA108" s="454">
        <f t="shared" si="166"/>
        <v>0</v>
      </c>
      <c r="EB108" s="405">
        <v>0</v>
      </c>
      <c r="EC108" s="406">
        <v>0</v>
      </c>
      <c r="ED108" s="406">
        <v>0</v>
      </c>
      <c r="EE108" s="327"/>
      <c r="EF108" s="327"/>
      <c r="EG108" s="327">
        <f t="shared" si="167"/>
        <v>0</v>
      </c>
      <c r="EH108" s="407">
        <f t="shared" si="168"/>
        <v>0</v>
      </c>
      <c r="EI108" s="329" t="str">
        <f t="shared" si="169"/>
        <v>E</v>
      </c>
      <c r="EJ108" s="330">
        <f t="shared" si="170"/>
        <v>0</v>
      </c>
      <c r="EK108" s="408">
        <v>0</v>
      </c>
      <c r="EL108" s="409">
        <v>0</v>
      </c>
      <c r="EM108" s="409">
        <v>0</v>
      </c>
      <c r="EN108" s="332"/>
      <c r="EO108" s="332"/>
      <c r="EP108" s="332">
        <f t="shared" si="171"/>
        <v>0</v>
      </c>
      <c r="EQ108" s="333">
        <f t="shared" si="172"/>
        <v>0</v>
      </c>
      <c r="ER108" s="334" t="str">
        <f t="shared" si="173"/>
        <v>E</v>
      </c>
      <c r="ES108" s="335">
        <f t="shared" si="174"/>
        <v>0</v>
      </c>
      <c r="ET108" s="410">
        <v>0</v>
      </c>
      <c r="EU108" s="411">
        <v>0</v>
      </c>
      <c r="EV108" s="411">
        <v>0</v>
      </c>
      <c r="EW108" s="337"/>
      <c r="EX108" s="337"/>
      <c r="EY108" s="337">
        <f t="shared" si="175"/>
        <v>0</v>
      </c>
      <c r="EZ108" s="338">
        <f t="shared" si="176"/>
        <v>0</v>
      </c>
      <c r="FA108" s="339" t="str">
        <f t="shared" si="177"/>
        <v>E</v>
      </c>
      <c r="FB108" s="340">
        <f t="shared" si="178"/>
        <v>0</v>
      </c>
      <c r="FC108" s="412"/>
      <c r="FD108" s="373"/>
      <c r="FE108" s="413" t="str">
        <f t="shared" si="122"/>
        <v/>
      </c>
      <c r="FF108" s="344">
        <f t="shared" si="123"/>
        <v>0</v>
      </c>
      <c r="FG108" s="345">
        <f t="shared" si="124"/>
        <v>0</v>
      </c>
      <c r="FH108" s="455" t="str">
        <f t="shared" si="179"/>
        <v/>
      </c>
      <c r="FI108" s="347" t="str">
        <f t="shared" si="180"/>
        <v/>
      </c>
      <c r="FJ108" s="347" t="str">
        <f t="shared" si="181"/>
        <v/>
      </c>
      <c r="FK108" s="347" t="str">
        <f t="shared" si="182"/>
        <v/>
      </c>
      <c r="FL108" s="414" t="str">
        <f t="shared" si="183"/>
        <v/>
      </c>
      <c r="FM108" s="456" t="str">
        <f t="shared" si="184"/>
        <v/>
      </c>
      <c r="FN108" s="350" t="str">
        <f t="shared" si="185"/>
        <v/>
      </c>
      <c r="FO108" s="457">
        <f t="shared" si="125"/>
        <v>0</v>
      </c>
      <c r="FP108" s="458">
        <f t="shared" si="126"/>
        <v>0</v>
      </c>
      <c r="FQ108" s="458">
        <f t="shared" si="127"/>
        <v>0</v>
      </c>
      <c r="FR108" s="458">
        <f t="shared" si="128"/>
        <v>0</v>
      </c>
      <c r="FS108" s="458">
        <f t="shared" si="129"/>
        <v>0</v>
      </c>
      <c r="FT108" s="459">
        <f t="shared" si="130"/>
        <v>0</v>
      </c>
      <c r="FU108" s="45">
        <f t="shared" si="186"/>
        <v>0</v>
      </c>
      <c r="FV108" s="46">
        <f t="shared" si="187"/>
        <v>0</v>
      </c>
      <c r="FW108" s="46">
        <f t="shared" si="188"/>
        <v>0</v>
      </c>
      <c r="FX108" s="46">
        <f t="shared" si="189"/>
        <v>0</v>
      </c>
      <c r="FY108" s="46">
        <f t="shared" si="190"/>
        <v>0</v>
      </c>
      <c r="FZ108" s="820"/>
      <c r="GA108" s="820"/>
      <c r="GB108" s="10">
        <f t="shared" si="191"/>
        <v>0</v>
      </c>
      <c r="GC108" s="10" t="s">
        <v>167</v>
      </c>
      <c r="GD108" s="10">
        <f t="shared" si="192"/>
        <v>100</v>
      </c>
      <c r="GE108" s="10" t="str">
        <f t="shared" si="193"/>
        <v>0/100</v>
      </c>
      <c r="GF108" s="10">
        <f t="shared" si="194"/>
        <v>0</v>
      </c>
      <c r="GG108" s="10" t="s">
        <v>167</v>
      </c>
      <c r="GH108" s="10">
        <f t="shared" si="195"/>
        <v>100</v>
      </c>
      <c r="GI108" s="10" t="str">
        <f t="shared" si="196"/>
        <v>0/100</v>
      </c>
      <c r="GJ108" s="10">
        <f t="shared" si="197"/>
        <v>0</v>
      </c>
      <c r="GK108" s="10" t="s">
        <v>167</v>
      </c>
      <c r="GL108" s="10">
        <f t="shared" si="198"/>
        <v>100</v>
      </c>
      <c r="GM108" s="10" t="str">
        <f t="shared" si="199"/>
        <v>0/100</v>
      </c>
      <c r="GO108" s="10">
        <f t="shared" si="200"/>
        <v>0</v>
      </c>
      <c r="GP108" s="10">
        <f t="shared" si="201"/>
        <v>0</v>
      </c>
      <c r="GQ108" s="10">
        <f t="shared" si="202"/>
        <v>0</v>
      </c>
      <c r="GR108" s="10">
        <f t="shared" si="203"/>
        <v>0</v>
      </c>
      <c r="GS108" s="10">
        <f t="shared" si="204"/>
        <v>0</v>
      </c>
      <c r="GT108" s="10">
        <f t="shared" si="205"/>
        <v>0</v>
      </c>
      <c r="GU108" s="10">
        <f t="shared" si="206"/>
        <v>0</v>
      </c>
      <c r="GV108" s="10">
        <f t="shared" si="207"/>
        <v>0</v>
      </c>
      <c r="GW108" s="10">
        <f t="shared" si="208"/>
        <v>0</v>
      </c>
      <c r="GX108" s="10">
        <f t="shared" si="209"/>
        <v>0</v>
      </c>
    </row>
    <row r="109" spans="1:208" ht="15" hidden="1">
      <c r="B109" s="32">
        <v>1</v>
      </c>
      <c r="C109" s="6">
        <v>2</v>
      </c>
      <c r="D109" s="6">
        <v>3</v>
      </c>
      <c r="E109" s="6">
        <v>4</v>
      </c>
      <c r="F109" s="6">
        <v>5</v>
      </c>
      <c r="G109" s="6">
        <v>6</v>
      </c>
      <c r="H109" s="6">
        <v>7</v>
      </c>
      <c r="I109" s="6">
        <v>8</v>
      </c>
      <c r="J109" s="6">
        <v>9</v>
      </c>
      <c r="K109" s="6">
        <v>10</v>
      </c>
      <c r="L109" s="6">
        <v>11</v>
      </c>
      <c r="M109" s="6">
        <v>12</v>
      </c>
      <c r="N109" s="6">
        <v>13</v>
      </c>
      <c r="O109" s="6">
        <v>14</v>
      </c>
      <c r="P109" s="6">
        <v>15</v>
      </c>
      <c r="Q109" s="6">
        <v>16</v>
      </c>
      <c r="R109" s="6">
        <v>17</v>
      </c>
      <c r="S109" s="6">
        <v>18</v>
      </c>
      <c r="T109" s="6">
        <v>19</v>
      </c>
      <c r="U109" s="6">
        <v>20</v>
      </c>
      <c r="V109" s="6">
        <v>21</v>
      </c>
      <c r="W109" s="6">
        <v>22</v>
      </c>
      <c r="X109" s="6">
        <v>23</v>
      </c>
      <c r="Y109" s="6">
        <v>24</v>
      </c>
      <c r="Z109" s="6">
        <v>25</v>
      </c>
      <c r="AA109" s="6">
        <v>26</v>
      </c>
      <c r="AB109" s="6">
        <v>27</v>
      </c>
      <c r="AC109" s="6">
        <v>28</v>
      </c>
      <c r="AD109" s="6">
        <v>29</v>
      </c>
      <c r="AE109" s="6">
        <v>30</v>
      </c>
      <c r="AF109" s="6">
        <v>31</v>
      </c>
      <c r="AG109" s="6">
        <v>32</v>
      </c>
      <c r="AH109" s="6">
        <v>33</v>
      </c>
      <c r="AI109" s="6">
        <v>34</v>
      </c>
      <c r="AJ109" s="6">
        <v>35</v>
      </c>
      <c r="AK109" s="6">
        <v>36</v>
      </c>
      <c r="AL109" s="6">
        <v>37</v>
      </c>
      <c r="AM109" s="6">
        <v>38</v>
      </c>
      <c r="AN109" s="6">
        <v>39</v>
      </c>
      <c r="AO109" s="6">
        <v>40</v>
      </c>
      <c r="AP109" s="6">
        <v>41</v>
      </c>
      <c r="AQ109" s="6">
        <v>42</v>
      </c>
      <c r="AR109" s="6">
        <v>43</v>
      </c>
      <c r="AS109" s="6">
        <v>44</v>
      </c>
      <c r="AT109" s="6">
        <v>45</v>
      </c>
      <c r="AU109" s="6">
        <v>46</v>
      </c>
      <c r="AV109" s="6">
        <v>47</v>
      </c>
      <c r="AW109" s="6">
        <v>48</v>
      </c>
      <c r="AX109" s="6">
        <v>49</v>
      </c>
      <c r="AY109" s="6">
        <v>50</v>
      </c>
      <c r="AZ109" s="6">
        <v>51</v>
      </c>
      <c r="BA109" s="6">
        <v>52</v>
      </c>
      <c r="BB109" s="6">
        <v>53</v>
      </c>
      <c r="BC109" s="6">
        <v>54</v>
      </c>
      <c r="BD109" s="6">
        <v>55</v>
      </c>
      <c r="BE109" s="6">
        <v>56</v>
      </c>
      <c r="BF109" s="6">
        <v>57</v>
      </c>
      <c r="BG109" s="6">
        <v>58</v>
      </c>
      <c r="BH109" s="6">
        <v>59</v>
      </c>
      <c r="BI109" s="6">
        <v>60</v>
      </c>
      <c r="BJ109" s="6">
        <v>61</v>
      </c>
      <c r="BK109" s="6">
        <v>62</v>
      </c>
      <c r="BL109" s="6">
        <v>63</v>
      </c>
      <c r="BM109" s="6">
        <v>64</v>
      </c>
      <c r="BN109" s="6">
        <v>65</v>
      </c>
      <c r="BO109" s="6">
        <v>66</v>
      </c>
      <c r="BP109" s="6">
        <v>67</v>
      </c>
      <c r="BQ109" s="6">
        <v>68</v>
      </c>
      <c r="BR109" s="6">
        <v>69</v>
      </c>
      <c r="BS109" s="6">
        <v>70</v>
      </c>
      <c r="BT109" s="6">
        <v>71</v>
      </c>
      <c r="BU109" s="6">
        <v>72</v>
      </c>
      <c r="BV109" s="6">
        <v>73</v>
      </c>
      <c r="BW109" s="6">
        <v>74</v>
      </c>
      <c r="BX109" s="6">
        <v>75</v>
      </c>
      <c r="BY109" s="6">
        <v>76</v>
      </c>
      <c r="BZ109" s="6">
        <v>77</v>
      </c>
      <c r="CA109" s="6">
        <v>78</v>
      </c>
      <c r="CB109" s="6">
        <v>79</v>
      </c>
      <c r="CC109" s="6">
        <v>80</v>
      </c>
      <c r="CD109" s="6">
        <v>81</v>
      </c>
      <c r="CE109" s="6">
        <v>82</v>
      </c>
      <c r="CF109" s="6">
        <v>83</v>
      </c>
      <c r="CG109" s="6">
        <v>84</v>
      </c>
      <c r="CH109" s="6">
        <v>85</v>
      </c>
      <c r="CI109" s="6">
        <v>86</v>
      </c>
      <c r="CJ109" s="6">
        <v>87</v>
      </c>
      <c r="CK109" s="6">
        <v>88</v>
      </c>
      <c r="CL109" s="6">
        <v>89</v>
      </c>
      <c r="CM109" s="6">
        <v>90</v>
      </c>
      <c r="CN109" s="6">
        <v>91</v>
      </c>
      <c r="CO109" s="6">
        <v>92</v>
      </c>
      <c r="CP109" s="6">
        <v>93</v>
      </c>
      <c r="CQ109" s="6">
        <v>94</v>
      </c>
      <c r="CR109" s="6">
        <v>95</v>
      </c>
      <c r="CS109" s="6">
        <v>96</v>
      </c>
      <c r="CT109" s="6">
        <v>97</v>
      </c>
      <c r="CU109" s="6">
        <v>98</v>
      </c>
      <c r="CV109" s="6">
        <v>99</v>
      </c>
      <c r="CW109" s="6">
        <v>100</v>
      </c>
      <c r="CX109" s="6">
        <v>101</v>
      </c>
      <c r="CY109" s="6">
        <v>102</v>
      </c>
      <c r="CZ109" s="6">
        <v>103</v>
      </c>
      <c r="DA109" s="6">
        <v>104</v>
      </c>
      <c r="DB109" s="6">
        <v>105</v>
      </c>
      <c r="DC109" s="6">
        <v>106</v>
      </c>
      <c r="DD109" s="6">
        <v>107</v>
      </c>
      <c r="DE109" s="6">
        <v>108</v>
      </c>
      <c r="DF109" s="6">
        <v>109</v>
      </c>
      <c r="DG109" s="6">
        <v>110</v>
      </c>
      <c r="DH109" s="6">
        <v>111</v>
      </c>
      <c r="DI109" s="6">
        <v>112</v>
      </c>
      <c r="DJ109" s="6">
        <v>113</v>
      </c>
      <c r="DK109" s="6">
        <v>114</v>
      </c>
      <c r="DL109" s="6">
        <v>115</v>
      </c>
      <c r="DM109" s="6">
        <v>116</v>
      </c>
      <c r="DN109" s="6">
        <v>117</v>
      </c>
      <c r="DO109" s="6">
        <v>118</v>
      </c>
      <c r="DP109" s="6">
        <v>119</v>
      </c>
      <c r="DQ109" s="6">
        <v>120</v>
      </c>
      <c r="DR109" s="6">
        <v>121</v>
      </c>
      <c r="DS109" s="6">
        <v>122</v>
      </c>
      <c r="DT109" s="6">
        <v>123</v>
      </c>
      <c r="DU109" s="6">
        <v>124</v>
      </c>
      <c r="DV109" s="6">
        <v>125</v>
      </c>
      <c r="DW109" s="6">
        <v>126</v>
      </c>
      <c r="DX109" s="6">
        <v>127</v>
      </c>
      <c r="DY109" s="6">
        <v>128</v>
      </c>
      <c r="DZ109" s="6">
        <v>129</v>
      </c>
      <c r="EA109" s="6">
        <v>130</v>
      </c>
      <c r="EB109" s="6">
        <v>131</v>
      </c>
      <c r="EC109" s="6">
        <v>132</v>
      </c>
      <c r="ED109" s="6">
        <v>133</v>
      </c>
      <c r="EE109" s="6">
        <v>134</v>
      </c>
      <c r="EF109" s="6">
        <v>135</v>
      </c>
      <c r="EG109" s="6">
        <v>136</v>
      </c>
      <c r="EH109" s="6">
        <v>137</v>
      </c>
      <c r="EI109" s="6">
        <v>138</v>
      </c>
      <c r="EJ109" s="6">
        <v>139</v>
      </c>
      <c r="EK109" s="6">
        <v>140</v>
      </c>
      <c r="EL109" s="6">
        <v>141</v>
      </c>
      <c r="EM109" s="6">
        <v>142</v>
      </c>
      <c r="EN109" s="6">
        <v>143</v>
      </c>
      <c r="EO109" s="6">
        <v>144</v>
      </c>
      <c r="EP109" s="6">
        <v>145</v>
      </c>
      <c r="EQ109" s="6">
        <v>146</v>
      </c>
      <c r="ER109" s="6">
        <v>147</v>
      </c>
      <c r="ES109" s="6">
        <v>148</v>
      </c>
      <c r="ET109" s="6">
        <v>149</v>
      </c>
      <c r="EU109" s="6">
        <v>150</v>
      </c>
      <c r="EV109" s="6">
        <v>151</v>
      </c>
      <c r="EW109" s="6">
        <v>152</v>
      </c>
      <c r="EX109" s="6">
        <v>153</v>
      </c>
      <c r="EY109" s="6">
        <v>154</v>
      </c>
      <c r="EZ109" s="6">
        <v>155</v>
      </c>
      <c r="FA109" s="6">
        <v>156</v>
      </c>
      <c r="FB109" s="6">
        <v>157</v>
      </c>
      <c r="FC109" s="6">
        <v>158</v>
      </c>
      <c r="FD109" s="6">
        <v>159</v>
      </c>
      <c r="FE109" s="6">
        <v>160</v>
      </c>
      <c r="FF109" s="6">
        <v>161</v>
      </c>
      <c r="FG109" s="6">
        <v>162</v>
      </c>
      <c r="FH109" s="6">
        <v>163</v>
      </c>
      <c r="FI109" s="6">
        <v>164</v>
      </c>
      <c r="FJ109" s="6">
        <v>165</v>
      </c>
      <c r="FK109" s="6">
        <v>166</v>
      </c>
      <c r="FL109" s="6">
        <v>167</v>
      </c>
      <c r="FM109" s="6">
        <v>168</v>
      </c>
      <c r="FN109" s="6">
        <v>169</v>
      </c>
      <c r="FO109" s="6">
        <v>170</v>
      </c>
      <c r="FP109" s="6">
        <v>171</v>
      </c>
      <c r="FQ109" s="6">
        <v>172</v>
      </c>
      <c r="FR109" s="6">
        <v>173</v>
      </c>
      <c r="FS109" s="6">
        <v>174</v>
      </c>
      <c r="FT109" s="6">
        <v>175</v>
      </c>
      <c r="FU109" s="6">
        <v>176</v>
      </c>
      <c r="FV109" s="6">
        <v>177</v>
      </c>
      <c r="FW109" s="6">
        <v>178</v>
      </c>
      <c r="FX109" s="6">
        <v>179</v>
      </c>
      <c r="FY109" s="6">
        <v>180</v>
      </c>
      <c r="FZ109" s="6">
        <v>181</v>
      </c>
      <c r="GA109" s="6">
        <v>182</v>
      </c>
      <c r="GB109" s="6">
        <v>183</v>
      </c>
      <c r="GC109" s="6">
        <v>184</v>
      </c>
      <c r="GD109" s="6">
        <v>185</v>
      </c>
      <c r="GE109" s="6">
        <v>186</v>
      </c>
      <c r="GF109" s="6">
        <v>187</v>
      </c>
      <c r="GG109" s="6">
        <v>188</v>
      </c>
      <c r="GH109" s="6">
        <v>189</v>
      </c>
      <c r="GI109" s="6">
        <v>190</v>
      </c>
      <c r="GJ109" s="6">
        <v>191</v>
      </c>
      <c r="GK109" s="6">
        <v>192</v>
      </c>
      <c r="GL109" s="6">
        <v>193</v>
      </c>
      <c r="GM109" s="6">
        <v>194</v>
      </c>
      <c r="GN109" s="6">
        <v>195</v>
      </c>
      <c r="GO109" s="6">
        <v>196</v>
      </c>
      <c r="GP109" s="6">
        <v>197</v>
      </c>
      <c r="GQ109" s="6">
        <v>198</v>
      </c>
      <c r="GR109" s="6">
        <v>199</v>
      </c>
      <c r="GS109" s="6">
        <v>200</v>
      </c>
      <c r="GT109" s="6">
        <v>201</v>
      </c>
      <c r="GU109" s="6">
        <v>202</v>
      </c>
      <c r="GV109" s="6">
        <v>203</v>
      </c>
      <c r="GW109" s="6">
        <v>204</v>
      </c>
      <c r="GX109" s="6">
        <v>205</v>
      </c>
      <c r="GY109" s="6">
        <v>206</v>
      </c>
      <c r="GZ109" s="6">
        <v>207</v>
      </c>
    </row>
    <row r="110" spans="1:208" ht="15" hidden="1">
      <c r="I110" s="6" t="str">
        <f>Master!L7</f>
        <v>HINDI</v>
      </c>
      <c r="J110" s="16" t="str">
        <f>Master!N7</f>
        <v>A</v>
      </c>
    </row>
    <row r="111" spans="1:208" ht="15" hidden="1">
      <c r="I111" s="6" t="str">
        <f>Master!L8</f>
        <v>ENGLISH</v>
      </c>
      <c r="J111" s="16" t="str">
        <f>Master!N8</f>
        <v>B</v>
      </c>
    </row>
    <row r="112" spans="1:208" ht="15" hidden="1">
      <c r="I112" s="6" t="str">
        <f>Master!L9</f>
        <v>SANSKRIT</v>
      </c>
      <c r="J112" s="16" t="str">
        <f>Master!N9</f>
        <v>C</v>
      </c>
    </row>
    <row r="113" spans="9:10" ht="15" hidden="1">
      <c r="I113" s="6" t="str">
        <f>Master!L10</f>
        <v>SCIENCE</v>
      </c>
      <c r="J113" s="16" t="str">
        <f>Master!N10</f>
        <v>D</v>
      </c>
    </row>
    <row r="114" spans="9:10" ht="15" hidden="1">
      <c r="I114" s="6" t="str">
        <f>Master!L11</f>
        <v>MATHEMATICS</v>
      </c>
      <c r="J114" s="16" t="str">
        <f>Master!N11</f>
        <v>E</v>
      </c>
    </row>
    <row r="115" spans="9:10" ht="15" hidden="1">
      <c r="I115" s="6" t="str">
        <f>Master!L12</f>
        <v>SOCIAL SCIENCE</v>
      </c>
      <c r="J115" s="16" t="str">
        <f>Master!N12</f>
        <v>F</v>
      </c>
    </row>
    <row r="116" spans="9:10" ht="15" hidden="1">
      <c r="I116" s="6" t="str">
        <f>Master!L13</f>
        <v>Work Exp.</v>
      </c>
      <c r="J116" s="16" t="str">
        <f>Master!N13</f>
        <v>G</v>
      </c>
    </row>
    <row r="117" spans="9:10" ht="15" hidden="1">
      <c r="I117" s="6" t="str">
        <f>Master!L14</f>
        <v>Art Edu.</v>
      </c>
      <c r="J117" s="16">
        <f>Master!N14</f>
        <v>0</v>
      </c>
    </row>
    <row r="118" spans="9:10" ht="15" hidden="1">
      <c r="I118" s="6" t="str">
        <f>Master!L15</f>
        <v>H&amp;P Edu.</v>
      </c>
      <c r="J118" s="16">
        <f>Master!N15</f>
        <v>0</v>
      </c>
    </row>
    <row r="119" spans="9:10" ht="15" hidden="1">
      <c r="I119" s="6">
        <f>Master!L16</f>
        <v>0</v>
      </c>
      <c r="J119" s="16">
        <f>Master!N16</f>
        <v>0</v>
      </c>
    </row>
    <row r="120" spans="9:10" ht="15" hidden="1">
      <c r="I120" s="6">
        <f>Master!L17</f>
        <v>0</v>
      </c>
      <c r="J120" s="16">
        <f>Master!N19</f>
        <v>0</v>
      </c>
    </row>
    <row r="121" spans="9:10" ht="15" hidden="1">
      <c r="I121" s="6">
        <f>Master!L18</f>
        <v>0</v>
      </c>
      <c r="J121" s="16">
        <f>Master!N20</f>
        <v>0</v>
      </c>
    </row>
    <row r="122" spans="9:10" ht="15" hidden="1">
      <c r="I122" s="6">
        <f>Master!L19</f>
        <v>0</v>
      </c>
      <c r="J122" s="16">
        <f>Master!P7</f>
        <v>0</v>
      </c>
    </row>
    <row r="123" spans="9:10" ht="15" hidden="1">
      <c r="I123" s="6">
        <f>Master!L20</f>
        <v>0</v>
      </c>
      <c r="J123" s="16">
        <f>Master!P8</f>
        <v>0</v>
      </c>
    </row>
    <row r="124" spans="9:10" ht="15" hidden="1">
      <c r="J124" s="16">
        <f>Master!P9</f>
        <v>0</v>
      </c>
    </row>
    <row r="125" spans="9:10" ht="15" hidden="1">
      <c r="J125" s="16">
        <f>Master!P10</f>
        <v>0</v>
      </c>
    </row>
    <row r="126" spans="9:10" ht="15" hidden="1">
      <c r="J126" s="16">
        <f>Master!P11</f>
        <v>0</v>
      </c>
    </row>
    <row r="127" spans="9:10" ht="15" hidden="1">
      <c r="J127" s="16">
        <f>Master!P12</f>
        <v>0</v>
      </c>
    </row>
    <row r="128" spans="9:10" ht="15" hidden="1">
      <c r="J128" s="16">
        <f>Master!P13</f>
        <v>0</v>
      </c>
    </row>
    <row r="129" spans="10:10" ht="15" hidden="1">
      <c r="J129" s="16">
        <f>Master!P14</f>
        <v>0</v>
      </c>
    </row>
    <row r="130" spans="10:10" ht="15" hidden="1">
      <c r="J130" s="16">
        <f>Master!P15</f>
        <v>0</v>
      </c>
    </row>
    <row r="131" spans="10:10" ht="15" hidden="1">
      <c r="J131" s="16">
        <f>Master!P16</f>
        <v>0</v>
      </c>
    </row>
    <row r="132" spans="10:10" ht="15" hidden="1">
      <c r="J132" s="16">
        <f>Master!P19</f>
        <v>0</v>
      </c>
    </row>
    <row r="133" spans="10:10" ht="15" hidden="1">
      <c r="J133" s="16">
        <f>Master!P20</f>
        <v>0</v>
      </c>
    </row>
  </sheetData>
  <sheetProtection formatCells="0" formatColumns="0" formatRows="0" insertColumns="0" insertRows="0" deleteColumns="0" deleteRows="0" selectLockedCells="1"/>
  <protectedRanges>
    <protectedRange password="EA02" sqref="GU6:GX8" name="mark sheet"/>
  </protectedRanges>
  <mergeCells count="151">
    <mergeCell ref="GU6:GU7"/>
    <mergeCell ref="GV6:GV7"/>
    <mergeCell ref="GW6:GW7"/>
    <mergeCell ref="GX6:GX7"/>
    <mergeCell ref="FJ4:FJ7"/>
    <mergeCell ref="FX3:FX7"/>
    <mergeCell ref="FY3:FY7"/>
    <mergeCell ref="EQ5:EQ7"/>
    <mergeCell ref="ES6:ES7"/>
    <mergeCell ref="GB7:GE7"/>
    <mergeCell ref="GF7:GI7"/>
    <mergeCell ref="GJ7:GM7"/>
    <mergeCell ref="FS5:FS7"/>
    <mergeCell ref="FT5:FT7"/>
    <mergeCell ref="FU3:FU7"/>
    <mergeCell ref="FV3:FV7"/>
    <mergeCell ref="FW3:FW7"/>
    <mergeCell ref="EN5:EN6"/>
    <mergeCell ref="EO5:EO6"/>
    <mergeCell ref="EJ6:EJ7"/>
    <mergeCell ref="EB4:EJ4"/>
    <mergeCell ref="ET3:FB3"/>
    <mergeCell ref="ET4:FB4"/>
    <mergeCell ref="ET5:ET6"/>
    <mergeCell ref="EU5:EU6"/>
    <mergeCell ref="EV5:EV6"/>
    <mergeCell ref="EW5:EW6"/>
    <mergeCell ref="EX5:EX6"/>
    <mergeCell ref="EZ5:EZ7"/>
    <mergeCell ref="FB6:FB7"/>
    <mergeCell ref="EH5:EH7"/>
    <mergeCell ref="EK5:EK6"/>
    <mergeCell ref="EL5:EL6"/>
    <mergeCell ref="EP5:EP6"/>
    <mergeCell ref="EG5:EG6"/>
    <mergeCell ref="EE5:EE6"/>
    <mergeCell ref="EF5:EF6"/>
    <mergeCell ref="ED5:ED6"/>
    <mergeCell ref="EC5:EC6"/>
    <mergeCell ref="EB5:EB6"/>
    <mergeCell ref="C6:C7"/>
    <mergeCell ref="L5:N5"/>
    <mergeCell ref="O5:Q5"/>
    <mergeCell ref="R5:T5"/>
    <mergeCell ref="AF5:AH5"/>
    <mergeCell ref="AI5:AK5"/>
    <mergeCell ref="AL5:AN5"/>
    <mergeCell ref="BJ5:BL5"/>
    <mergeCell ref="BM5:BO5"/>
    <mergeCell ref="F6:F7"/>
    <mergeCell ref="G6:G7"/>
    <mergeCell ref="H6:H7"/>
    <mergeCell ref="I6:I7"/>
    <mergeCell ref="V5:X5"/>
    <mergeCell ref="Y5:AA5"/>
    <mergeCell ref="L1:EA1"/>
    <mergeCell ref="FZ1:GA108"/>
    <mergeCell ref="C4:F4"/>
    <mergeCell ref="G4:H4"/>
    <mergeCell ref="J4:K4"/>
    <mergeCell ref="L4:AE4"/>
    <mergeCell ref="AF4:AY4"/>
    <mergeCell ref="EB3:EJ3"/>
    <mergeCell ref="FC3:FE3"/>
    <mergeCell ref="AO5:AO6"/>
    <mergeCell ref="D6:D7"/>
    <mergeCell ref="E6:E7"/>
    <mergeCell ref="AC5:AC7"/>
    <mergeCell ref="AV5:AV6"/>
    <mergeCell ref="CJ5:CJ6"/>
    <mergeCell ref="CK5:CK7"/>
    <mergeCell ref="AZ3:BS3"/>
    <mergeCell ref="BT3:CM3"/>
    <mergeCell ref="FE4:FE7"/>
    <mergeCell ref="FF4:FF7"/>
    <mergeCell ref="FG4:FG7"/>
    <mergeCell ref="FH4:FH7"/>
    <mergeCell ref="EK3:ES3"/>
    <mergeCell ref="EK4:ES4"/>
    <mergeCell ref="L3:AE3"/>
    <mergeCell ref="AF3:AY3"/>
    <mergeCell ref="L2:Y2"/>
    <mergeCell ref="AA2:AE2"/>
    <mergeCell ref="DR5:DT5"/>
    <mergeCell ref="DU5:DW5"/>
    <mergeCell ref="CN3:DG3"/>
    <mergeCell ref="DH3:EA3"/>
    <mergeCell ref="CN4:DG4"/>
    <mergeCell ref="DH4:EA4"/>
    <mergeCell ref="CW5:CW6"/>
    <mergeCell ref="DD5:DD6"/>
    <mergeCell ref="DE5:DE7"/>
    <mergeCell ref="DQ5:DQ6"/>
    <mergeCell ref="EA6:EA7"/>
    <mergeCell ref="DG6:DG7"/>
    <mergeCell ref="AZ4:BS4"/>
    <mergeCell ref="BT4:CM4"/>
    <mergeCell ref="DH5:DJ5"/>
    <mergeCell ref="DK5:DM5"/>
    <mergeCell ref="DN5:DP5"/>
    <mergeCell ref="BS6:BS7"/>
    <mergeCell ref="CM6:CM7"/>
    <mergeCell ref="CD5:CF5"/>
    <mergeCell ref="EB1:FT1"/>
    <mergeCell ref="AF2:FT2"/>
    <mergeCell ref="EY5:EY6"/>
    <mergeCell ref="EM5:EM6"/>
    <mergeCell ref="DX5:DX6"/>
    <mergeCell ref="DY5:DY7"/>
    <mergeCell ref="FO3:FT4"/>
    <mergeCell ref="FO5:FO7"/>
    <mergeCell ref="FP5:FP7"/>
    <mergeCell ref="FQ5:FQ7"/>
    <mergeCell ref="FR5:FR7"/>
    <mergeCell ref="FF3:FM3"/>
    <mergeCell ref="FN3:FN7"/>
    <mergeCell ref="FI4:FI7"/>
    <mergeCell ref="FK4:FK7"/>
    <mergeCell ref="FM4:FM7"/>
    <mergeCell ref="FC4:FC7"/>
    <mergeCell ref="FD4:FD7"/>
    <mergeCell ref="CT5:CV5"/>
    <mergeCell ref="CG5:CI5"/>
    <mergeCell ref="CX5:CZ5"/>
    <mergeCell ref="DA5:DC5"/>
    <mergeCell ref="BQ5:BQ7"/>
    <mergeCell ref="CC5:CC6"/>
    <mergeCell ref="C1:K2"/>
    <mergeCell ref="AZ5:BB5"/>
    <mergeCell ref="BC5:BE5"/>
    <mergeCell ref="BF5:BH5"/>
    <mergeCell ref="BT5:BV5"/>
    <mergeCell ref="BW5:BY5"/>
    <mergeCell ref="BZ5:CB5"/>
    <mergeCell ref="CN5:CP5"/>
    <mergeCell ref="CQ5:CS5"/>
    <mergeCell ref="C3:F3"/>
    <mergeCell ref="G3:H3"/>
    <mergeCell ref="J3:K3"/>
    <mergeCell ref="AP5:AR5"/>
    <mergeCell ref="AS5:AU5"/>
    <mergeCell ref="AW5:AW7"/>
    <mergeCell ref="AY6:AY7"/>
    <mergeCell ref="J6:J7"/>
    <mergeCell ref="K6:K7"/>
    <mergeCell ref="AE6:AE7"/>
    <mergeCell ref="U5:U6"/>
    <mergeCell ref="C5:K5"/>
    <mergeCell ref="AB5:AB6"/>
    <mergeCell ref="BI5:BI6"/>
    <mergeCell ref="BP5:BP6"/>
  </mergeCells>
  <conditionalFormatting sqref="AY8:EA108 AU21:AV21 AU59:AV59 AU84:AV84 AV11:AV108 AU9:AU108 AS11:AS108 AQ21:AS21 AQ59:AS59 AQ84:AS84 AP11:AP108 AQ9:AR108 AE9:AO108 AE8:AE108 EB9:FB108">
    <cfRule type="cellIs" dxfId="944" priority="1094" operator="equal">
      <formula>"E"</formula>
    </cfRule>
    <cfRule type="cellIs" dxfId="943" priority="1095" operator="equal">
      <formula>"D"</formula>
    </cfRule>
    <cfRule type="cellIs" dxfId="942" priority="1096" operator="equal">
      <formula>"C"</formula>
    </cfRule>
    <cfRule type="cellIs" dxfId="941" priority="1097" operator="equal">
      <formula>"B"</formula>
    </cfRule>
    <cfRule type="cellIs" dxfId="940" priority="1098" operator="equal">
      <formula>"A"</formula>
    </cfRule>
  </conditionalFormatting>
  <conditionalFormatting sqref="FZ1:GA108 FO8:FS108 FO3:FS5 FT3:FT108 FU3:FY3 FV3:FY108 FU8:FU108 DJ1:DP108 CP1:CV108 BV1:CB108 BB1:BH108 AG1:EA1 AF3:AP3 Z9:AA108 L10:EA108 AH1:AN4 Z1:AA4 Y7:Z108 X6:X108 E9:T10 W7:W108 W1:X4 M1:T4 L1:L5 U1:V108 O5 R5 Y1:Y6 AA6:AA108 L7:T108 AB1:AF108 C1 C3:K108 AF7:AN108 AG3:FN108">
    <cfRule type="cellIs" dxfId="939" priority="1093" operator="equal">
      <formula>0</formula>
    </cfRule>
  </conditionalFormatting>
  <conditionalFormatting sqref="FE9:FE108">
    <cfRule type="cellIs" dxfId="938" priority="1092" operator="lessThan">
      <formula>75</formula>
    </cfRule>
  </conditionalFormatting>
  <conditionalFormatting sqref="FK9:FL108">
    <cfRule type="cellIs" dxfId="937" priority="1089" operator="equal">
      <formula>"Promoted in Next Class"</formula>
    </cfRule>
    <cfRule type="cellIs" dxfId="936" priority="1090" operator="equal">
      <formula>"Transfered"</formula>
    </cfRule>
  </conditionalFormatting>
  <conditionalFormatting sqref="G4:H4 J4:K4">
    <cfRule type="cellIs" dxfId="935" priority="1087" operator="equal">
      <formula>0</formula>
    </cfRule>
  </conditionalFormatting>
  <conditionalFormatting sqref="FI8:FJ108 AP11:AP108 B11:B109 AC8:AE108 AQ9:AR108 AQ21:AS21 AQ59:AS59 AQ84:AS84 Y8:Y108 W8:W108 AS8:AS108 Z9:AO108 AQ8:AQ108 AW8:EA108 AT9:FY108 B9:L108">
    <cfRule type="expression" dxfId="934" priority="1084">
      <formula>$B8="TC"</formula>
    </cfRule>
    <cfRule type="expression" dxfId="933" priority="1085">
      <formula>$B8="NSO"</formula>
    </cfRule>
    <cfRule type="expression" dxfId="932" priority="1086">
      <formula>$B8="ab"</formula>
    </cfRule>
  </conditionalFormatting>
  <conditionalFormatting sqref="FI8:FJ108 AP11:AP108 AS11:AS108 AC8:AE108 AQ9:AR108 AQ21:AS21 AQ59:AS59 AQ84:AS84 Z9:AO108 AW8:EA108 AT9:FY108 C9:L108">
    <cfRule type="expression" dxfId="931" priority="1083">
      <formula>$C8=0</formula>
    </cfRule>
  </conditionalFormatting>
  <conditionalFormatting sqref="AA2:AE2">
    <cfRule type="cellIs" dxfId="930" priority="1076" operator="equal">
      <formula>0</formula>
    </cfRule>
  </conditionalFormatting>
  <conditionalFormatting sqref="G3:H3 J3:K3">
    <cfRule type="cellIs" dxfId="929" priority="1075" operator="equal">
      <formula>0</formula>
    </cfRule>
  </conditionalFormatting>
  <conditionalFormatting sqref="U8:U108">
    <cfRule type="expression" dxfId="928" priority="1068">
      <formula>$B8="TC"</formula>
    </cfRule>
    <cfRule type="expression" dxfId="927" priority="1069">
      <formula>$B8="NSO"</formula>
    </cfRule>
    <cfRule type="expression" dxfId="926" priority="1070">
      <formula>$B8="ab"</formula>
    </cfRule>
  </conditionalFormatting>
  <conditionalFormatting sqref="DE9:DF108">
    <cfRule type="expression" dxfId="925" priority="1057">
      <formula>$B9="TC"</formula>
    </cfRule>
    <cfRule type="expression" dxfId="924" priority="1058">
      <formula>$B9="NSO"</formula>
    </cfRule>
    <cfRule type="expression" dxfId="923" priority="1059">
      <formula>$B9="ab"</formula>
    </cfRule>
  </conditionalFormatting>
  <conditionalFormatting sqref="DE9:DF108">
    <cfRule type="expression" dxfId="922" priority="1056">
      <formula>$C9=0</formula>
    </cfRule>
  </conditionalFormatting>
  <conditionalFormatting sqref="AO8:AO108">
    <cfRule type="expression" dxfId="921" priority="1053">
      <formula>$B8="TC"</formula>
    </cfRule>
    <cfRule type="expression" dxfId="920" priority="1054">
      <formula>$B8="NSO"</formula>
    </cfRule>
    <cfRule type="expression" dxfId="919" priority="1055">
      <formula>$B8="ab"</formula>
    </cfRule>
  </conditionalFormatting>
  <conditionalFormatting sqref="AO9:AO108">
    <cfRule type="expression" dxfId="918" priority="1047">
      <formula>$B9="TC"</formula>
    </cfRule>
    <cfRule type="expression" dxfId="917" priority="1048">
      <formula>$B9="NSO"</formula>
    </cfRule>
    <cfRule type="expression" dxfId="916" priority="1049">
      <formula>$B9="ab"</formula>
    </cfRule>
  </conditionalFormatting>
  <conditionalFormatting sqref="BI8:BI108">
    <cfRule type="expression" dxfId="915" priority="1040">
      <formula>$B8="TC"</formula>
    </cfRule>
    <cfRule type="expression" dxfId="914" priority="1041">
      <formula>$B8="NSO"</formula>
    </cfRule>
    <cfRule type="expression" dxfId="913" priority="1042">
      <formula>$B8="ab"</formula>
    </cfRule>
  </conditionalFormatting>
  <conditionalFormatting sqref="BK8:BK108">
    <cfRule type="expression" dxfId="912" priority="1037">
      <formula>$B8="TC"</formula>
    </cfRule>
    <cfRule type="expression" dxfId="911" priority="1038">
      <formula>$B8="NSO"</formula>
    </cfRule>
    <cfRule type="expression" dxfId="910" priority="1039">
      <formula>$B8="ab"</formula>
    </cfRule>
  </conditionalFormatting>
  <conditionalFormatting sqref="CC8:CC108">
    <cfRule type="expression" dxfId="909" priority="1034">
      <formula>$B8="TC"</formula>
    </cfRule>
    <cfRule type="expression" dxfId="908" priority="1035">
      <formula>$B8="NSO"</formula>
    </cfRule>
    <cfRule type="expression" dxfId="907" priority="1036">
      <formula>$B8="ab"</formula>
    </cfRule>
  </conditionalFormatting>
  <conditionalFormatting sqref="CE8:CE108">
    <cfRule type="expression" dxfId="906" priority="1031">
      <formula>$B8="TC"</formula>
    </cfRule>
    <cfRule type="expression" dxfId="905" priority="1032">
      <formula>$B8="NSO"</formula>
    </cfRule>
    <cfRule type="expression" dxfId="904" priority="1033">
      <formula>$B8="ab"</formula>
    </cfRule>
  </conditionalFormatting>
  <conditionalFormatting sqref="CC9:CC108">
    <cfRule type="expression" dxfId="903" priority="1028">
      <formula>$B9="TC"</formula>
    </cfRule>
    <cfRule type="expression" dxfId="902" priority="1029">
      <formula>$B9="NSO"</formula>
    </cfRule>
    <cfRule type="expression" dxfId="901" priority="1030">
      <formula>$B9="ab"</formula>
    </cfRule>
  </conditionalFormatting>
  <conditionalFormatting sqref="CE9:CE108">
    <cfRule type="expression" dxfId="900" priority="1025">
      <formula>$B9="TC"</formula>
    </cfRule>
    <cfRule type="expression" dxfId="899" priority="1026">
      <formula>$B9="NSO"</formula>
    </cfRule>
    <cfRule type="expression" dxfId="898" priority="1027">
      <formula>$B9="ab"</formula>
    </cfRule>
  </conditionalFormatting>
  <conditionalFormatting sqref="CW8:CW108">
    <cfRule type="expression" dxfId="897" priority="1021">
      <formula>$B8="TC"</formula>
    </cfRule>
    <cfRule type="expression" dxfId="896" priority="1022">
      <formula>$B8="NSO"</formula>
    </cfRule>
    <cfRule type="expression" dxfId="895" priority="1023">
      <formula>$B8="ab"</formula>
    </cfRule>
  </conditionalFormatting>
  <conditionalFormatting sqref="CY8:CY108">
    <cfRule type="expression" dxfId="894" priority="1018">
      <formula>$B8="TC"</formula>
    </cfRule>
    <cfRule type="expression" dxfId="893" priority="1019">
      <formula>$B8="NSO"</formula>
    </cfRule>
    <cfRule type="expression" dxfId="892" priority="1020">
      <formula>$B8="ab"</formula>
    </cfRule>
  </conditionalFormatting>
  <conditionalFormatting sqref="DQ8:DQ108">
    <cfRule type="expression" dxfId="891" priority="1015">
      <formula>$B8="TC"</formula>
    </cfRule>
    <cfRule type="expression" dxfId="890" priority="1016">
      <formula>$B8="NSO"</formula>
    </cfRule>
    <cfRule type="expression" dxfId="889" priority="1017">
      <formula>$B8="ab"</formula>
    </cfRule>
  </conditionalFormatting>
  <conditionalFormatting sqref="DQ9:DQ108">
    <cfRule type="expression" dxfId="888" priority="1009">
      <formula>$B9="TC"</formula>
    </cfRule>
    <cfRule type="expression" dxfId="887" priority="1010">
      <formula>$B9="NSO"</formula>
    </cfRule>
    <cfRule type="expression" dxfId="886" priority="1011">
      <formula>$B9="ab"</formula>
    </cfRule>
  </conditionalFormatting>
  <conditionalFormatting sqref="CM10:CM108">
    <cfRule type="expression" dxfId="885" priority="970">
      <formula>$B10="TC"</formula>
    </cfRule>
    <cfRule type="expression" dxfId="884" priority="971">
      <formula>$B10="NSO"</formula>
    </cfRule>
    <cfRule type="expression" dxfId="883" priority="972">
      <formula>$B10="ab"</formula>
    </cfRule>
  </conditionalFormatting>
  <conditionalFormatting sqref="CM10:CM108">
    <cfRule type="expression" dxfId="882" priority="969">
      <formula>$C10=0</formula>
    </cfRule>
  </conditionalFormatting>
  <conditionalFormatting sqref="D9:FN108">
    <cfRule type="expression" dxfId="881" priority="963">
      <formula>$D9=0</formula>
    </cfRule>
  </conditionalFormatting>
  <conditionalFormatting sqref="FK9:FK108">
    <cfRule type="cellIs" dxfId="880" priority="960" operator="equal">
      <formula>"Promoted in Next Class With G"</formula>
    </cfRule>
    <cfRule type="cellIs" dxfId="879" priority="961" operator="equal">
      <formula>"SUPP."</formula>
    </cfRule>
    <cfRule type="cellIs" dxfId="878" priority="962" operator="equal">
      <formula>"FAIL"</formula>
    </cfRule>
  </conditionalFormatting>
  <conditionalFormatting sqref="C9:C108">
    <cfRule type="expression" dxfId="877" priority="957">
      <formula>$B9="TC"</formula>
    </cfRule>
    <cfRule type="expression" dxfId="876" priority="958">
      <formula>$B9="NSO"</formula>
    </cfRule>
    <cfRule type="expression" dxfId="875" priority="959">
      <formula>$B9="ab"</formula>
    </cfRule>
  </conditionalFormatting>
  <conditionalFormatting sqref="C9:C108">
    <cfRule type="expression" dxfId="874" priority="956">
      <formula>$C9=0</formula>
    </cfRule>
  </conditionalFormatting>
  <conditionalFormatting sqref="C9:C108">
    <cfRule type="expression" dxfId="873" priority="953">
      <formula>$B9="TC"</formula>
    </cfRule>
    <cfRule type="expression" dxfId="872" priority="954">
      <formula>$B9="NSO"</formula>
    </cfRule>
    <cfRule type="expression" dxfId="871" priority="955">
      <formula>$B9="ab"</formula>
    </cfRule>
  </conditionalFormatting>
  <conditionalFormatting sqref="C9:C108">
    <cfRule type="expression" dxfId="870" priority="952">
      <formula>$D9=0</formula>
    </cfRule>
  </conditionalFormatting>
  <conditionalFormatting sqref="C9:C108">
    <cfRule type="expression" dxfId="869" priority="949">
      <formula>$B9="TC"</formula>
    </cfRule>
    <cfRule type="expression" dxfId="868" priority="950">
      <formula>$B9="NSO"</formula>
    </cfRule>
    <cfRule type="expression" dxfId="867" priority="951">
      <formula>$B9="ab"</formula>
    </cfRule>
  </conditionalFormatting>
  <conditionalFormatting sqref="C9:C108">
    <cfRule type="expression" dxfId="866" priority="948">
      <formula>$C9=0</formula>
    </cfRule>
  </conditionalFormatting>
  <conditionalFormatting sqref="E9:K10">
    <cfRule type="expression" dxfId="865" priority="944">
      <formula>$B9="TC"</formula>
    </cfRule>
    <cfRule type="expression" dxfId="864" priority="945">
      <formula>$B9="NSO"</formula>
    </cfRule>
    <cfRule type="expression" dxfId="863" priority="946">
      <formula>$B9="ab"</formula>
    </cfRule>
  </conditionalFormatting>
  <conditionalFormatting sqref="E9:K10">
    <cfRule type="expression" dxfId="862" priority="943">
      <formula>$C9=0</formula>
    </cfRule>
  </conditionalFormatting>
  <conditionalFormatting sqref="E9:K10">
    <cfRule type="expression" dxfId="861" priority="942">
      <formula>$D9=0</formula>
    </cfRule>
  </conditionalFormatting>
  <conditionalFormatting sqref="L9:L108">
    <cfRule type="expression" dxfId="860" priority="938">
      <formula>$B9="TC"</formula>
    </cfRule>
    <cfRule type="expression" dxfId="859" priority="939">
      <formula>$B9="NSO"</formula>
    </cfRule>
    <cfRule type="expression" dxfId="858" priority="940">
      <formula>$B9="ab"</formula>
    </cfRule>
  </conditionalFormatting>
  <conditionalFormatting sqref="L9:L108">
    <cfRule type="expression" dxfId="857" priority="937">
      <formula>$C9=0</formula>
    </cfRule>
  </conditionalFormatting>
  <conditionalFormatting sqref="L9:T108">
    <cfRule type="expression" dxfId="856" priority="936">
      <formula>$D9=0</formula>
    </cfRule>
  </conditionalFormatting>
  <conditionalFormatting sqref="V9:V108">
    <cfRule type="expression" dxfId="855" priority="934">
      <formula>$D9=0</formula>
    </cfRule>
  </conditionalFormatting>
  <conditionalFormatting sqref="AA9:AA108">
    <cfRule type="expression" dxfId="854" priority="930">
      <formula>$B9="TC"</formula>
    </cfRule>
    <cfRule type="expression" dxfId="853" priority="931">
      <formula>$B9="NSO"</formula>
    </cfRule>
    <cfRule type="expression" dxfId="852" priority="932">
      <formula>$B9="ab"</formula>
    </cfRule>
  </conditionalFormatting>
  <conditionalFormatting sqref="AA9:AA108">
    <cfRule type="expression" dxfId="851" priority="929">
      <formula>$C9=0</formula>
    </cfRule>
  </conditionalFormatting>
  <conditionalFormatting sqref="AA9:AA108">
    <cfRule type="expression" dxfId="850" priority="928">
      <formula>$D9=0</formula>
    </cfRule>
  </conditionalFormatting>
  <conditionalFormatting sqref="FI9:FJ108">
    <cfRule type="cellIs" dxfId="849" priority="927" operator="equal">
      <formula>"First"</formula>
    </cfRule>
  </conditionalFormatting>
  <conditionalFormatting sqref="AO8:AO108">
    <cfRule type="expression" dxfId="848" priority="924">
      <formula>$B8="TC"</formula>
    </cfRule>
    <cfRule type="expression" dxfId="847" priority="925">
      <formula>$B8="NSO"</formula>
    </cfRule>
    <cfRule type="expression" dxfId="846" priority="926">
      <formula>$B8="ab"</formula>
    </cfRule>
  </conditionalFormatting>
  <conditionalFormatting sqref="AF9:AF108">
    <cfRule type="expression" dxfId="845" priority="918">
      <formula>$B9="TC"</formula>
    </cfRule>
    <cfRule type="expression" dxfId="844" priority="919">
      <formula>$B9="NSO"</formula>
    </cfRule>
    <cfRule type="expression" dxfId="843" priority="920">
      <formula>$B9="ab"</formula>
    </cfRule>
  </conditionalFormatting>
  <conditionalFormatting sqref="AF9:AF108">
    <cfRule type="expression" dxfId="842" priority="917">
      <formula>$C9=0</formula>
    </cfRule>
  </conditionalFormatting>
  <conditionalFormatting sqref="AF9:AN108">
    <cfRule type="expression" dxfId="841" priority="916">
      <formula>$D9=0</formula>
    </cfRule>
  </conditionalFormatting>
  <conditionalFormatting sqref="AP9:AP108">
    <cfRule type="expression" dxfId="840" priority="915">
      <formula>$D9=0</formula>
    </cfRule>
  </conditionalFormatting>
  <conditionalFormatting sqref="AU9:AU108">
    <cfRule type="expression" dxfId="839" priority="912">
      <formula>$B9="TC"</formula>
    </cfRule>
    <cfRule type="expression" dxfId="838" priority="913">
      <formula>$B9="NSO"</formula>
    </cfRule>
    <cfRule type="expression" dxfId="837" priority="914">
      <formula>$B9="ab"</formula>
    </cfRule>
  </conditionalFormatting>
  <conditionalFormatting sqref="AU9:AU108">
    <cfRule type="expression" dxfId="836" priority="911">
      <formula>$C9=0</formula>
    </cfRule>
  </conditionalFormatting>
  <conditionalFormatting sqref="AU9:AU108">
    <cfRule type="expression" dxfId="835" priority="910">
      <formula>$D9=0</formula>
    </cfRule>
  </conditionalFormatting>
  <conditionalFormatting sqref="AO8:AO108">
    <cfRule type="expression" dxfId="834" priority="907">
      <formula>$B8="TC"</formula>
    </cfRule>
    <cfRule type="expression" dxfId="833" priority="908">
      <formula>$B8="NSO"</formula>
    </cfRule>
    <cfRule type="expression" dxfId="832" priority="909">
      <formula>$B8="ab"</formula>
    </cfRule>
  </conditionalFormatting>
  <conditionalFormatting sqref="AF9:AF108">
    <cfRule type="expression" dxfId="831" priority="901">
      <formula>$B9="TC"</formula>
    </cfRule>
    <cfRule type="expression" dxfId="830" priority="902">
      <formula>$B9="NSO"</formula>
    </cfRule>
    <cfRule type="expression" dxfId="829" priority="903">
      <formula>$B9="ab"</formula>
    </cfRule>
  </conditionalFormatting>
  <conditionalFormatting sqref="AF9:AF108">
    <cfRule type="expression" dxfId="828" priority="900">
      <formula>$C9=0</formula>
    </cfRule>
  </conditionalFormatting>
  <conditionalFormatting sqref="AF9:AN108">
    <cfRule type="expression" dxfId="827" priority="899">
      <formula>$D9=0</formula>
    </cfRule>
  </conditionalFormatting>
  <conditionalFormatting sqref="AP9:AP108">
    <cfRule type="expression" dxfId="826" priority="898">
      <formula>$D9=0</formula>
    </cfRule>
  </conditionalFormatting>
  <conditionalFormatting sqref="AU9:AU108">
    <cfRule type="expression" dxfId="825" priority="895">
      <formula>$B9="TC"</formula>
    </cfRule>
    <cfRule type="expression" dxfId="824" priority="896">
      <formula>$B9="NSO"</formula>
    </cfRule>
    <cfRule type="expression" dxfId="823" priority="897">
      <formula>$B9="ab"</formula>
    </cfRule>
  </conditionalFormatting>
  <conditionalFormatting sqref="AU9:AU108">
    <cfRule type="expression" dxfId="822" priority="894">
      <formula>$C9=0</formula>
    </cfRule>
  </conditionalFormatting>
  <conditionalFormatting sqref="AU9:AU108">
    <cfRule type="expression" dxfId="821" priority="893">
      <formula>$D9=0</formula>
    </cfRule>
  </conditionalFormatting>
  <conditionalFormatting sqref="BI8:BI108">
    <cfRule type="expression" dxfId="820" priority="890">
      <formula>$B8="TC"</formula>
    </cfRule>
    <cfRule type="expression" dxfId="819" priority="891">
      <formula>$B8="NSO"</formula>
    </cfRule>
    <cfRule type="expression" dxfId="818" priority="892">
      <formula>$B8="ab"</formula>
    </cfRule>
  </conditionalFormatting>
  <conditionalFormatting sqref="BK8:BK108">
    <cfRule type="expression" dxfId="817" priority="887">
      <formula>$B8="TC"</formula>
    </cfRule>
    <cfRule type="expression" dxfId="816" priority="888">
      <formula>$B8="NSO"</formula>
    </cfRule>
    <cfRule type="expression" dxfId="815" priority="889">
      <formula>$B8="ab"</formula>
    </cfRule>
  </conditionalFormatting>
  <conditionalFormatting sqref="BI9:BI108">
    <cfRule type="expression" dxfId="814" priority="884">
      <formula>$B9="TC"</formula>
    </cfRule>
    <cfRule type="expression" dxfId="813" priority="885">
      <formula>$B9="NSO"</formula>
    </cfRule>
    <cfRule type="expression" dxfId="812" priority="886">
      <formula>$B9="ab"</formula>
    </cfRule>
  </conditionalFormatting>
  <conditionalFormatting sqref="BK9:BK108">
    <cfRule type="expression" dxfId="811" priority="881">
      <formula>$B9="TC"</formula>
    </cfRule>
    <cfRule type="expression" dxfId="810" priority="882">
      <formula>$B9="NSO"</formula>
    </cfRule>
    <cfRule type="expression" dxfId="809" priority="883">
      <formula>$B9="ab"</formula>
    </cfRule>
  </conditionalFormatting>
  <conditionalFormatting sqref="BI8:BI108">
    <cfRule type="expression" dxfId="808" priority="878">
      <formula>$B8="TC"</formula>
    </cfRule>
    <cfRule type="expression" dxfId="807" priority="879">
      <formula>$B8="NSO"</formula>
    </cfRule>
    <cfRule type="expression" dxfId="806" priority="880">
      <formula>$B8="ab"</formula>
    </cfRule>
  </conditionalFormatting>
  <conditionalFormatting sqref="BK8:BK108">
    <cfRule type="expression" dxfId="805" priority="875">
      <formula>$B8="TC"</formula>
    </cfRule>
    <cfRule type="expression" dxfId="804" priority="876">
      <formula>$B8="NSO"</formula>
    </cfRule>
    <cfRule type="expression" dxfId="803" priority="877">
      <formula>$B8="ab"</formula>
    </cfRule>
  </conditionalFormatting>
  <conditionalFormatting sqref="AZ9:AZ108">
    <cfRule type="expression" dxfId="802" priority="872">
      <formula>$B9="TC"</formula>
    </cfRule>
    <cfRule type="expression" dxfId="801" priority="873">
      <formula>$B9="NSO"</formula>
    </cfRule>
    <cfRule type="expression" dxfId="800" priority="874">
      <formula>$B9="ab"</formula>
    </cfRule>
  </conditionalFormatting>
  <conditionalFormatting sqref="AZ9:AZ108">
    <cfRule type="expression" dxfId="799" priority="871">
      <formula>$C9=0</formula>
    </cfRule>
  </conditionalFormatting>
  <conditionalFormatting sqref="AZ9:BH108">
    <cfRule type="expression" dxfId="798" priority="870">
      <formula>$D9=0</formula>
    </cfRule>
  </conditionalFormatting>
  <conditionalFormatting sqref="BJ9:BJ108">
    <cfRule type="expression" dxfId="797" priority="869">
      <formula>$D9=0</formula>
    </cfRule>
  </conditionalFormatting>
  <conditionalFormatting sqref="BO9:BO108">
    <cfRule type="expression" dxfId="796" priority="866">
      <formula>$B9="TC"</formula>
    </cfRule>
    <cfRule type="expression" dxfId="795" priority="867">
      <formula>$B9="NSO"</formula>
    </cfRule>
    <cfRule type="expression" dxfId="794" priority="868">
      <formula>$B9="ab"</formula>
    </cfRule>
  </conditionalFormatting>
  <conditionalFormatting sqref="BO9:BO108">
    <cfRule type="expression" dxfId="793" priority="865">
      <formula>$C9=0</formula>
    </cfRule>
  </conditionalFormatting>
  <conditionalFormatting sqref="BO9:BO108">
    <cfRule type="expression" dxfId="792" priority="864">
      <formula>$D9=0</formula>
    </cfRule>
  </conditionalFormatting>
  <conditionalFormatting sqref="BI8:BI108">
    <cfRule type="expression" dxfId="791" priority="861">
      <formula>$B8="TC"</formula>
    </cfRule>
    <cfRule type="expression" dxfId="790" priority="862">
      <formula>$B8="NSO"</formula>
    </cfRule>
    <cfRule type="expression" dxfId="789" priority="863">
      <formula>$B8="ab"</formula>
    </cfRule>
  </conditionalFormatting>
  <conditionalFormatting sqref="BK8:BK108">
    <cfRule type="expression" dxfId="788" priority="858">
      <formula>$B8="TC"</formula>
    </cfRule>
    <cfRule type="expression" dxfId="787" priority="859">
      <formula>$B8="NSO"</formula>
    </cfRule>
    <cfRule type="expression" dxfId="786" priority="860">
      <formula>$B8="ab"</formula>
    </cfRule>
  </conditionalFormatting>
  <conditionalFormatting sqref="AZ9:AZ108">
    <cfRule type="expression" dxfId="785" priority="855">
      <formula>$B9="TC"</formula>
    </cfRule>
    <cfRule type="expression" dxfId="784" priority="856">
      <formula>$B9="NSO"</formula>
    </cfRule>
    <cfRule type="expression" dxfId="783" priority="857">
      <formula>$B9="ab"</formula>
    </cfRule>
  </conditionalFormatting>
  <conditionalFormatting sqref="AZ9:AZ108">
    <cfRule type="expression" dxfId="782" priority="854">
      <formula>$C9=0</formula>
    </cfRule>
  </conditionalFormatting>
  <conditionalFormatting sqref="AZ9:BH108">
    <cfRule type="expression" dxfId="781" priority="853">
      <formula>$D9=0</formula>
    </cfRule>
  </conditionalFormatting>
  <conditionalFormatting sqref="BJ9:BJ108">
    <cfRule type="expression" dxfId="780" priority="852">
      <formula>$D9=0</formula>
    </cfRule>
  </conditionalFormatting>
  <conditionalFormatting sqref="BO9:BO108">
    <cfRule type="expression" dxfId="779" priority="849">
      <formula>$B9="TC"</formula>
    </cfRule>
    <cfRule type="expression" dxfId="778" priority="850">
      <formula>$B9="NSO"</formula>
    </cfRule>
    <cfRule type="expression" dxfId="777" priority="851">
      <formula>$B9="ab"</formula>
    </cfRule>
  </conditionalFormatting>
  <conditionalFormatting sqref="BO9:BO108">
    <cfRule type="expression" dxfId="776" priority="848">
      <formula>$C9=0</formula>
    </cfRule>
  </conditionalFormatting>
  <conditionalFormatting sqref="BO9:BO108">
    <cfRule type="expression" dxfId="775" priority="847">
      <formula>$D9=0</formula>
    </cfRule>
  </conditionalFormatting>
  <conditionalFormatting sqref="CC8:CC108">
    <cfRule type="expression" dxfId="774" priority="844">
      <formula>$B8="TC"</formula>
    </cfRule>
    <cfRule type="expression" dxfId="773" priority="845">
      <formula>$B8="NSO"</formula>
    </cfRule>
    <cfRule type="expression" dxfId="772" priority="846">
      <formula>$B8="ab"</formula>
    </cfRule>
  </conditionalFormatting>
  <conditionalFormatting sqref="CE8:CE108">
    <cfRule type="expression" dxfId="771" priority="841">
      <formula>$B8="TC"</formula>
    </cfRule>
    <cfRule type="expression" dxfId="770" priority="842">
      <formula>$B8="NSO"</formula>
    </cfRule>
    <cfRule type="expression" dxfId="769" priority="843">
      <formula>$B8="ab"</formula>
    </cfRule>
  </conditionalFormatting>
  <conditionalFormatting sqref="CC8:CC108">
    <cfRule type="expression" dxfId="768" priority="838">
      <formula>$B8="TC"</formula>
    </cfRule>
    <cfRule type="expression" dxfId="767" priority="839">
      <formula>$B8="NSO"</formula>
    </cfRule>
    <cfRule type="expression" dxfId="766" priority="840">
      <formula>$B8="ab"</formula>
    </cfRule>
  </conditionalFormatting>
  <conditionalFormatting sqref="CE8:CE108">
    <cfRule type="expression" dxfId="765" priority="835">
      <formula>$B8="TC"</formula>
    </cfRule>
    <cfRule type="expression" dxfId="764" priority="836">
      <formula>$B8="NSO"</formula>
    </cfRule>
    <cfRule type="expression" dxfId="763" priority="837">
      <formula>$B8="ab"</formula>
    </cfRule>
  </conditionalFormatting>
  <conditionalFormatting sqref="CC9:CC108">
    <cfRule type="expression" dxfId="762" priority="832">
      <formula>$B9="TC"</formula>
    </cfRule>
    <cfRule type="expression" dxfId="761" priority="833">
      <formula>$B9="NSO"</formula>
    </cfRule>
    <cfRule type="expression" dxfId="760" priority="834">
      <formula>$B9="ab"</formula>
    </cfRule>
  </conditionalFormatting>
  <conditionalFormatting sqref="CE9:CE108">
    <cfRule type="expression" dxfId="759" priority="829">
      <formula>$B9="TC"</formula>
    </cfRule>
    <cfRule type="expression" dxfId="758" priority="830">
      <formula>$B9="NSO"</formula>
    </cfRule>
    <cfRule type="expression" dxfId="757" priority="831">
      <formula>$B9="ab"</formula>
    </cfRule>
  </conditionalFormatting>
  <conditionalFormatting sqref="CC8:CC108">
    <cfRule type="expression" dxfId="756" priority="826">
      <formula>$B8="TC"</formula>
    </cfRule>
    <cfRule type="expression" dxfId="755" priority="827">
      <formula>$B8="NSO"</formula>
    </cfRule>
    <cfRule type="expression" dxfId="754" priority="828">
      <formula>$B8="ab"</formula>
    </cfRule>
  </conditionalFormatting>
  <conditionalFormatting sqref="CE8:CE108">
    <cfRule type="expression" dxfId="753" priority="823">
      <formula>$B8="TC"</formula>
    </cfRule>
    <cfRule type="expression" dxfId="752" priority="824">
      <formula>$B8="NSO"</formula>
    </cfRule>
    <cfRule type="expression" dxfId="751" priority="825">
      <formula>$B8="ab"</formula>
    </cfRule>
  </conditionalFormatting>
  <conditionalFormatting sqref="BT9:BT108">
    <cfRule type="expression" dxfId="750" priority="820">
      <formula>$B9="TC"</formula>
    </cfRule>
    <cfRule type="expression" dxfId="749" priority="821">
      <formula>$B9="NSO"</formula>
    </cfRule>
    <cfRule type="expression" dxfId="748" priority="822">
      <formula>$B9="ab"</formula>
    </cfRule>
  </conditionalFormatting>
  <conditionalFormatting sqref="BT9:BT108">
    <cfRule type="expression" dxfId="747" priority="819">
      <formula>$C9=0</formula>
    </cfRule>
  </conditionalFormatting>
  <conditionalFormatting sqref="BT9:CB108">
    <cfRule type="expression" dxfId="746" priority="818">
      <formula>$D9=0</formula>
    </cfRule>
  </conditionalFormatting>
  <conditionalFormatting sqref="CD9:CD108">
    <cfRule type="expression" dxfId="745" priority="817">
      <formula>$D9=0</formula>
    </cfRule>
  </conditionalFormatting>
  <conditionalFormatting sqref="CI9:CI108">
    <cfRule type="expression" dxfId="744" priority="814">
      <formula>$B9="TC"</formula>
    </cfRule>
    <cfRule type="expression" dxfId="743" priority="815">
      <formula>$B9="NSO"</formula>
    </cfRule>
    <cfRule type="expression" dxfId="742" priority="816">
      <formula>$B9="ab"</formula>
    </cfRule>
  </conditionalFormatting>
  <conditionalFormatting sqref="CI9:CI108">
    <cfRule type="expression" dxfId="741" priority="813">
      <formula>$C9=0</formula>
    </cfRule>
  </conditionalFormatting>
  <conditionalFormatting sqref="CI9:CI108">
    <cfRule type="expression" dxfId="740" priority="812">
      <formula>$D9=0</formula>
    </cfRule>
  </conditionalFormatting>
  <conditionalFormatting sqref="CC8:CC108">
    <cfRule type="expression" dxfId="739" priority="809">
      <formula>$B8="TC"</formula>
    </cfRule>
    <cfRule type="expression" dxfId="738" priority="810">
      <formula>$B8="NSO"</formula>
    </cfRule>
    <cfRule type="expression" dxfId="737" priority="811">
      <formula>$B8="ab"</formula>
    </cfRule>
  </conditionalFormatting>
  <conditionalFormatting sqref="CE8:CE108">
    <cfRule type="expression" dxfId="736" priority="806">
      <formula>$B8="TC"</formula>
    </cfRule>
    <cfRule type="expression" dxfId="735" priority="807">
      <formula>$B8="NSO"</formula>
    </cfRule>
    <cfRule type="expression" dxfId="734" priority="808">
      <formula>$B8="ab"</formula>
    </cfRule>
  </conditionalFormatting>
  <conditionalFormatting sqref="BT9:BT108">
    <cfRule type="expression" dxfId="733" priority="803">
      <formula>$B9="TC"</formula>
    </cfRule>
    <cfRule type="expression" dxfId="732" priority="804">
      <formula>$B9="NSO"</formula>
    </cfRule>
    <cfRule type="expression" dxfId="731" priority="805">
      <formula>$B9="ab"</formula>
    </cfRule>
  </conditionalFormatting>
  <conditionalFormatting sqref="BT9:BT108">
    <cfRule type="expression" dxfId="730" priority="802">
      <formula>$C9=0</formula>
    </cfRule>
  </conditionalFormatting>
  <conditionalFormatting sqref="BT9:CB108">
    <cfRule type="expression" dxfId="729" priority="801">
      <formula>$D9=0</formula>
    </cfRule>
  </conditionalFormatting>
  <conditionalFormatting sqref="CD9:CD108">
    <cfRule type="expression" dxfId="728" priority="800">
      <formula>$D9=0</formula>
    </cfRule>
  </conditionalFormatting>
  <conditionalFormatting sqref="CI9:CI108">
    <cfRule type="expression" dxfId="727" priority="797">
      <formula>$B9="TC"</formula>
    </cfRule>
    <cfRule type="expression" dxfId="726" priority="798">
      <formula>$B9="NSO"</formula>
    </cfRule>
    <cfRule type="expression" dxfId="725" priority="799">
      <formula>$B9="ab"</formula>
    </cfRule>
  </conditionalFormatting>
  <conditionalFormatting sqref="CI9:CI108">
    <cfRule type="expression" dxfId="724" priority="796">
      <formula>$C9=0</formula>
    </cfRule>
  </conditionalFormatting>
  <conditionalFormatting sqref="CI9:CI108">
    <cfRule type="expression" dxfId="723" priority="795">
      <formula>$D9=0</formula>
    </cfRule>
  </conditionalFormatting>
  <conditionalFormatting sqref="CW8:CW108">
    <cfRule type="expression" dxfId="722" priority="792">
      <formula>$B8="TC"</formula>
    </cfRule>
    <cfRule type="expression" dxfId="721" priority="793">
      <formula>$B8="NSO"</formula>
    </cfRule>
    <cfRule type="expression" dxfId="720" priority="794">
      <formula>$B8="ab"</formula>
    </cfRule>
  </conditionalFormatting>
  <conditionalFormatting sqref="CY8:CY108">
    <cfRule type="expression" dxfId="719" priority="789">
      <formula>$B8="TC"</formula>
    </cfRule>
    <cfRule type="expression" dxfId="718" priority="790">
      <formula>$B8="NSO"</formula>
    </cfRule>
    <cfRule type="expression" dxfId="717" priority="791">
      <formula>$B8="ab"</formula>
    </cfRule>
  </conditionalFormatting>
  <conditionalFormatting sqref="CW9:CW108">
    <cfRule type="expression" dxfId="716" priority="786">
      <formula>$B9="TC"</formula>
    </cfRule>
    <cfRule type="expression" dxfId="715" priority="787">
      <formula>$B9="NSO"</formula>
    </cfRule>
    <cfRule type="expression" dxfId="714" priority="788">
      <formula>$B9="ab"</formula>
    </cfRule>
  </conditionalFormatting>
  <conditionalFormatting sqref="CY9:CY108">
    <cfRule type="expression" dxfId="713" priority="783">
      <formula>$B9="TC"</formula>
    </cfRule>
    <cfRule type="expression" dxfId="712" priority="784">
      <formula>$B9="NSO"</formula>
    </cfRule>
    <cfRule type="expression" dxfId="711" priority="785">
      <formula>$B9="ab"</formula>
    </cfRule>
  </conditionalFormatting>
  <conditionalFormatting sqref="DG10:DG108">
    <cfRule type="expression" dxfId="710" priority="780">
      <formula>$B10="TC"</formula>
    </cfRule>
    <cfRule type="expression" dxfId="709" priority="781">
      <formula>$B10="NSO"</formula>
    </cfRule>
    <cfRule type="expression" dxfId="708" priority="782">
      <formula>$B10="ab"</formula>
    </cfRule>
  </conditionalFormatting>
  <conditionalFormatting sqref="DG10:DG108">
    <cfRule type="expression" dxfId="707" priority="779">
      <formula>$C10=0</formula>
    </cfRule>
  </conditionalFormatting>
  <conditionalFormatting sqref="CW8:CW108">
    <cfRule type="expression" dxfId="706" priority="776">
      <formula>$B8="TC"</formula>
    </cfRule>
    <cfRule type="expression" dxfId="705" priority="777">
      <formula>$B8="NSO"</formula>
    </cfRule>
    <cfRule type="expression" dxfId="704" priority="778">
      <formula>$B8="ab"</formula>
    </cfRule>
  </conditionalFormatting>
  <conditionalFormatting sqref="CY8:CY108">
    <cfRule type="expression" dxfId="703" priority="773">
      <formula>$B8="TC"</formula>
    </cfRule>
    <cfRule type="expression" dxfId="702" priority="774">
      <formula>$B8="NSO"</formula>
    </cfRule>
    <cfRule type="expression" dxfId="701" priority="775">
      <formula>$B8="ab"</formula>
    </cfRule>
  </conditionalFormatting>
  <conditionalFormatting sqref="CW8:CW108">
    <cfRule type="expression" dxfId="700" priority="770">
      <formula>$B8="TC"</formula>
    </cfRule>
    <cfRule type="expression" dxfId="699" priority="771">
      <formula>$B8="NSO"</formula>
    </cfRule>
    <cfRule type="expression" dxfId="698" priority="772">
      <formula>$B8="ab"</formula>
    </cfRule>
  </conditionalFormatting>
  <conditionalFormatting sqref="CY8:CY108">
    <cfRule type="expression" dxfId="697" priority="767">
      <formula>$B8="TC"</formula>
    </cfRule>
    <cfRule type="expression" dxfId="696" priority="768">
      <formula>$B8="NSO"</formula>
    </cfRule>
    <cfRule type="expression" dxfId="695" priority="769">
      <formula>$B8="ab"</formula>
    </cfRule>
  </conditionalFormatting>
  <conditionalFormatting sqref="CW9:CW108">
    <cfRule type="expression" dxfId="694" priority="764">
      <formula>$B9="TC"</formula>
    </cfRule>
    <cfRule type="expression" dxfId="693" priority="765">
      <formula>$B9="NSO"</formula>
    </cfRule>
    <cfRule type="expression" dxfId="692" priority="766">
      <formula>$B9="ab"</formula>
    </cfRule>
  </conditionalFormatting>
  <conditionalFormatting sqref="CY9:CY108">
    <cfRule type="expression" dxfId="691" priority="761">
      <formula>$B9="TC"</formula>
    </cfRule>
    <cfRule type="expression" dxfId="690" priority="762">
      <formula>$B9="NSO"</formula>
    </cfRule>
    <cfRule type="expression" dxfId="689" priority="763">
      <formula>$B9="ab"</formula>
    </cfRule>
  </conditionalFormatting>
  <conditionalFormatting sqref="CW8:CW108">
    <cfRule type="expression" dxfId="688" priority="758">
      <formula>$B8="TC"</formula>
    </cfRule>
    <cfRule type="expression" dxfId="687" priority="759">
      <formula>$B8="NSO"</formula>
    </cfRule>
    <cfRule type="expression" dxfId="686" priority="760">
      <formula>$B8="ab"</formula>
    </cfRule>
  </conditionalFormatting>
  <conditionalFormatting sqref="CY8:CY108">
    <cfRule type="expression" dxfId="685" priority="755">
      <formula>$B8="TC"</formula>
    </cfRule>
    <cfRule type="expression" dxfId="684" priority="756">
      <formula>$B8="NSO"</formula>
    </cfRule>
    <cfRule type="expression" dxfId="683" priority="757">
      <formula>$B8="ab"</formula>
    </cfRule>
  </conditionalFormatting>
  <conditionalFormatting sqref="CN9:CN108">
    <cfRule type="expression" dxfId="682" priority="752">
      <formula>$B9="TC"</formula>
    </cfRule>
    <cfRule type="expression" dxfId="681" priority="753">
      <formula>$B9="NSO"</formula>
    </cfRule>
    <cfRule type="expression" dxfId="680" priority="754">
      <formula>$B9="ab"</formula>
    </cfRule>
  </conditionalFormatting>
  <conditionalFormatting sqref="CN9:CN108">
    <cfRule type="expression" dxfId="679" priority="751">
      <formula>$C9=0</formula>
    </cfRule>
  </conditionalFormatting>
  <conditionalFormatting sqref="CN9:CV108">
    <cfRule type="expression" dxfId="678" priority="750">
      <formula>$D9=0</formula>
    </cfRule>
  </conditionalFormatting>
  <conditionalFormatting sqref="CX9:CX108">
    <cfRule type="expression" dxfId="677" priority="749">
      <formula>$D9=0</formula>
    </cfRule>
  </conditionalFormatting>
  <conditionalFormatting sqref="DC9:DC108">
    <cfRule type="expression" dxfId="676" priority="746">
      <formula>$B9="TC"</formula>
    </cfRule>
    <cfRule type="expression" dxfId="675" priority="747">
      <formula>$B9="NSO"</formula>
    </cfRule>
    <cfRule type="expression" dxfId="674" priority="748">
      <formula>$B9="ab"</formula>
    </cfRule>
  </conditionalFormatting>
  <conditionalFormatting sqref="DC9:DC108">
    <cfRule type="expression" dxfId="673" priority="745">
      <formula>$C9=0</formula>
    </cfRule>
  </conditionalFormatting>
  <conditionalFormatting sqref="DC9:DC108">
    <cfRule type="expression" dxfId="672" priority="744">
      <formula>$D9=0</formula>
    </cfRule>
  </conditionalFormatting>
  <conditionalFormatting sqref="CW8:CW108">
    <cfRule type="expression" dxfId="671" priority="741">
      <formula>$B8="TC"</formula>
    </cfRule>
    <cfRule type="expression" dxfId="670" priority="742">
      <formula>$B8="NSO"</formula>
    </cfRule>
    <cfRule type="expression" dxfId="669" priority="743">
      <formula>$B8="ab"</formula>
    </cfRule>
  </conditionalFormatting>
  <conditionalFormatting sqref="CY8:CY108">
    <cfRule type="expression" dxfId="668" priority="738">
      <formula>$B8="TC"</formula>
    </cfRule>
    <cfRule type="expression" dxfId="667" priority="739">
      <formula>$B8="NSO"</formula>
    </cfRule>
    <cfRule type="expression" dxfId="666" priority="740">
      <formula>$B8="ab"</formula>
    </cfRule>
  </conditionalFormatting>
  <conditionalFormatting sqref="CN9:CN108">
    <cfRule type="expression" dxfId="665" priority="735">
      <formula>$B9="TC"</formula>
    </cfRule>
    <cfRule type="expression" dxfId="664" priority="736">
      <formula>$B9="NSO"</formula>
    </cfRule>
    <cfRule type="expression" dxfId="663" priority="737">
      <formula>$B9="ab"</formula>
    </cfRule>
  </conditionalFormatting>
  <conditionalFormatting sqref="CN9:CN108">
    <cfRule type="expression" dxfId="662" priority="734">
      <formula>$C9=0</formula>
    </cfRule>
  </conditionalFormatting>
  <conditionalFormatting sqref="CN9:CV108">
    <cfRule type="expression" dxfId="661" priority="733">
      <formula>$D9=0</formula>
    </cfRule>
  </conditionalFormatting>
  <conditionalFormatting sqref="CX9:CX108">
    <cfRule type="expression" dxfId="660" priority="732">
      <formula>$D9=0</formula>
    </cfRule>
  </conditionalFormatting>
  <conditionalFormatting sqref="DC9:DC108">
    <cfRule type="expression" dxfId="659" priority="729">
      <formula>$B9="TC"</formula>
    </cfRule>
    <cfRule type="expression" dxfId="658" priority="730">
      <formula>$B9="NSO"</formula>
    </cfRule>
    <cfRule type="expression" dxfId="657" priority="731">
      <formula>$B9="ab"</formula>
    </cfRule>
  </conditionalFormatting>
  <conditionalFormatting sqref="DC9:DC108">
    <cfRule type="expression" dxfId="656" priority="728">
      <formula>$C9=0</formula>
    </cfRule>
  </conditionalFormatting>
  <conditionalFormatting sqref="DC9:DC108">
    <cfRule type="expression" dxfId="655" priority="727">
      <formula>$D9=0</formula>
    </cfRule>
  </conditionalFormatting>
  <conditionalFormatting sqref="DQ8:DQ108">
    <cfRule type="expression" dxfId="654" priority="724">
      <formula>$B8="TC"</formula>
    </cfRule>
    <cfRule type="expression" dxfId="653" priority="725">
      <formula>$B8="NSO"</formula>
    </cfRule>
    <cfRule type="expression" dxfId="652" priority="726">
      <formula>$B8="ab"</formula>
    </cfRule>
  </conditionalFormatting>
  <conditionalFormatting sqref="DQ8:DQ108">
    <cfRule type="expression" dxfId="651" priority="718">
      <formula>$B8="TC"</formula>
    </cfRule>
    <cfRule type="expression" dxfId="650" priority="719">
      <formula>$B8="NSO"</formula>
    </cfRule>
    <cfRule type="expression" dxfId="649" priority="720">
      <formula>$B8="ab"</formula>
    </cfRule>
  </conditionalFormatting>
  <conditionalFormatting sqref="DQ9:DQ108">
    <cfRule type="expression" dxfId="648" priority="712">
      <formula>$B9="TC"</formula>
    </cfRule>
    <cfRule type="expression" dxfId="647" priority="713">
      <formula>$B9="NSO"</formula>
    </cfRule>
    <cfRule type="expression" dxfId="646" priority="714">
      <formula>$B9="ab"</formula>
    </cfRule>
  </conditionalFormatting>
  <conditionalFormatting sqref="EA10:EA108">
    <cfRule type="expression" dxfId="645" priority="706">
      <formula>$B10="TC"</formula>
    </cfRule>
    <cfRule type="expression" dxfId="644" priority="707">
      <formula>$B10="NSO"</formula>
    </cfRule>
    <cfRule type="expression" dxfId="643" priority="708">
      <formula>$B10="ab"</formula>
    </cfRule>
  </conditionalFormatting>
  <conditionalFormatting sqref="EA10:EA108">
    <cfRule type="expression" dxfId="642" priority="705">
      <formula>$C10=0</formula>
    </cfRule>
  </conditionalFormatting>
  <conditionalFormatting sqref="DQ8:DQ108">
    <cfRule type="expression" dxfId="641" priority="702">
      <formula>$B8="TC"</formula>
    </cfRule>
    <cfRule type="expression" dxfId="640" priority="703">
      <formula>$B8="NSO"</formula>
    </cfRule>
    <cfRule type="expression" dxfId="639" priority="704">
      <formula>$B8="ab"</formula>
    </cfRule>
  </conditionalFormatting>
  <conditionalFormatting sqref="DQ8:DQ108">
    <cfRule type="expression" dxfId="638" priority="696">
      <formula>$B8="TC"</formula>
    </cfRule>
    <cfRule type="expression" dxfId="637" priority="697">
      <formula>$B8="NSO"</formula>
    </cfRule>
    <cfRule type="expression" dxfId="636" priority="698">
      <formula>$B8="ab"</formula>
    </cfRule>
  </conditionalFormatting>
  <conditionalFormatting sqref="DQ9:DQ108">
    <cfRule type="expression" dxfId="635" priority="690">
      <formula>$B9="TC"</formula>
    </cfRule>
    <cfRule type="expression" dxfId="634" priority="691">
      <formula>$B9="NSO"</formula>
    </cfRule>
    <cfRule type="expression" dxfId="633" priority="692">
      <formula>$B9="ab"</formula>
    </cfRule>
  </conditionalFormatting>
  <conditionalFormatting sqref="DQ8:DQ108">
    <cfRule type="expression" dxfId="632" priority="684">
      <formula>$B8="TC"</formula>
    </cfRule>
    <cfRule type="expression" dxfId="631" priority="685">
      <formula>$B8="NSO"</formula>
    </cfRule>
    <cfRule type="expression" dxfId="630" priority="686">
      <formula>$B8="ab"</formula>
    </cfRule>
  </conditionalFormatting>
  <conditionalFormatting sqref="DH9:DH108">
    <cfRule type="expression" dxfId="629" priority="678">
      <formula>$B9="TC"</formula>
    </cfRule>
    <cfRule type="expression" dxfId="628" priority="679">
      <formula>$B9="NSO"</formula>
    </cfRule>
    <cfRule type="expression" dxfId="627" priority="680">
      <formula>$B9="ab"</formula>
    </cfRule>
  </conditionalFormatting>
  <conditionalFormatting sqref="DH9:DH108">
    <cfRule type="expression" dxfId="626" priority="677">
      <formula>$C9=0</formula>
    </cfRule>
  </conditionalFormatting>
  <conditionalFormatting sqref="DH9:DP108">
    <cfRule type="expression" dxfId="625" priority="676">
      <formula>$D9=0</formula>
    </cfRule>
  </conditionalFormatting>
  <conditionalFormatting sqref="DR9:DR108">
    <cfRule type="expression" dxfId="624" priority="675">
      <formula>$D9=0</formula>
    </cfRule>
  </conditionalFormatting>
  <conditionalFormatting sqref="DW9:DW108">
    <cfRule type="expression" dxfId="623" priority="672">
      <formula>$B9="TC"</formula>
    </cfRule>
    <cfRule type="expression" dxfId="622" priority="673">
      <formula>$B9="NSO"</formula>
    </cfRule>
    <cfRule type="expression" dxfId="621" priority="674">
      <formula>$B9="ab"</formula>
    </cfRule>
  </conditionalFormatting>
  <conditionalFormatting sqref="DW9:DW108">
    <cfRule type="expression" dxfId="620" priority="671">
      <formula>$C9=0</formula>
    </cfRule>
  </conditionalFormatting>
  <conditionalFormatting sqref="DW9:DW108">
    <cfRule type="expression" dxfId="619" priority="670">
      <formula>$D9=0</formula>
    </cfRule>
  </conditionalFormatting>
  <conditionalFormatting sqref="DQ8:DQ108">
    <cfRule type="expression" dxfId="618" priority="667">
      <formula>$B8="TC"</formula>
    </cfRule>
    <cfRule type="expression" dxfId="617" priority="668">
      <formula>$B8="NSO"</formula>
    </cfRule>
    <cfRule type="expression" dxfId="616" priority="669">
      <formula>$B8="ab"</formula>
    </cfRule>
  </conditionalFormatting>
  <conditionalFormatting sqref="DH9:DH108">
    <cfRule type="expression" dxfId="615" priority="661">
      <formula>$B9="TC"</formula>
    </cfRule>
    <cfRule type="expression" dxfId="614" priority="662">
      <formula>$B9="NSO"</formula>
    </cfRule>
    <cfRule type="expression" dxfId="613" priority="663">
      <formula>$B9="ab"</formula>
    </cfRule>
  </conditionalFormatting>
  <conditionalFormatting sqref="DH9:DH108">
    <cfRule type="expression" dxfId="612" priority="660">
      <formula>$C9=0</formula>
    </cfRule>
  </conditionalFormatting>
  <conditionalFormatting sqref="DH9:DP108">
    <cfRule type="expression" dxfId="611" priority="659">
      <formula>$D9=0</formula>
    </cfRule>
  </conditionalFormatting>
  <conditionalFormatting sqref="DR9:DR108">
    <cfRule type="expression" dxfId="610" priority="658">
      <formula>$D9=0</formula>
    </cfRule>
  </conditionalFormatting>
  <conditionalFormatting sqref="DW9:DW108">
    <cfRule type="expression" dxfId="609" priority="655">
      <formula>$B9="TC"</formula>
    </cfRule>
    <cfRule type="expression" dxfId="608" priority="656">
      <formula>$B9="NSO"</formula>
    </cfRule>
    <cfRule type="expression" dxfId="607" priority="657">
      <formula>$B9="ab"</formula>
    </cfRule>
  </conditionalFormatting>
  <conditionalFormatting sqref="DW9:DW108">
    <cfRule type="expression" dxfId="606" priority="654">
      <formula>$C9=0</formula>
    </cfRule>
  </conditionalFormatting>
  <conditionalFormatting sqref="DW9:DW108">
    <cfRule type="expression" dxfId="605" priority="653">
      <formula>$D9=0</formula>
    </cfRule>
  </conditionalFormatting>
  <conditionalFormatting sqref="A9:FN108">
    <cfRule type="expression" dxfId="604" priority="476">
      <formula>$A9="TC"</formula>
    </cfRule>
    <cfRule type="expression" dxfId="603" priority="477">
      <formula>$A9="NSO"</formula>
    </cfRule>
  </conditionalFormatting>
  <conditionalFormatting sqref="Z9:Z108">
    <cfRule type="expression" dxfId="602" priority="473">
      <formula>$B9="TC"</formula>
    </cfRule>
    <cfRule type="expression" dxfId="601" priority="474">
      <formula>$B9="NSO"</formula>
    </cfRule>
    <cfRule type="expression" dxfId="600" priority="475">
      <formula>$B9="ab"</formula>
    </cfRule>
  </conditionalFormatting>
  <conditionalFormatting sqref="AQ10:AQ108">
    <cfRule type="expression" dxfId="599" priority="470">
      <formula>$B10="TC"</formula>
    </cfRule>
    <cfRule type="expression" dxfId="598" priority="471">
      <formula>$B10="NSO"</formula>
    </cfRule>
    <cfRule type="expression" dxfId="597" priority="472">
      <formula>$B10="ab"</formula>
    </cfRule>
  </conditionalFormatting>
  <conditionalFormatting sqref="AP9">
    <cfRule type="expression" dxfId="596" priority="469">
      <formula>$D9=0</formula>
    </cfRule>
  </conditionalFormatting>
  <conditionalFormatting sqref="AU9:AU108">
    <cfRule type="expression" dxfId="595" priority="466">
      <formula>$B9="TC"</formula>
    </cfRule>
    <cfRule type="expression" dxfId="594" priority="467">
      <formula>$B9="NSO"</formula>
    </cfRule>
    <cfRule type="expression" dxfId="593" priority="468">
      <formula>$B9="ab"</formula>
    </cfRule>
  </conditionalFormatting>
  <conditionalFormatting sqref="AU9:AU108">
    <cfRule type="expression" dxfId="592" priority="465">
      <formula>$C9=0</formula>
    </cfRule>
  </conditionalFormatting>
  <conditionalFormatting sqref="AU9:AU108">
    <cfRule type="expression" dxfId="591" priority="464">
      <formula>$D9=0</formula>
    </cfRule>
  </conditionalFormatting>
  <conditionalFormatting sqref="AT9:AT108">
    <cfRule type="expression" dxfId="590" priority="461">
      <formula>$B9="TC"</formula>
    </cfRule>
    <cfRule type="expression" dxfId="589" priority="462">
      <formula>$B9="NSO"</formula>
    </cfRule>
    <cfRule type="expression" dxfId="588" priority="463">
      <formula>$B9="ab"</formula>
    </cfRule>
  </conditionalFormatting>
  <conditionalFormatting sqref="DS9:DS108">
    <cfRule type="expression" dxfId="587" priority="458">
      <formula>$B9="TC"</formula>
    </cfRule>
    <cfRule type="expression" dxfId="586" priority="459">
      <formula>$B9="NSO"</formula>
    </cfRule>
    <cfRule type="expression" dxfId="585" priority="460">
      <formula>$B9="ab"</formula>
    </cfRule>
  </conditionalFormatting>
  <conditionalFormatting sqref="DS9:DS108">
    <cfRule type="expression" dxfId="584" priority="455">
      <formula>$B9="TC"</formula>
    </cfRule>
    <cfRule type="expression" dxfId="583" priority="456">
      <formula>$B9="NSO"</formula>
    </cfRule>
    <cfRule type="expression" dxfId="582" priority="457">
      <formula>$B9="ab"</formula>
    </cfRule>
  </conditionalFormatting>
  <conditionalFormatting sqref="DS9:DS108">
    <cfRule type="expression" dxfId="581" priority="452">
      <formula>$B9="TC"</formula>
    </cfRule>
    <cfRule type="expression" dxfId="580" priority="453">
      <formula>$B9="NSO"</formula>
    </cfRule>
    <cfRule type="expression" dxfId="579" priority="454">
      <formula>$B9="ab"</formula>
    </cfRule>
  </conditionalFormatting>
  <conditionalFormatting sqref="DS9:DS108">
    <cfRule type="expression" dxfId="578" priority="449">
      <formula>$B9="TC"</formula>
    </cfRule>
    <cfRule type="expression" dxfId="577" priority="450">
      <formula>$B9="NSO"</formula>
    </cfRule>
    <cfRule type="expression" dxfId="576" priority="451">
      <formula>$B9="ab"</formula>
    </cfRule>
  </conditionalFormatting>
  <conditionalFormatting sqref="DS9:DS108">
    <cfRule type="expression" dxfId="575" priority="446">
      <formula>$B9="TC"</formula>
    </cfRule>
    <cfRule type="expression" dxfId="574" priority="447">
      <formula>$B9="NSO"</formula>
    </cfRule>
    <cfRule type="expression" dxfId="573" priority="448">
      <formula>$B9="ab"</formula>
    </cfRule>
  </conditionalFormatting>
  <conditionalFormatting sqref="DS9:DS108">
    <cfRule type="expression" dxfId="572" priority="443">
      <formula>$B9="TC"</formula>
    </cfRule>
    <cfRule type="expression" dxfId="571" priority="444">
      <formula>$B9="NSO"</formula>
    </cfRule>
    <cfRule type="expression" dxfId="570" priority="445">
      <formula>$B9="ab"</formula>
    </cfRule>
  </conditionalFormatting>
  <conditionalFormatting sqref="DS9:DS108">
    <cfRule type="expression" dxfId="569" priority="440">
      <formula>$B9="TC"</formula>
    </cfRule>
    <cfRule type="expression" dxfId="568" priority="441">
      <formula>$B9="NSO"</formula>
    </cfRule>
    <cfRule type="expression" dxfId="567" priority="442">
      <formula>$B9="ab"</formula>
    </cfRule>
  </conditionalFormatting>
  <conditionalFormatting sqref="DR9">
    <cfRule type="expression" dxfId="566" priority="439">
      <formula>$D9=0</formula>
    </cfRule>
  </conditionalFormatting>
  <conditionalFormatting sqref="DW9:DW108">
    <cfRule type="expression" dxfId="565" priority="436">
      <formula>$B9="TC"</formula>
    </cfRule>
    <cfRule type="expression" dxfId="564" priority="437">
      <formula>$B9="NSO"</formula>
    </cfRule>
    <cfRule type="expression" dxfId="563" priority="438">
      <formula>$B9="ab"</formula>
    </cfRule>
  </conditionalFormatting>
  <conditionalFormatting sqref="DW9:DW108">
    <cfRule type="expression" dxfId="562" priority="435">
      <formula>$C9=0</formula>
    </cfRule>
  </conditionalFormatting>
  <conditionalFormatting sqref="DW9:DW108">
    <cfRule type="expression" dxfId="561" priority="434">
      <formula>$D9=0</formula>
    </cfRule>
  </conditionalFormatting>
  <conditionalFormatting sqref="DS9:DS108">
    <cfRule type="expression" dxfId="560" priority="431">
      <formula>$B9="TC"</formula>
    </cfRule>
    <cfRule type="expression" dxfId="559" priority="432">
      <formula>$B9="NSO"</formula>
    </cfRule>
    <cfRule type="expression" dxfId="558" priority="433">
      <formula>$B9="ab"</formula>
    </cfRule>
  </conditionalFormatting>
  <conditionalFormatting sqref="DR9">
    <cfRule type="expression" dxfId="557" priority="430">
      <formula>$D9=0</formula>
    </cfRule>
  </conditionalFormatting>
  <conditionalFormatting sqref="DW9:DW108">
    <cfRule type="expression" dxfId="556" priority="427">
      <formula>$B9="TC"</formula>
    </cfRule>
    <cfRule type="expression" dxfId="555" priority="428">
      <formula>$B9="NSO"</formula>
    </cfRule>
    <cfRule type="expression" dxfId="554" priority="429">
      <formula>$B9="ab"</formula>
    </cfRule>
  </conditionalFormatting>
  <conditionalFormatting sqref="DW9:DW108">
    <cfRule type="expression" dxfId="553" priority="426">
      <formula>$C9=0</formula>
    </cfRule>
  </conditionalFormatting>
  <conditionalFormatting sqref="DW9:DW108">
    <cfRule type="expression" dxfId="552" priority="425">
      <formula>$D9=0</formula>
    </cfRule>
  </conditionalFormatting>
  <conditionalFormatting sqref="X9:X108">
    <cfRule type="expression" dxfId="551" priority="422">
      <formula>$B9="TC"</formula>
    </cfRule>
    <cfRule type="expression" dxfId="550" priority="423">
      <formula>$B9="NSO"</formula>
    </cfRule>
    <cfRule type="expression" dxfId="549" priority="424">
      <formula>$B9="ab"</formula>
    </cfRule>
  </conditionalFormatting>
  <conditionalFormatting sqref="X9:X108">
    <cfRule type="expression" dxfId="548" priority="421">
      <formula>$C9=0</formula>
    </cfRule>
  </conditionalFormatting>
  <conditionalFormatting sqref="X9:X108">
    <cfRule type="expression" dxfId="547" priority="418">
      <formula>$B9="TC"</formula>
    </cfRule>
    <cfRule type="expression" dxfId="546" priority="419">
      <formula>$B9="NSO"</formula>
    </cfRule>
    <cfRule type="expression" dxfId="545" priority="420">
      <formula>$B9="ab"</formula>
    </cfRule>
  </conditionalFormatting>
  <conditionalFormatting sqref="X9:X108">
    <cfRule type="expression" dxfId="544" priority="417">
      <formula>$C9=0</formula>
    </cfRule>
  </conditionalFormatting>
  <conditionalFormatting sqref="X9:X108">
    <cfRule type="expression" dxfId="543" priority="416">
      <formula>$D9=0</formula>
    </cfRule>
  </conditionalFormatting>
  <conditionalFormatting sqref="DW9:DW108">
    <cfRule type="expression" dxfId="542" priority="382">
      <formula>$D9=0</formula>
    </cfRule>
  </conditionalFormatting>
  <conditionalFormatting sqref="DC9:DC108">
    <cfRule type="expression" dxfId="541" priority="413">
      <formula>$B9="TC"</formula>
    </cfRule>
    <cfRule type="expression" dxfId="540" priority="414">
      <formula>$B9="NSO"</formula>
    </cfRule>
    <cfRule type="expression" dxfId="539" priority="415">
      <formula>$B9="ab"</formula>
    </cfRule>
  </conditionalFormatting>
  <conditionalFormatting sqref="DC9:DC108">
    <cfRule type="expression" dxfId="538" priority="412">
      <formula>$C9=0</formula>
    </cfRule>
  </conditionalFormatting>
  <conditionalFormatting sqref="DC9:DC108">
    <cfRule type="expression" dxfId="537" priority="411">
      <formula>$D9=0</formula>
    </cfRule>
  </conditionalFormatting>
  <conditionalFormatting sqref="DC9:DC108">
    <cfRule type="expression" dxfId="536" priority="408">
      <formula>$B9="TC"</formula>
    </cfRule>
    <cfRule type="expression" dxfId="535" priority="409">
      <formula>$B9="NSO"</formula>
    </cfRule>
    <cfRule type="expression" dxfId="534" priority="410">
      <formula>$B9="ab"</formula>
    </cfRule>
  </conditionalFormatting>
  <conditionalFormatting sqref="DC9:DC108">
    <cfRule type="expression" dxfId="533" priority="407">
      <formula>$C9=0</formula>
    </cfRule>
  </conditionalFormatting>
  <conditionalFormatting sqref="DC9:DC108">
    <cfRule type="expression" dxfId="532" priority="406">
      <formula>$D9=0</formula>
    </cfRule>
  </conditionalFormatting>
  <conditionalFormatting sqref="DY9:DZ108">
    <cfRule type="expression" dxfId="531" priority="403">
      <formula>$B9="TC"</formula>
    </cfRule>
    <cfRule type="expression" dxfId="530" priority="404">
      <formula>$B9="NSO"</formula>
    </cfRule>
    <cfRule type="expression" dxfId="529" priority="405">
      <formula>$B9="ab"</formula>
    </cfRule>
  </conditionalFormatting>
  <conditionalFormatting sqref="DY9:DZ108">
    <cfRule type="expression" dxfId="528" priority="402">
      <formula>$C9=0</formula>
    </cfRule>
  </conditionalFormatting>
  <conditionalFormatting sqref="DW9:DW108">
    <cfRule type="expression" dxfId="527" priority="399">
      <formula>$B9="TC"</formula>
    </cfRule>
    <cfRule type="expression" dxfId="526" priority="400">
      <formula>$B9="NSO"</formula>
    </cfRule>
    <cfRule type="expression" dxfId="525" priority="401">
      <formula>$B9="ab"</formula>
    </cfRule>
  </conditionalFormatting>
  <conditionalFormatting sqref="DW9:DW108">
    <cfRule type="expression" dxfId="524" priority="398">
      <formula>$C9=0</formula>
    </cfRule>
  </conditionalFormatting>
  <conditionalFormatting sqref="DW9:DW108">
    <cfRule type="expression" dxfId="523" priority="397">
      <formula>$D9=0</formula>
    </cfRule>
  </conditionalFormatting>
  <conditionalFormatting sqref="DW9:DW108">
    <cfRule type="expression" dxfId="522" priority="394">
      <formula>$B9="TC"</formula>
    </cfRule>
    <cfRule type="expression" dxfId="521" priority="395">
      <formula>$B9="NSO"</formula>
    </cfRule>
    <cfRule type="expression" dxfId="520" priority="396">
      <formula>$B9="ab"</formula>
    </cfRule>
  </conditionalFormatting>
  <conditionalFormatting sqref="DW9:DW108">
    <cfRule type="expression" dxfId="519" priority="393">
      <formula>$C9=0</formula>
    </cfRule>
  </conditionalFormatting>
  <conditionalFormatting sqref="DW9:DW108">
    <cfRule type="expression" dxfId="518" priority="392">
      <formula>$D9=0</formula>
    </cfRule>
  </conditionalFormatting>
  <conditionalFormatting sqref="DW9:DW108">
    <cfRule type="expression" dxfId="517" priority="389">
      <formula>$B9="TC"</formula>
    </cfRule>
    <cfRule type="expression" dxfId="516" priority="390">
      <formula>$B9="NSO"</formula>
    </cfRule>
    <cfRule type="expression" dxfId="515" priority="391">
      <formula>$B9="ab"</formula>
    </cfRule>
  </conditionalFormatting>
  <conditionalFormatting sqref="DW9:DW108">
    <cfRule type="expression" dxfId="514" priority="388">
      <formula>$C9=0</formula>
    </cfRule>
  </conditionalFormatting>
  <conditionalFormatting sqref="DW9:DW108">
    <cfRule type="expression" dxfId="513" priority="387">
      <formula>$D9=0</formula>
    </cfRule>
  </conditionalFormatting>
  <conditionalFormatting sqref="DW9:DW108">
    <cfRule type="expression" dxfId="512" priority="384">
      <formula>$B9="TC"</formula>
    </cfRule>
    <cfRule type="expression" dxfId="511" priority="385">
      <formula>$B9="NSO"</formula>
    </cfRule>
    <cfRule type="expression" dxfId="510" priority="386">
      <formula>$B9="ab"</formula>
    </cfRule>
  </conditionalFormatting>
  <conditionalFormatting sqref="DW9:DW108">
    <cfRule type="expression" dxfId="509" priority="383">
      <formula>$C9=0</formula>
    </cfRule>
  </conditionalFormatting>
  <conditionalFormatting sqref="FK9:FK108">
    <cfRule type="cellIs" dxfId="508" priority="380" operator="equal">
      <formula>"Promoted"</formula>
    </cfRule>
    <cfRule type="cellIs" dxfId="507" priority="381" operator="equal">
      <formula>"Passed"</formula>
    </cfRule>
  </conditionalFormatting>
  <conditionalFormatting sqref="AH9:AN108">
    <cfRule type="expression" dxfId="506" priority="379">
      <formula>$D9=0</formula>
    </cfRule>
  </conditionalFormatting>
  <conditionalFormatting sqref="BB9:BH108">
    <cfRule type="expression" dxfId="505" priority="378">
      <formula>$D9=0</formula>
    </cfRule>
  </conditionalFormatting>
  <conditionalFormatting sqref="BB9:BH108">
    <cfRule type="expression" dxfId="504" priority="377">
      <formula>$D9=0</formula>
    </cfRule>
  </conditionalFormatting>
  <conditionalFormatting sqref="BB9:BH108">
    <cfRule type="expression" dxfId="503" priority="376">
      <formula>$D9=0</formula>
    </cfRule>
  </conditionalFormatting>
  <conditionalFormatting sqref="BV9:CB108">
    <cfRule type="expression" dxfId="502" priority="375">
      <formula>$D9=0</formula>
    </cfRule>
  </conditionalFormatting>
  <conditionalFormatting sqref="BV9:CB108">
    <cfRule type="expression" dxfId="501" priority="374">
      <formula>$D9=0</formula>
    </cfRule>
  </conditionalFormatting>
  <conditionalFormatting sqref="BV9:CB108">
    <cfRule type="expression" dxfId="500" priority="373">
      <formula>$D9=0</formula>
    </cfRule>
  </conditionalFormatting>
  <conditionalFormatting sqref="BV9:CB108">
    <cfRule type="expression" dxfId="499" priority="372">
      <formula>$D9=0</formula>
    </cfRule>
  </conditionalFormatting>
  <conditionalFormatting sqref="BV9:CB108">
    <cfRule type="expression" dxfId="498" priority="371">
      <formula>$D9=0</formula>
    </cfRule>
  </conditionalFormatting>
  <conditionalFormatting sqref="CP9:CV108">
    <cfRule type="expression" dxfId="497" priority="370">
      <formula>$D9=0</formula>
    </cfRule>
  </conditionalFormatting>
  <conditionalFormatting sqref="CP9:CV108">
    <cfRule type="expression" dxfId="496" priority="369">
      <formula>$D9=0</formula>
    </cfRule>
  </conditionalFormatting>
  <conditionalFormatting sqref="CP9:CV108">
    <cfRule type="expression" dxfId="495" priority="368">
      <formula>$D9=0</formula>
    </cfRule>
  </conditionalFormatting>
  <conditionalFormatting sqref="CP9:CV108">
    <cfRule type="expression" dxfId="494" priority="367">
      <formula>$D9=0</formula>
    </cfRule>
  </conditionalFormatting>
  <conditionalFormatting sqref="CP9:CV108">
    <cfRule type="expression" dxfId="493" priority="366">
      <formula>$D9=0</formula>
    </cfRule>
  </conditionalFormatting>
  <conditionalFormatting sqref="CP9:CV108">
    <cfRule type="expression" dxfId="492" priority="365">
      <formula>$D9=0</formula>
    </cfRule>
  </conditionalFormatting>
  <conditionalFormatting sqref="CP9:CV108">
    <cfRule type="expression" dxfId="491" priority="364">
      <formula>$D9=0</formula>
    </cfRule>
  </conditionalFormatting>
  <conditionalFormatting sqref="DJ9:DP108">
    <cfRule type="expression" dxfId="490" priority="363">
      <formula>$D9=0</formula>
    </cfRule>
  </conditionalFormatting>
  <conditionalFormatting sqref="DJ9:DP108">
    <cfRule type="expression" dxfId="489" priority="362">
      <formula>$D9=0</formula>
    </cfRule>
  </conditionalFormatting>
  <conditionalFormatting sqref="DJ9:DP108">
    <cfRule type="expression" dxfId="488" priority="361">
      <formula>$D9=0</formula>
    </cfRule>
  </conditionalFormatting>
  <conditionalFormatting sqref="DJ9:DP108">
    <cfRule type="expression" dxfId="487" priority="360">
      <formula>$D9=0</formula>
    </cfRule>
  </conditionalFormatting>
  <conditionalFormatting sqref="DJ9:DP108">
    <cfRule type="expression" dxfId="486" priority="359">
      <formula>$D9=0</formula>
    </cfRule>
  </conditionalFormatting>
  <conditionalFormatting sqref="DJ9:DP108">
    <cfRule type="expression" dxfId="485" priority="358">
      <formula>$D9=0</formula>
    </cfRule>
  </conditionalFormatting>
  <conditionalFormatting sqref="DJ9:DP108">
    <cfRule type="expression" dxfId="484" priority="357">
      <formula>$D9=0</formula>
    </cfRule>
  </conditionalFormatting>
  <conditionalFormatting sqref="DJ9:DP108">
    <cfRule type="expression" dxfId="483" priority="356">
      <formula>$D9=0</formula>
    </cfRule>
  </conditionalFormatting>
  <conditionalFormatting sqref="DJ9:DP108">
    <cfRule type="expression" dxfId="482" priority="355">
      <formula>$D9=0</formula>
    </cfRule>
  </conditionalFormatting>
  <conditionalFormatting sqref="AA9:AA108">
    <cfRule type="expression" dxfId="481" priority="351">
      <formula>$B9="TC"</formula>
    </cfRule>
    <cfRule type="expression" dxfId="480" priority="352">
      <formula>$B9="NSO"</formula>
    </cfRule>
    <cfRule type="expression" dxfId="479" priority="353">
      <formula>$B9="ab"</formula>
    </cfRule>
  </conditionalFormatting>
  <conditionalFormatting sqref="AA9:AA108">
    <cfRule type="expression" dxfId="478" priority="350">
      <formula>$C9=0</formula>
    </cfRule>
  </conditionalFormatting>
  <conditionalFormatting sqref="AA9:AA108">
    <cfRule type="expression" dxfId="477" priority="347">
      <formula>$B9="TC"</formula>
    </cfRule>
    <cfRule type="expression" dxfId="476" priority="348">
      <formula>$B9="NSO"</formula>
    </cfRule>
    <cfRule type="expression" dxfId="475" priority="349">
      <formula>$B9="ab"</formula>
    </cfRule>
  </conditionalFormatting>
  <conditionalFormatting sqref="AA9:AA108">
    <cfRule type="expression" dxfId="474" priority="346">
      <formula>$C9=0</formula>
    </cfRule>
  </conditionalFormatting>
  <conditionalFormatting sqref="AA9:AA108">
    <cfRule type="expression" dxfId="473" priority="345">
      <formula>$D9=0</formula>
    </cfRule>
  </conditionalFormatting>
  <conditionalFormatting sqref="N9:N108">
    <cfRule type="expression" dxfId="472" priority="342">
      <formula>$B9="TC"</formula>
    </cfRule>
    <cfRule type="expression" dxfId="471" priority="343">
      <formula>$B9="NSO"</formula>
    </cfRule>
    <cfRule type="expression" dxfId="470" priority="344">
      <formula>$B9="ab"</formula>
    </cfRule>
  </conditionalFormatting>
  <conditionalFormatting sqref="N9:N108">
    <cfRule type="expression" dxfId="469" priority="341">
      <formula>$C9=0</formula>
    </cfRule>
  </conditionalFormatting>
  <conditionalFormatting sqref="N9:N108">
    <cfRule type="expression" dxfId="468" priority="338">
      <formula>$B9="TC"</formula>
    </cfRule>
    <cfRule type="expression" dxfId="467" priority="339">
      <formula>$B9="NSO"</formula>
    </cfRule>
    <cfRule type="expression" dxfId="466" priority="340">
      <formula>$B9="ab"</formula>
    </cfRule>
  </conditionalFormatting>
  <conditionalFormatting sqref="N9:N108">
    <cfRule type="expression" dxfId="465" priority="337">
      <formula>$C9=0</formula>
    </cfRule>
  </conditionalFormatting>
  <conditionalFormatting sqref="N9:N108">
    <cfRule type="expression" dxfId="464" priority="336">
      <formula>$D9=0</formula>
    </cfRule>
  </conditionalFormatting>
  <conditionalFormatting sqref="Q9:Q108">
    <cfRule type="expression" dxfId="463" priority="333">
      <formula>$B9="TC"</formula>
    </cfRule>
    <cfRule type="expression" dxfId="462" priority="334">
      <formula>$B9="NSO"</formula>
    </cfRule>
    <cfRule type="expression" dxfId="461" priority="335">
      <formula>$B9="ab"</formula>
    </cfRule>
  </conditionalFormatting>
  <conditionalFormatting sqref="Q9:Q108">
    <cfRule type="expression" dxfId="460" priority="332">
      <formula>$C9=0</formula>
    </cfRule>
  </conditionalFormatting>
  <conditionalFormatting sqref="Q9:Q108">
    <cfRule type="expression" dxfId="459" priority="329">
      <formula>$B9="TC"</formula>
    </cfRule>
    <cfRule type="expression" dxfId="458" priority="330">
      <formula>$B9="NSO"</formula>
    </cfRule>
    <cfRule type="expression" dxfId="457" priority="331">
      <formula>$B9="ab"</formula>
    </cfRule>
  </conditionalFormatting>
  <conditionalFormatting sqref="Q9:Q108">
    <cfRule type="expression" dxfId="456" priority="328">
      <formula>$C9=0</formula>
    </cfRule>
  </conditionalFormatting>
  <conditionalFormatting sqref="Q9:Q108">
    <cfRule type="expression" dxfId="455" priority="327">
      <formula>$D9=0</formula>
    </cfRule>
  </conditionalFormatting>
  <conditionalFormatting sqref="T9:T108">
    <cfRule type="expression" dxfId="454" priority="324">
      <formula>$B9="TC"</formula>
    </cfRule>
    <cfRule type="expression" dxfId="453" priority="325">
      <formula>$B9="NSO"</formula>
    </cfRule>
    <cfRule type="expression" dxfId="452" priority="326">
      <formula>$B9="ab"</formula>
    </cfRule>
  </conditionalFormatting>
  <conditionalFormatting sqref="T9:T108">
    <cfRule type="expression" dxfId="451" priority="323">
      <formula>$C9=0</formula>
    </cfRule>
  </conditionalFormatting>
  <conditionalFormatting sqref="T9:T108">
    <cfRule type="expression" dxfId="450" priority="320">
      <formula>$B9="TC"</formula>
    </cfRule>
    <cfRule type="expression" dxfId="449" priority="321">
      <formula>$B9="NSO"</formula>
    </cfRule>
    <cfRule type="expression" dxfId="448" priority="322">
      <formula>$B9="ab"</formula>
    </cfRule>
  </conditionalFormatting>
  <conditionalFormatting sqref="T9:T108">
    <cfRule type="expression" dxfId="447" priority="319">
      <formula>$C9=0</formula>
    </cfRule>
  </conditionalFormatting>
  <conditionalFormatting sqref="T9:T108">
    <cfRule type="expression" dxfId="446" priority="318">
      <formula>$D9=0</formula>
    </cfRule>
  </conditionalFormatting>
  <conditionalFormatting sqref="AO8:AO108">
    <cfRule type="expression" dxfId="445" priority="315">
      <formula>$B8="TC"</formula>
    </cfRule>
    <cfRule type="expression" dxfId="444" priority="316">
      <formula>$B8="NSO"</formula>
    </cfRule>
    <cfRule type="expression" dxfId="443" priority="317">
      <formula>$B8="ab"</formula>
    </cfRule>
  </conditionalFormatting>
  <conditionalFormatting sqref="AF9:AF108">
    <cfRule type="expression" dxfId="442" priority="312">
      <formula>$B9="TC"</formula>
    </cfRule>
    <cfRule type="expression" dxfId="441" priority="313">
      <formula>$B9="NSO"</formula>
    </cfRule>
    <cfRule type="expression" dxfId="440" priority="314">
      <formula>$B9="ab"</formula>
    </cfRule>
  </conditionalFormatting>
  <conditionalFormatting sqref="AF9:AF108">
    <cfRule type="expression" dxfId="439" priority="311">
      <formula>$C9=0</formula>
    </cfRule>
  </conditionalFormatting>
  <conditionalFormatting sqref="AF9:AN108">
    <cfRule type="expression" dxfId="438" priority="310">
      <formula>$D9=0</formula>
    </cfRule>
  </conditionalFormatting>
  <conditionalFormatting sqref="AP9:AP108">
    <cfRule type="expression" dxfId="437" priority="309">
      <formula>$D9=0</formula>
    </cfRule>
  </conditionalFormatting>
  <conditionalFormatting sqref="AU9:AU108">
    <cfRule type="expression" dxfId="436" priority="306">
      <formula>$B9="TC"</formula>
    </cfRule>
    <cfRule type="expression" dxfId="435" priority="307">
      <formula>$B9="NSO"</formula>
    </cfRule>
    <cfRule type="expression" dxfId="434" priority="308">
      <formula>$B9="ab"</formula>
    </cfRule>
  </conditionalFormatting>
  <conditionalFormatting sqref="AU9:AU108">
    <cfRule type="expression" dxfId="433" priority="305">
      <formula>$C9=0</formula>
    </cfRule>
  </conditionalFormatting>
  <conditionalFormatting sqref="AU9:AU108">
    <cfRule type="expression" dxfId="432" priority="304">
      <formula>$D9=0</formula>
    </cfRule>
  </conditionalFormatting>
  <conditionalFormatting sqref="AT9:AT108">
    <cfRule type="expression" dxfId="431" priority="301">
      <formula>$B9="TC"</formula>
    </cfRule>
    <cfRule type="expression" dxfId="430" priority="302">
      <formula>$B9="NSO"</formula>
    </cfRule>
    <cfRule type="expression" dxfId="429" priority="303">
      <formula>$B9="ab"</formula>
    </cfRule>
  </conditionalFormatting>
  <conditionalFormatting sqref="AR9:AR108">
    <cfRule type="expression" dxfId="428" priority="298">
      <formula>$B9="TC"</formula>
    </cfRule>
    <cfRule type="expression" dxfId="427" priority="299">
      <formula>$B9="NSO"</formula>
    </cfRule>
    <cfRule type="expression" dxfId="426" priority="300">
      <formula>$B9="ab"</formula>
    </cfRule>
  </conditionalFormatting>
  <conditionalFormatting sqref="AR9:AR108">
    <cfRule type="expression" dxfId="425" priority="297">
      <formula>$C9=0</formula>
    </cfRule>
  </conditionalFormatting>
  <conditionalFormatting sqref="AR9:AR108">
    <cfRule type="expression" dxfId="424" priority="294">
      <formula>$B9="TC"</formula>
    </cfRule>
    <cfRule type="expression" dxfId="423" priority="295">
      <formula>$B9="NSO"</formula>
    </cfRule>
    <cfRule type="expression" dxfId="422" priority="296">
      <formula>$B9="ab"</formula>
    </cfRule>
  </conditionalFormatting>
  <conditionalFormatting sqref="AR9:AR108">
    <cfRule type="expression" dxfId="421" priority="293">
      <formula>$C9=0</formula>
    </cfRule>
  </conditionalFormatting>
  <conditionalFormatting sqref="AR9:AR108">
    <cfRule type="expression" dxfId="420" priority="292">
      <formula>$D9=0</formula>
    </cfRule>
  </conditionalFormatting>
  <conditionalFormatting sqref="AU9:AU108">
    <cfRule type="expression" dxfId="419" priority="289">
      <formula>$B9="TC"</formula>
    </cfRule>
    <cfRule type="expression" dxfId="418" priority="290">
      <formula>$B9="NSO"</formula>
    </cfRule>
    <cfRule type="expression" dxfId="417" priority="291">
      <formula>$B9="ab"</formula>
    </cfRule>
  </conditionalFormatting>
  <conditionalFormatting sqref="AU9:AU108">
    <cfRule type="expression" dxfId="416" priority="288">
      <formula>$C9=0</formula>
    </cfRule>
  </conditionalFormatting>
  <conditionalFormatting sqref="AU9:AU108">
    <cfRule type="expression" dxfId="415" priority="285">
      <formula>$B9="TC"</formula>
    </cfRule>
    <cfRule type="expression" dxfId="414" priority="286">
      <formula>$B9="NSO"</formula>
    </cfRule>
    <cfRule type="expression" dxfId="413" priority="287">
      <formula>$B9="ab"</formula>
    </cfRule>
  </conditionalFormatting>
  <conditionalFormatting sqref="AU9:AU108">
    <cfRule type="expression" dxfId="412" priority="284">
      <formula>$C9=0</formula>
    </cfRule>
  </conditionalFormatting>
  <conditionalFormatting sqref="AU9:AU108">
    <cfRule type="expression" dxfId="411" priority="283">
      <formula>$D9=0</formula>
    </cfRule>
  </conditionalFormatting>
  <conditionalFormatting sqref="AH9:AH108">
    <cfRule type="expression" dxfId="410" priority="280">
      <formula>$B9="TC"</formula>
    </cfRule>
    <cfRule type="expression" dxfId="409" priority="281">
      <formula>$B9="NSO"</formula>
    </cfRule>
    <cfRule type="expression" dxfId="408" priority="282">
      <formula>$B9="ab"</formula>
    </cfRule>
  </conditionalFormatting>
  <conditionalFormatting sqref="AH9:AH108">
    <cfRule type="expression" dxfId="407" priority="279">
      <formula>$C9=0</formula>
    </cfRule>
  </conditionalFormatting>
  <conditionalFormatting sqref="AH9:AH108">
    <cfRule type="expression" dxfId="406" priority="276">
      <formula>$B9="TC"</formula>
    </cfRule>
    <cfRule type="expression" dxfId="405" priority="277">
      <formula>$B9="NSO"</formula>
    </cfRule>
    <cfRule type="expression" dxfId="404" priority="278">
      <formula>$B9="ab"</formula>
    </cfRule>
  </conditionalFormatting>
  <conditionalFormatting sqref="AH9:AH108">
    <cfRule type="expression" dxfId="403" priority="275">
      <formula>$C9=0</formula>
    </cfRule>
  </conditionalFormatting>
  <conditionalFormatting sqref="AH9:AH108">
    <cfRule type="expression" dxfId="402" priority="274">
      <formula>$D9=0</formula>
    </cfRule>
  </conditionalFormatting>
  <conditionalFormatting sqref="AK9:AK108">
    <cfRule type="expression" dxfId="401" priority="271">
      <formula>$B9="TC"</formula>
    </cfRule>
    <cfRule type="expression" dxfId="400" priority="272">
      <formula>$B9="NSO"</formula>
    </cfRule>
    <cfRule type="expression" dxfId="399" priority="273">
      <formula>$B9="ab"</formula>
    </cfRule>
  </conditionalFormatting>
  <conditionalFormatting sqref="AK9:AK108">
    <cfRule type="expression" dxfId="398" priority="270">
      <formula>$C9=0</formula>
    </cfRule>
  </conditionalFormatting>
  <conditionalFormatting sqref="AK9:AK108">
    <cfRule type="expression" dxfId="397" priority="267">
      <formula>$B9="TC"</formula>
    </cfRule>
    <cfRule type="expression" dxfId="396" priority="268">
      <formula>$B9="NSO"</formula>
    </cfRule>
    <cfRule type="expression" dxfId="395" priority="269">
      <formula>$B9="ab"</formula>
    </cfRule>
  </conditionalFormatting>
  <conditionalFormatting sqref="AK9:AK108">
    <cfRule type="expression" dxfId="394" priority="266">
      <formula>$C9=0</formula>
    </cfRule>
  </conditionalFormatting>
  <conditionalFormatting sqref="AK9:AK108">
    <cfRule type="expression" dxfId="393" priority="265">
      <formula>$D9=0</formula>
    </cfRule>
  </conditionalFormatting>
  <conditionalFormatting sqref="AN9:AN108">
    <cfRule type="expression" dxfId="392" priority="262">
      <formula>$B9="TC"</formula>
    </cfRule>
    <cfRule type="expression" dxfId="391" priority="263">
      <formula>$B9="NSO"</formula>
    </cfRule>
    <cfRule type="expression" dxfId="390" priority="264">
      <formula>$B9="ab"</formula>
    </cfRule>
  </conditionalFormatting>
  <conditionalFormatting sqref="AN9:AN108">
    <cfRule type="expression" dxfId="389" priority="261">
      <formula>$C9=0</formula>
    </cfRule>
  </conditionalFormatting>
  <conditionalFormatting sqref="AN9:AN108">
    <cfRule type="expression" dxfId="388" priority="258">
      <formula>$B9="TC"</formula>
    </cfRule>
    <cfRule type="expression" dxfId="387" priority="259">
      <formula>$B9="NSO"</formula>
    </cfRule>
    <cfRule type="expression" dxfId="386" priority="260">
      <formula>$B9="ab"</formula>
    </cfRule>
  </conditionalFormatting>
  <conditionalFormatting sqref="AN9:AN108">
    <cfRule type="expression" dxfId="385" priority="257">
      <formula>$C9=0</formula>
    </cfRule>
  </conditionalFormatting>
  <conditionalFormatting sqref="AN9:AN108">
    <cfRule type="expression" dxfId="384" priority="256">
      <formula>$D9=0</formula>
    </cfRule>
  </conditionalFormatting>
  <conditionalFormatting sqref="BI8:BI108">
    <cfRule type="expression" dxfId="383" priority="253">
      <formula>$B8="TC"</formula>
    </cfRule>
    <cfRule type="expression" dxfId="382" priority="254">
      <formula>$B8="NSO"</formula>
    </cfRule>
    <cfRule type="expression" dxfId="381" priority="255">
      <formula>$B8="ab"</formula>
    </cfRule>
  </conditionalFormatting>
  <conditionalFormatting sqref="AZ9:AZ108">
    <cfRule type="expression" dxfId="380" priority="250">
      <formula>$B9="TC"</formula>
    </cfRule>
    <cfRule type="expression" dxfId="379" priority="251">
      <formula>$B9="NSO"</formula>
    </cfRule>
    <cfRule type="expression" dxfId="378" priority="252">
      <formula>$B9="ab"</formula>
    </cfRule>
  </conditionalFormatting>
  <conditionalFormatting sqref="AZ9:AZ108">
    <cfRule type="expression" dxfId="377" priority="249">
      <formula>$C9=0</formula>
    </cfRule>
  </conditionalFormatting>
  <conditionalFormatting sqref="AZ9:BH108">
    <cfRule type="expression" dxfId="376" priority="248">
      <formula>$D9=0</formula>
    </cfRule>
  </conditionalFormatting>
  <conditionalFormatting sqref="BJ9:BJ108">
    <cfRule type="expression" dxfId="375" priority="247">
      <formula>$D9=0</formula>
    </cfRule>
  </conditionalFormatting>
  <conditionalFormatting sqref="BO9:BO108">
    <cfRule type="expression" dxfId="374" priority="244">
      <formula>$B9="TC"</formula>
    </cfRule>
    <cfRule type="expression" dxfId="373" priority="245">
      <formula>$B9="NSO"</formula>
    </cfRule>
    <cfRule type="expression" dxfId="372" priority="246">
      <formula>$B9="ab"</formula>
    </cfRule>
  </conditionalFormatting>
  <conditionalFormatting sqref="BO9:BO108">
    <cfRule type="expression" dxfId="371" priority="243">
      <formula>$C9=0</formula>
    </cfRule>
  </conditionalFormatting>
  <conditionalFormatting sqref="BO9:BO108">
    <cfRule type="expression" dxfId="370" priority="242">
      <formula>$D9=0</formula>
    </cfRule>
  </conditionalFormatting>
  <conditionalFormatting sqref="BN9:BN108">
    <cfRule type="expression" dxfId="369" priority="239">
      <formula>$B9="TC"</formula>
    </cfRule>
    <cfRule type="expression" dxfId="368" priority="240">
      <formula>$B9="NSO"</formula>
    </cfRule>
    <cfRule type="expression" dxfId="367" priority="241">
      <formula>$B9="ab"</formula>
    </cfRule>
  </conditionalFormatting>
  <conditionalFormatting sqref="BL9:BL108">
    <cfRule type="expression" dxfId="366" priority="236">
      <formula>$B9="TC"</formula>
    </cfRule>
    <cfRule type="expression" dxfId="365" priority="237">
      <formula>$B9="NSO"</formula>
    </cfRule>
    <cfRule type="expression" dxfId="364" priority="238">
      <formula>$B9="ab"</formula>
    </cfRule>
  </conditionalFormatting>
  <conditionalFormatting sqref="BL9:BL108">
    <cfRule type="expression" dxfId="363" priority="235">
      <formula>$C9=0</formula>
    </cfRule>
  </conditionalFormatting>
  <conditionalFormatting sqref="BL9:BL108">
    <cfRule type="expression" dxfId="362" priority="232">
      <formula>$B9="TC"</formula>
    </cfRule>
    <cfRule type="expression" dxfId="361" priority="233">
      <formula>$B9="NSO"</formula>
    </cfRule>
    <cfRule type="expression" dxfId="360" priority="234">
      <formula>$B9="ab"</formula>
    </cfRule>
  </conditionalFormatting>
  <conditionalFormatting sqref="BL9:BL108">
    <cfRule type="expression" dxfId="359" priority="231">
      <formula>$C9=0</formula>
    </cfRule>
  </conditionalFormatting>
  <conditionalFormatting sqref="BL9:BL108">
    <cfRule type="expression" dxfId="358" priority="230">
      <formula>$D9=0</formula>
    </cfRule>
  </conditionalFormatting>
  <conditionalFormatting sqref="BO9:BO108">
    <cfRule type="expression" dxfId="357" priority="227">
      <formula>$B9="TC"</formula>
    </cfRule>
    <cfRule type="expression" dxfId="356" priority="228">
      <formula>$B9="NSO"</formula>
    </cfRule>
    <cfRule type="expression" dxfId="355" priority="229">
      <formula>$B9="ab"</formula>
    </cfRule>
  </conditionalFormatting>
  <conditionalFormatting sqref="BO9:BO108">
    <cfRule type="expression" dxfId="354" priority="226">
      <formula>$C9=0</formula>
    </cfRule>
  </conditionalFormatting>
  <conditionalFormatting sqref="BO9:BO108">
    <cfRule type="expression" dxfId="353" priority="223">
      <formula>$B9="TC"</formula>
    </cfRule>
    <cfRule type="expression" dxfId="352" priority="224">
      <formula>$B9="NSO"</formula>
    </cfRule>
    <cfRule type="expression" dxfId="351" priority="225">
      <formula>$B9="ab"</formula>
    </cfRule>
  </conditionalFormatting>
  <conditionalFormatting sqref="BO9:BO108">
    <cfRule type="expression" dxfId="350" priority="222">
      <formula>$C9=0</formula>
    </cfRule>
  </conditionalFormatting>
  <conditionalFormatting sqref="BO9:BO108">
    <cfRule type="expression" dxfId="349" priority="221">
      <formula>$D9=0</formula>
    </cfRule>
  </conditionalFormatting>
  <conditionalFormatting sqref="BB9:BB108">
    <cfRule type="expression" dxfId="348" priority="218">
      <formula>$B9="TC"</formula>
    </cfRule>
    <cfRule type="expression" dxfId="347" priority="219">
      <formula>$B9="NSO"</formula>
    </cfRule>
    <cfRule type="expression" dxfId="346" priority="220">
      <formula>$B9="ab"</formula>
    </cfRule>
  </conditionalFormatting>
  <conditionalFormatting sqref="BB9:BB108">
    <cfRule type="expression" dxfId="345" priority="217">
      <formula>$C9=0</formula>
    </cfRule>
  </conditionalFormatting>
  <conditionalFormatting sqref="BB9:BB108">
    <cfRule type="expression" dxfId="344" priority="214">
      <formula>$B9="TC"</formula>
    </cfRule>
    <cfRule type="expression" dxfId="343" priority="215">
      <formula>$B9="NSO"</formula>
    </cfRule>
    <cfRule type="expression" dxfId="342" priority="216">
      <formula>$B9="ab"</formula>
    </cfRule>
  </conditionalFormatting>
  <conditionalFormatting sqref="BB9:BB108">
    <cfRule type="expression" dxfId="341" priority="213">
      <formula>$C9=0</formula>
    </cfRule>
  </conditionalFormatting>
  <conditionalFormatting sqref="BB9:BB108">
    <cfRule type="expression" dxfId="340" priority="212">
      <formula>$D9=0</formula>
    </cfRule>
  </conditionalFormatting>
  <conditionalFormatting sqref="BE9:BE108">
    <cfRule type="expression" dxfId="339" priority="209">
      <formula>$B9="TC"</formula>
    </cfRule>
    <cfRule type="expression" dxfId="338" priority="210">
      <formula>$B9="NSO"</formula>
    </cfRule>
    <cfRule type="expression" dxfId="337" priority="211">
      <formula>$B9="ab"</formula>
    </cfRule>
  </conditionalFormatting>
  <conditionalFormatting sqref="BE9:BE108">
    <cfRule type="expression" dxfId="336" priority="208">
      <formula>$C9=0</formula>
    </cfRule>
  </conditionalFormatting>
  <conditionalFormatting sqref="BE9:BE108">
    <cfRule type="expression" dxfId="335" priority="205">
      <formula>$B9="TC"</formula>
    </cfRule>
    <cfRule type="expression" dxfId="334" priority="206">
      <formula>$B9="NSO"</formula>
    </cfRule>
    <cfRule type="expression" dxfId="333" priority="207">
      <formula>$B9="ab"</formula>
    </cfRule>
  </conditionalFormatting>
  <conditionalFormatting sqref="BE9:BE108">
    <cfRule type="expression" dxfId="332" priority="204">
      <formula>$C9=0</formula>
    </cfRule>
  </conditionalFormatting>
  <conditionalFormatting sqref="BE9:BE108">
    <cfRule type="expression" dxfId="331" priority="203">
      <formula>$D9=0</formula>
    </cfRule>
  </conditionalFormatting>
  <conditionalFormatting sqref="BH9:BH108">
    <cfRule type="expression" dxfId="330" priority="200">
      <formula>$B9="TC"</formula>
    </cfRule>
    <cfRule type="expression" dxfId="329" priority="201">
      <formula>$B9="NSO"</formula>
    </cfRule>
    <cfRule type="expression" dxfId="328" priority="202">
      <formula>$B9="ab"</formula>
    </cfRule>
  </conditionalFormatting>
  <conditionalFormatting sqref="BH9:BH108">
    <cfRule type="expression" dxfId="327" priority="199">
      <formula>$C9=0</formula>
    </cfRule>
  </conditionalFormatting>
  <conditionalFormatting sqref="BH9:BH108">
    <cfRule type="expression" dxfId="326" priority="196">
      <formula>$B9="TC"</formula>
    </cfRule>
    <cfRule type="expression" dxfId="325" priority="197">
      <formula>$B9="NSO"</formula>
    </cfRule>
    <cfRule type="expression" dxfId="324" priority="198">
      <formula>$B9="ab"</formula>
    </cfRule>
  </conditionalFormatting>
  <conditionalFormatting sqref="BH9:BH108">
    <cfRule type="expression" dxfId="323" priority="195">
      <formula>$C9=0</formula>
    </cfRule>
  </conditionalFormatting>
  <conditionalFormatting sqref="BH9:BH108">
    <cfRule type="expression" dxfId="322" priority="194">
      <formula>$D9=0</formula>
    </cfRule>
  </conditionalFormatting>
  <conditionalFormatting sqref="CC8:CC108">
    <cfRule type="expression" dxfId="321" priority="191">
      <formula>$B8="TC"</formula>
    </cfRule>
    <cfRule type="expression" dxfId="320" priority="192">
      <formula>$B8="NSO"</formula>
    </cfRule>
    <cfRule type="expression" dxfId="319" priority="193">
      <formula>$B8="ab"</formula>
    </cfRule>
  </conditionalFormatting>
  <conditionalFormatting sqref="BT9:BT108">
    <cfRule type="expression" dxfId="318" priority="188">
      <formula>$B9="TC"</formula>
    </cfRule>
    <cfRule type="expression" dxfId="317" priority="189">
      <formula>$B9="NSO"</formula>
    </cfRule>
    <cfRule type="expression" dxfId="316" priority="190">
      <formula>$B9="ab"</formula>
    </cfRule>
  </conditionalFormatting>
  <conditionalFormatting sqref="BT9:BT108">
    <cfRule type="expression" dxfId="315" priority="187">
      <formula>$C9=0</formula>
    </cfRule>
  </conditionalFormatting>
  <conditionalFormatting sqref="BT9:CB108">
    <cfRule type="expression" dxfId="314" priority="186">
      <formula>$D9=0</formula>
    </cfRule>
  </conditionalFormatting>
  <conditionalFormatting sqref="CD9:CD108">
    <cfRule type="expression" dxfId="313" priority="185">
      <formula>$D9=0</formula>
    </cfRule>
  </conditionalFormatting>
  <conditionalFormatting sqref="CI9:CI108">
    <cfRule type="expression" dxfId="312" priority="182">
      <formula>$B9="TC"</formula>
    </cfRule>
    <cfRule type="expression" dxfId="311" priority="183">
      <formula>$B9="NSO"</formula>
    </cfRule>
    <cfRule type="expression" dxfId="310" priority="184">
      <formula>$B9="ab"</formula>
    </cfRule>
  </conditionalFormatting>
  <conditionalFormatting sqref="CI9:CI108">
    <cfRule type="expression" dxfId="309" priority="181">
      <formula>$C9=0</formula>
    </cfRule>
  </conditionalFormatting>
  <conditionalFormatting sqref="CI9:CI108">
    <cfRule type="expression" dxfId="308" priority="180">
      <formula>$D9=0</formula>
    </cfRule>
  </conditionalFormatting>
  <conditionalFormatting sqref="CH9:CH108">
    <cfRule type="expression" dxfId="307" priority="177">
      <formula>$B9="TC"</formula>
    </cfRule>
    <cfRule type="expression" dxfId="306" priority="178">
      <formula>$B9="NSO"</formula>
    </cfRule>
    <cfRule type="expression" dxfId="305" priority="179">
      <formula>$B9="ab"</formula>
    </cfRule>
  </conditionalFormatting>
  <conditionalFormatting sqref="CF9:CF108">
    <cfRule type="expression" dxfId="304" priority="174">
      <formula>$B9="TC"</formula>
    </cfRule>
    <cfRule type="expression" dxfId="303" priority="175">
      <formula>$B9="NSO"</formula>
    </cfRule>
    <cfRule type="expression" dxfId="302" priority="176">
      <formula>$B9="ab"</formula>
    </cfRule>
  </conditionalFormatting>
  <conditionalFormatting sqref="CF9:CF108">
    <cfRule type="expression" dxfId="301" priority="173">
      <formula>$C9=0</formula>
    </cfRule>
  </conditionalFormatting>
  <conditionalFormatting sqref="CF9:CF108">
    <cfRule type="expression" dxfId="300" priority="170">
      <formula>$B9="TC"</formula>
    </cfRule>
    <cfRule type="expression" dxfId="299" priority="171">
      <formula>$B9="NSO"</formula>
    </cfRule>
    <cfRule type="expression" dxfId="298" priority="172">
      <formula>$B9="ab"</formula>
    </cfRule>
  </conditionalFormatting>
  <conditionalFormatting sqref="CF9:CF108">
    <cfRule type="expression" dxfId="297" priority="169">
      <formula>$C9=0</formula>
    </cfRule>
  </conditionalFormatting>
  <conditionalFormatting sqref="CF9:CF108">
    <cfRule type="expression" dxfId="296" priority="168">
      <formula>$D9=0</formula>
    </cfRule>
  </conditionalFormatting>
  <conditionalFormatting sqref="CI9:CI108">
    <cfRule type="expression" dxfId="295" priority="165">
      <formula>$B9="TC"</formula>
    </cfRule>
    <cfRule type="expression" dxfId="294" priority="166">
      <formula>$B9="NSO"</formula>
    </cfRule>
    <cfRule type="expression" dxfId="293" priority="167">
      <formula>$B9="ab"</formula>
    </cfRule>
  </conditionalFormatting>
  <conditionalFormatting sqref="CI9:CI108">
    <cfRule type="expression" dxfId="292" priority="164">
      <formula>$C9=0</formula>
    </cfRule>
  </conditionalFormatting>
  <conditionalFormatting sqref="CI9:CI108">
    <cfRule type="expression" dxfId="291" priority="161">
      <formula>$B9="TC"</formula>
    </cfRule>
    <cfRule type="expression" dxfId="290" priority="162">
      <formula>$B9="NSO"</formula>
    </cfRule>
    <cfRule type="expression" dxfId="289" priority="163">
      <formula>$B9="ab"</formula>
    </cfRule>
  </conditionalFormatting>
  <conditionalFormatting sqref="CI9:CI108">
    <cfRule type="expression" dxfId="288" priority="160">
      <formula>$C9=0</formula>
    </cfRule>
  </conditionalFormatting>
  <conditionalFormatting sqref="CI9:CI108">
    <cfRule type="expression" dxfId="287" priority="159">
      <formula>$D9=0</formula>
    </cfRule>
  </conditionalFormatting>
  <conditionalFormatting sqref="BV9:BV108">
    <cfRule type="expression" dxfId="286" priority="156">
      <formula>$B9="TC"</formula>
    </cfRule>
    <cfRule type="expression" dxfId="285" priority="157">
      <formula>$B9="NSO"</formula>
    </cfRule>
    <cfRule type="expression" dxfId="284" priority="158">
      <formula>$B9="ab"</formula>
    </cfRule>
  </conditionalFormatting>
  <conditionalFormatting sqref="BV9:BV108">
    <cfRule type="expression" dxfId="283" priority="155">
      <formula>$C9=0</formula>
    </cfRule>
  </conditionalFormatting>
  <conditionalFormatting sqref="BV9:BV108">
    <cfRule type="expression" dxfId="282" priority="152">
      <formula>$B9="TC"</formula>
    </cfRule>
    <cfRule type="expression" dxfId="281" priority="153">
      <formula>$B9="NSO"</formula>
    </cfRule>
    <cfRule type="expression" dxfId="280" priority="154">
      <formula>$B9="ab"</formula>
    </cfRule>
  </conditionalFormatting>
  <conditionalFormatting sqref="BV9:BV108">
    <cfRule type="expression" dxfId="279" priority="151">
      <formula>$C9=0</formula>
    </cfRule>
  </conditionalFormatting>
  <conditionalFormatting sqref="BV9:BV108">
    <cfRule type="expression" dxfId="278" priority="150">
      <formula>$D9=0</formula>
    </cfRule>
  </conditionalFormatting>
  <conditionalFormatting sqref="BY9:BY108">
    <cfRule type="expression" dxfId="277" priority="147">
      <formula>$B9="TC"</formula>
    </cfRule>
    <cfRule type="expression" dxfId="276" priority="148">
      <formula>$B9="NSO"</formula>
    </cfRule>
    <cfRule type="expression" dxfId="275" priority="149">
      <formula>$B9="ab"</formula>
    </cfRule>
  </conditionalFormatting>
  <conditionalFormatting sqref="BY9:BY108">
    <cfRule type="expression" dxfId="274" priority="146">
      <formula>$C9=0</formula>
    </cfRule>
  </conditionalFormatting>
  <conditionalFormatting sqref="BY9:BY108">
    <cfRule type="expression" dxfId="273" priority="143">
      <formula>$B9="TC"</formula>
    </cfRule>
    <cfRule type="expression" dxfId="272" priority="144">
      <formula>$B9="NSO"</formula>
    </cfRule>
    <cfRule type="expression" dxfId="271" priority="145">
      <formula>$B9="ab"</formula>
    </cfRule>
  </conditionalFormatting>
  <conditionalFormatting sqref="BY9:BY108">
    <cfRule type="expression" dxfId="270" priority="142">
      <formula>$C9=0</formula>
    </cfRule>
  </conditionalFormatting>
  <conditionalFormatting sqref="BY9:BY108">
    <cfRule type="expression" dxfId="269" priority="141">
      <formula>$D9=0</formula>
    </cfRule>
  </conditionalFormatting>
  <conditionalFormatting sqref="CB9:CB108">
    <cfRule type="expression" dxfId="268" priority="138">
      <formula>$B9="TC"</formula>
    </cfRule>
    <cfRule type="expression" dxfId="267" priority="139">
      <formula>$B9="NSO"</formula>
    </cfRule>
    <cfRule type="expression" dxfId="266" priority="140">
      <formula>$B9="ab"</formula>
    </cfRule>
  </conditionalFormatting>
  <conditionalFormatting sqref="CB9:CB108">
    <cfRule type="expression" dxfId="265" priority="137">
      <formula>$C9=0</formula>
    </cfRule>
  </conditionalFormatting>
  <conditionalFormatting sqref="CB9:CB108">
    <cfRule type="expression" dxfId="264" priority="134">
      <formula>$B9="TC"</formula>
    </cfRule>
    <cfRule type="expression" dxfId="263" priority="135">
      <formula>$B9="NSO"</formula>
    </cfRule>
    <cfRule type="expression" dxfId="262" priority="136">
      <formula>$B9="ab"</formula>
    </cfRule>
  </conditionalFormatting>
  <conditionalFormatting sqref="CB9:CB108">
    <cfRule type="expression" dxfId="261" priority="133">
      <formula>$C9=0</formula>
    </cfRule>
  </conditionalFormatting>
  <conditionalFormatting sqref="CB9:CB108">
    <cfRule type="expression" dxfId="260" priority="132">
      <formula>$D9=0</formula>
    </cfRule>
  </conditionalFormatting>
  <conditionalFormatting sqref="CW8:CW108">
    <cfRule type="expression" dxfId="259" priority="129">
      <formula>$B8="TC"</formula>
    </cfRule>
    <cfRule type="expression" dxfId="258" priority="130">
      <formula>$B8="NSO"</formula>
    </cfRule>
    <cfRule type="expression" dxfId="257" priority="131">
      <formula>$B8="ab"</formula>
    </cfRule>
  </conditionalFormatting>
  <conditionalFormatting sqref="CN9:CN108">
    <cfRule type="expression" dxfId="256" priority="126">
      <formula>$B9="TC"</formula>
    </cfRule>
    <cfRule type="expression" dxfId="255" priority="127">
      <formula>$B9="NSO"</formula>
    </cfRule>
    <cfRule type="expression" dxfId="254" priority="128">
      <formula>$B9="ab"</formula>
    </cfRule>
  </conditionalFormatting>
  <conditionalFormatting sqref="CN9:CN108">
    <cfRule type="expression" dxfId="253" priority="125">
      <formula>$C9=0</formula>
    </cfRule>
  </conditionalFormatting>
  <conditionalFormatting sqref="CN9:CV108">
    <cfRule type="expression" dxfId="252" priority="124">
      <formula>$D9=0</formula>
    </cfRule>
  </conditionalFormatting>
  <conditionalFormatting sqref="CX9:CX108">
    <cfRule type="expression" dxfId="251" priority="123">
      <formula>$D9=0</formula>
    </cfRule>
  </conditionalFormatting>
  <conditionalFormatting sqref="DC9:DC108">
    <cfRule type="expression" dxfId="250" priority="120">
      <formula>$B9="TC"</formula>
    </cfRule>
    <cfRule type="expression" dxfId="249" priority="121">
      <formula>$B9="NSO"</formula>
    </cfRule>
    <cfRule type="expression" dxfId="248" priority="122">
      <formula>$B9="ab"</formula>
    </cfRule>
  </conditionalFormatting>
  <conditionalFormatting sqref="DC9:DC108">
    <cfRule type="expression" dxfId="247" priority="119">
      <formula>$C9=0</formula>
    </cfRule>
  </conditionalFormatting>
  <conditionalFormatting sqref="DC9:DC108">
    <cfRule type="expression" dxfId="246" priority="118">
      <formula>$D9=0</formula>
    </cfRule>
  </conditionalFormatting>
  <conditionalFormatting sqref="DB9:DB108">
    <cfRule type="expression" dxfId="245" priority="115">
      <formula>$B9="TC"</formula>
    </cfRule>
    <cfRule type="expression" dxfId="244" priority="116">
      <formula>$B9="NSO"</formula>
    </cfRule>
    <cfRule type="expression" dxfId="243" priority="117">
      <formula>$B9="ab"</formula>
    </cfRule>
  </conditionalFormatting>
  <conditionalFormatting sqref="CZ9:CZ108">
    <cfRule type="expression" dxfId="242" priority="112">
      <formula>$B9="TC"</formula>
    </cfRule>
    <cfRule type="expression" dxfId="241" priority="113">
      <formula>$B9="NSO"</formula>
    </cfRule>
    <cfRule type="expression" dxfId="240" priority="114">
      <formula>$B9="ab"</formula>
    </cfRule>
  </conditionalFormatting>
  <conditionalFormatting sqref="CZ9:CZ108">
    <cfRule type="expression" dxfId="239" priority="111">
      <formula>$C9=0</formula>
    </cfRule>
  </conditionalFormatting>
  <conditionalFormatting sqref="CZ9:CZ108">
    <cfRule type="expression" dxfId="238" priority="108">
      <formula>$B9="TC"</formula>
    </cfRule>
    <cfRule type="expression" dxfId="237" priority="109">
      <formula>$B9="NSO"</formula>
    </cfRule>
    <cfRule type="expression" dxfId="236" priority="110">
      <formula>$B9="ab"</formula>
    </cfRule>
  </conditionalFormatting>
  <conditionalFormatting sqref="CZ9:CZ108">
    <cfRule type="expression" dxfId="235" priority="107">
      <formula>$C9=0</formula>
    </cfRule>
  </conditionalFormatting>
  <conditionalFormatting sqref="CZ9:CZ108">
    <cfRule type="expression" dxfId="234" priority="106">
      <formula>$D9=0</formula>
    </cfRule>
  </conditionalFormatting>
  <conditionalFormatting sqref="DC9:DC108">
    <cfRule type="expression" dxfId="233" priority="103">
      <formula>$B9="TC"</formula>
    </cfRule>
    <cfRule type="expression" dxfId="232" priority="104">
      <formula>$B9="NSO"</formula>
    </cfRule>
    <cfRule type="expression" dxfId="231" priority="105">
      <formula>$B9="ab"</formula>
    </cfRule>
  </conditionalFormatting>
  <conditionalFormatting sqref="DC9:DC108">
    <cfRule type="expression" dxfId="230" priority="102">
      <formula>$C9=0</formula>
    </cfRule>
  </conditionalFormatting>
  <conditionalFormatting sqref="DC9:DC108">
    <cfRule type="expression" dxfId="229" priority="99">
      <formula>$B9="TC"</formula>
    </cfRule>
    <cfRule type="expression" dxfId="228" priority="100">
      <formula>$B9="NSO"</formula>
    </cfRule>
    <cfRule type="expression" dxfId="227" priority="101">
      <formula>$B9="ab"</formula>
    </cfRule>
  </conditionalFormatting>
  <conditionalFormatting sqref="DC9:DC108">
    <cfRule type="expression" dxfId="226" priority="98">
      <formula>$C9=0</formula>
    </cfRule>
  </conditionalFormatting>
  <conditionalFormatting sqref="DC9:DC108">
    <cfRule type="expression" dxfId="225" priority="97">
      <formula>$D9=0</formula>
    </cfRule>
  </conditionalFormatting>
  <conditionalFormatting sqref="CP9:CP108">
    <cfRule type="expression" dxfId="224" priority="94">
      <formula>$B9="TC"</formula>
    </cfRule>
    <cfRule type="expression" dxfId="223" priority="95">
      <formula>$B9="NSO"</formula>
    </cfRule>
    <cfRule type="expression" dxfId="222" priority="96">
      <formula>$B9="ab"</formula>
    </cfRule>
  </conditionalFormatting>
  <conditionalFormatting sqref="CP9:CP108">
    <cfRule type="expression" dxfId="221" priority="93">
      <formula>$C9=0</formula>
    </cfRule>
  </conditionalFormatting>
  <conditionalFormatting sqref="CP9:CP108">
    <cfRule type="expression" dxfId="220" priority="90">
      <formula>$B9="TC"</formula>
    </cfRule>
    <cfRule type="expression" dxfId="219" priority="91">
      <formula>$B9="NSO"</formula>
    </cfRule>
    <cfRule type="expression" dxfId="218" priority="92">
      <formula>$B9="ab"</formula>
    </cfRule>
  </conditionalFormatting>
  <conditionalFormatting sqref="CP9:CP108">
    <cfRule type="expression" dxfId="217" priority="89">
      <formula>$C9=0</formula>
    </cfRule>
  </conditionalFormatting>
  <conditionalFormatting sqref="CP9:CP108">
    <cfRule type="expression" dxfId="216" priority="88">
      <formula>$D9=0</formula>
    </cfRule>
  </conditionalFormatting>
  <conditionalFormatting sqref="CS9:CS108">
    <cfRule type="expression" dxfId="215" priority="85">
      <formula>$B9="TC"</formula>
    </cfRule>
    <cfRule type="expression" dxfId="214" priority="86">
      <formula>$B9="NSO"</formula>
    </cfRule>
    <cfRule type="expression" dxfId="213" priority="87">
      <formula>$B9="ab"</formula>
    </cfRule>
  </conditionalFormatting>
  <conditionalFormatting sqref="CS9:CS108">
    <cfRule type="expression" dxfId="212" priority="84">
      <formula>$C9=0</formula>
    </cfRule>
  </conditionalFormatting>
  <conditionalFormatting sqref="CS9:CS108">
    <cfRule type="expression" dxfId="211" priority="81">
      <formula>$B9="TC"</formula>
    </cfRule>
    <cfRule type="expression" dxfId="210" priority="82">
      <formula>$B9="NSO"</formula>
    </cfRule>
    <cfRule type="expression" dxfId="209" priority="83">
      <formula>$B9="ab"</formula>
    </cfRule>
  </conditionalFormatting>
  <conditionalFormatting sqref="CS9:CS108">
    <cfRule type="expression" dxfId="208" priority="80">
      <formula>$C9=0</formula>
    </cfRule>
  </conditionalFormatting>
  <conditionalFormatting sqref="CS9:CS108">
    <cfRule type="expression" dxfId="207" priority="79">
      <formula>$D9=0</formula>
    </cfRule>
  </conditionalFormatting>
  <conditionalFormatting sqref="CV9:CV108">
    <cfRule type="expression" dxfId="206" priority="76">
      <formula>$B9="TC"</formula>
    </cfRule>
    <cfRule type="expression" dxfId="205" priority="77">
      <formula>$B9="NSO"</formula>
    </cfRule>
    <cfRule type="expression" dxfId="204" priority="78">
      <formula>$B9="ab"</formula>
    </cfRule>
  </conditionalFormatting>
  <conditionalFormatting sqref="CV9:CV108">
    <cfRule type="expression" dxfId="203" priority="75">
      <formula>$C9=0</formula>
    </cfRule>
  </conditionalFormatting>
  <conditionalFormatting sqref="CV9:CV108">
    <cfRule type="expression" dxfId="202" priority="72">
      <formula>$B9="TC"</formula>
    </cfRule>
    <cfRule type="expression" dxfId="201" priority="73">
      <formula>$B9="NSO"</formula>
    </cfRule>
    <cfRule type="expression" dxfId="200" priority="74">
      <formula>$B9="ab"</formula>
    </cfRule>
  </conditionalFormatting>
  <conditionalFormatting sqref="CV9:CV108">
    <cfRule type="expression" dxfId="199" priority="71">
      <formula>$C9=0</formula>
    </cfRule>
  </conditionalFormatting>
  <conditionalFormatting sqref="CV9:CV108">
    <cfRule type="expression" dxfId="198" priority="70">
      <formula>$D9=0</formula>
    </cfRule>
  </conditionalFormatting>
  <conditionalFormatting sqref="DQ8:DQ108">
    <cfRule type="expression" dxfId="197" priority="67">
      <formula>$B8="TC"</formula>
    </cfRule>
    <cfRule type="expression" dxfId="196" priority="68">
      <formula>$B8="NSO"</formula>
    </cfRule>
    <cfRule type="expression" dxfId="195" priority="69">
      <formula>$B8="ab"</formula>
    </cfRule>
  </conditionalFormatting>
  <conditionalFormatting sqref="DH9:DH108">
    <cfRule type="expression" dxfId="194" priority="64">
      <formula>$B9="TC"</formula>
    </cfRule>
    <cfRule type="expression" dxfId="193" priority="65">
      <formula>$B9="NSO"</formula>
    </cfRule>
    <cfRule type="expression" dxfId="192" priority="66">
      <formula>$B9="ab"</formula>
    </cfRule>
  </conditionalFormatting>
  <conditionalFormatting sqref="DH9:DH108">
    <cfRule type="expression" dxfId="191" priority="63">
      <formula>$C9=0</formula>
    </cfRule>
  </conditionalFormatting>
  <conditionalFormatting sqref="DH9:DP108">
    <cfRule type="expression" dxfId="190" priority="62">
      <formula>$D9=0</formula>
    </cfRule>
  </conditionalFormatting>
  <conditionalFormatting sqref="DR9:DR108">
    <cfRule type="expression" dxfId="189" priority="61">
      <formula>$D9=0</formula>
    </cfRule>
  </conditionalFormatting>
  <conditionalFormatting sqref="DW9:DW108">
    <cfRule type="expression" dxfId="188" priority="58">
      <formula>$B9="TC"</formula>
    </cfRule>
    <cfRule type="expression" dxfId="187" priority="59">
      <formula>$B9="NSO"</formula>
    </cfRule>
    <cfRule type="expression" dxfId="186" priority="60">
      <formula>$B9="ab"</formula>
    </cfRule>
  </conditionalFormatting>
  <conditionalFormatting sqref="DW9:DW108">
    <cfRule type="expression" dxfId="185" priority="57">
      <formula>$C9=0</formula>
    </cfRule>
  </conditionalFormatting>
  <conditionalFormatting sqref="DW9:DW108">
    <cfRule type="expression" dxfId="184" priority="56">
      <formula>$D9=0</formula>
    </cfRule>
  </conditionalFormatting>
  <conditionalFormatting sqref="DV9:DV108">
    <cfRule type="expression" dxfId="183" priority="53">
      <formula>$B9="TC"</formula>
    </cfRule>
    <cfRule type="expression" dxfId="182" priority="54">
      <formula>$B9="NSO"</formula>
    </cfRule>
    <cfRule type="expression" dxfId="181" priority="55">
      <formula>$B9="ab"</formula>
    </cfRule>
  </conditionalFormatting>
  <conditionalFormatting sqref="DT9:DT108">
    <cfRule type="expression" dxfId="180" priority="50">
      <formula>$B9="TC"</formula>
    </cfRule>
    <cfRule type="expression" dxfId="179" priority="51">
      <formula>$B9="NSO"</formula>
    </cfRule>
    <cfRule type="expression" dxfId="178" priority="52">
      <formula>$B9="ab"</formula>
    </cfRule>
  </conditionalFormatting>
  <conditionalFormatting sqref="DT9:DT108">
    <cfRule type="expression" dxfId="177" priority="49">
      <formula>$C9=0</formula>
    </cfRule>
  </conditionalFormatting>
  <conditionalFormatting sqref="DT9:DT108">
    <cfRule type="expression" dxfId="176" priority="46">
      <formula>$B9="TC"</formula>
    </cfRule>
    <cfRule type="expression" dxfId="175" priority="47">
      <formula>$B9="NSO"</formula>
    </cfRule>
    <cfRule type="expression" dxfId="174" priority="48">
      <formula>$B9="ab"</formula>
    </cfRule>
  </conditionalFormatting>
  <conditionalFormatting sqref="DT9:DT108">
    <cfRule type="expression" dxfId="173" priority="45">
      <formula>$C9=0</formula>
    </cfRule>
  </conditionalFormatting>
  <conditionalFormatting sqref="DT9:DT108">
    <cfRule type="expression" dxfId="172" priority="44">
      <formula>$D9=0</formula>
    </cfRule>
  </conditionalFormatting>
  <conditionalFormatting sqref="DW9:DW108">
    <cfRule type="expression" dxfId="171" priority="41">
      <formula>$B9="TC"</formula>
    </cfRule>
    <cfRule type="expression" dxfId="170" priority="42">
      <formula>$B9="NSO"</formula>
    </cfRule>
    <cfRule type="expression" dxfId="169" priority="43">
      <formula>$B9="ab"</formula>
    </cfRule>
  </conditionalFormatting>
  <conditionalFormatting sqref="DW9:DW108">
    <cfRule type="expression" dxfId="168" priority="40">
      <formula>$C9=0</formula>
    </cfRule>
  </conditionalFormatting>
  <conditionalFormatting sqref="DW9:DW108">
    <cfRule type="expression" dxfId="167" priority="37">
      <formula>$B9="TC"</formula>
    </cfRule>
    <cfRule type="expression" dxfId="166" priority="38">
      <formula>$B9="NSO"</formula>
    </cfRule>
    <cfRule type="expression" dxfId="165" priority="39">
      <formula>$B9="ab"</formula>
    </cfRule>
  </conditionalFormatting>
  <conditionalFormatting sqref="DW9:DW108">
    <cfRule type="expression" dxfId="164" priority="36">
      <formula>$C9=0</formula>
    </cfRule>
  </conditionalFormatting>
  <conditionalFormatting sqref="DW9:DW108">
    <cfRule type="expression" dxfId="163" priority="35">
      <formula>$D9=0</formula>
    </cfRule>
  </conditionalFormatting>
  <conditionalFormatting sqref="DJ9:DJ108">
    <cfRule type="expression" dxfId="162" priority="32">
      <formula>$B9="TC"</formula>
    </cfRule>
    <cfRule type="expression" dxfId="161" priority="33">
      <formula>$B9="NSO"</formula>
    </cfRule>
    <cfRule type="expression" dxfId="160" priority="34">
      <formula>$B9="ab"</formula>
    </cfRule>
  </conditionalFormatting>
  <conditionalFormatting sqref="DJ9:DJ108">
    <cfRule type="expression" dxfId="159" priority="31">
      <formula>$C9=0</formula>
    </cfRule>
  </conditionalFormatting>
  <conditionalFormatting sqref="DJ9:DJ108">
    <cfRule type="expression" dxfId="158" priority="28">
      <formula>$B9="TC"</formula>
    </cfRule>
    <cfRule type="expression" dxfId="157" priority="29">
      <formula>$B9="NSO"</formula>
    </cfRule>
    <cfRule type="expression" dxfId="156" priority="30">
      <formula>$B9="ab"</formula>
    </cfRule>
  </conditionalFormatting>
  <conditionalFormatting sqref="DJ9:DJ108">
    <cfRule type="expression" dxfId="155" priority="27">
      <formula>$C9=0</formula>
    </cfRule>
  </conditionalFormatting>
  <conditionalFormatting sqref="DJ9:DJ108">
    <cfRule type="expression" dxfId="154" priority="26">
      <formula>$D9=0</formula>
    </cfRule>
  </conditionalFormatting>
  <conditionalFormatting sqref="DM9:DM108">
    <cfRule type="expression" dxfId="153" priority="23">
      <formula>$B9="TC"</formula>
    </cfRule>
    <cfRule type="expression" dxfId="152" priority="24">
      <formula>$B9="NSO"</formula>
    </cfRule>
    <cfRule type="expression" dxfId="151" priority="25">
      <formula>$B9="ab"</formula>
    </cfRule>
  </conditionalFormatting>
  <conditionalFormatting sqref="DM9:DM108">
    <cfRule type="expression" dxfId="150" priority="22">
      <formula>$C9=0</formula>
    </cfRule>
  </conditionalFormatting>
  <conditionalFormatting sqref="DM9:DM108">
    <cfRule type="expression" dxfId="149" priority="19">
      <formula>$B9="TC"</formula>
    </cfRule>
    <cfRule type="expression" dxfId="148" priority="20">
      <formula>$B9="NSO"</formula>
    </cfRule>
    <cfRule type="expression" dxfId="147" priority="21">
      <formula>$B9="ab"</formula>
    </cfRule>
  </conditionalFormatting>
  <conditionalFormatting sqref="DM9:DM108">
    <cfRule type="expression" dxfId="146" priority="18">
      <formula>$C9=0</formula>
    </cfRule>
  </conditionalFormatting>
  <conditionalFormatting sqref="DM9:DM108">
    <cfRule type="expression" dxfId="145" priority="17">
      <formula>$D9=0</formula>
    </cfRule>
  </conditionalFormatting>
  <conditionalFormatting sqref="DP9:DP108">
    <cfRule type="expression" dxfId="144" priority="14">
      <formula>$B9="TC"</formula>
    </cfRule>
    <cfRule type="expression" dxfId="143" priority="15">
      <formula>$B9="NSO"</formula>
    </cfRule>
    <cfRule type="expression" dxfId="142" priority="16">
      <formula>$B9="ab"</formula>
    </cfRule>
  </conditionalFormatting>
  <conditionalFormatting sqref="DP9:DP108">
    <cfRule type="expression" dxfId="141" priority="13">
      <formula>$C9=0</formula>
    </cfRule>
  </conditionalFormatting>
  <conditionalFormatting sqref="DP9:DP108">
    <cfRule type="expression" dxfId="140" priority="10">
      <formula>$B9="TC"</formula>
    </cfRule>
    <cfRule type="expression" dxfId="139" priority="11">
      <formula>$B9="NSO"</formula>
    </cfRule>
    <cfRule type="expression" dxfId="138" priority="12">
      <formula>$B9="ab"</formula>
    </cfRule>
  </conditionalFormatting>
  <conditionalFormatting sqref="DP9:DP108">
    <cfRule type="expression" dxfId="137" priority="9">
      <formula>$C9=0</formula>
    </cfRule>
  </conditionalFormatting>
  <conditionalFormatting sqref="GU8:GV8">
    <cfRule type="containsText" dxfId="136" priority="5" operator="containsText" text="D">
      <formula>NOT(ISERROR(SEARCH("D",GU8)))</formula>
    </cfRule>
    <cfRule type="containsText" dxfId="135" priority="6" operator="containsText" text="G">
      <formula>NOT(ISERROR(SEARCH("G",GU8)))</formula>
    </cfRule>
    <cfRule type="containsText" dxfId="134" priority="7" operator="containsText" text="PR">
      <formula>NOT(ISERROR(SEARCH("PR",GU8)))</formula>
    </cfRule>
  </conditionalFormatting>
  <conditionalFormatting sqref="GW8:GX8">
    <cfRule type="containsText" dxfId="133" priority="2" operator="containsText" text="D">
      <formula>NOT(ISERROR(SEARCH("D",GW8)))</formula>
    </cfRule>
    <cfRule type="containsText" dxfId="132" priority="3" operator="containsText" text="G">
      <formula>NOT(ISERROR(SEARCH("G",GW8)))</formula>
    </cfRule>
    <cfRule type="containsText" dxfId="131" priority="4" operator="containsText" text="PR">
      <formula>NOT(ISERROR(SEARCH("PR",GW8)))</formula>
    </cfRule>
  </conditionalFormatting>
  <conditionalFormatting sqref="GW8">
    <cfRule type="cellIs" dxfId="130" priority="1" operator="greaterThan">
      <formula>4</formula>
    </cfRule>
  </conditionalFormatting>
  <dataValidations count="5">
    <dataValidation type="list" allowBlank="1" showInputMessage="1" showErrorMessage="1" sqref="J4:K4">
      <formula1>"0, (A), (B), (C), (D)"</formula1>
    </dataValidation>
    <dataValidation type="list" allowBlank="1" showInputMessage="1" showErrorMessage="1" sqref="G4:H4">
      <formula1>"0,1,2,3,4,5,6,7,8,9,11"</formula1>
    </dataValidation>
    <dataValidation type="list" allowBlank="1" showInputMessage="1" showErrorMessage="1" sqref="L4:FB4">
      <formula1>$J$110:$J$133</formula1>
    </dataValidation>
    <dataValidation type="list" allowBlank="1" showInputMessage="1" showErrorMessage="1" sqref="L3:FB3">
      <formula1>$I$110:$I$123</formula1>
    </dataValidation>
    <dataValidation type="custom" allowBlank="1" showInputMessage="1" showErrorMessage="1" error="कृपया सही वैल्यू भरें" sqref="L9:M108 O9:P108 R9:S108 V9:W108 Y9:Z108 AF9:AG108 AI9:AJ108 AL9:AM108 AP9:AQ108 AS9:AT108 AZ9:BA108 BC9:BD108 BF9:BG108 BJ9:BK108 BM9:BN108 BT9:BU108 BW9:BX108 BZ9:CA108 CD9:CE108 CG9:CH108 CN9:CO108 CQ9:CR108 CT9:CU108 CX9:CY108 DA9:DB108 DH9:DI108 DK9:DL108 DN9:DO108 DR9:DS108 DU9:DV108 EB9:EF108 EK9:EO108 ET9:EX108">
      <formula1>OR(L9&lt;=L$7,L9="ML",L9="NA",L9="AB")</formula1>
    </dataValidation>
  </dataValidations>
  <pageMargins left="0.18" right="0.17" top="0.2" bottom="0.19" header="0.17" footer="0.16"/>
  <pageSetup paperSize="9" scale="62" orientation="portrait" r:id="rId1"/>
</worksheet>
</file>

<file path=xl/worksheets/sheet4.xml><?xml version="1.0" encoding="utf-8"?>
<worksheet xmlns="http://schemas.openxmlformats.org/spreadsheetml/2006/main" xmlns:r="http://schemas.openxmlformats.org/officeDocument/2006/relationships">
  <sheetPr>
    <tabColor rgb="FF4B10E0"/>
  </sheetPr>
  <dimension ref="A1:LP116"/>
  <sheetViews>
    <sheetView zoomScaleSheetLayoutView="44" workbookViewId="0">
      <selection activeCell="J106" sqref="J7:J106"/>
    </sheetView>
  </sheetViews>
  <sheetFormatPr defaultColWidth="0" defaultRowHeight="15" zeroHeight="1"/>
  <cols>
    <col min="1" max="1" width="2.85546875" style="9" customWidth="1"/>
    <col min="2" max="2" width="5.7109375" style="9" customWidth="1"/>
    <col min="3" max="3" width="9.140625" style="9" hidden="1" customWidth="1"/>
    <col min="4" max="4" width="9.28515625" style="9" customWidth="1"/>
    <col min="5" max="5" width="9.140625" style="9" hidden="1" customWidth="1"/>
    <col min="6" max="6" width="9.140625" style="9" customWidth="1"/>
    <col min="7" max="7" width="24.5703125" style="11" bestFit="1" customWidth="1"/>
    <col min="8" max="8" width="30.42578125" style="11" bestFit="1" customWidth="1"/>
    <col min="9" max="9" width="26" style="11" bestFit="1" customWidth="1"/>
    <col min="10" max="10" width="17.140625" style="9" customWidth="1"/>
    <col min="11" max="19" width="4" style="10" customWidth="1"/>
    <col min="20" max="20" width="5" style="10" customWidth="1"/>
    <col min="21" max="22" width="4" style="10" customWidth="1"/>
    <col min="23" max="24" width="5" style="10" customWidth="1"/>
    <col min="25" max="25" width="4" style="10" customWidth="1"/>
    <col min="26" max="26" width="5" style="10" customWidth="1"/>
    <col min="27" max="27" width="6.28515625" style="10" customWidth="1"/>
    <col min="28" max="29" width="4.140625" style="37" hidden="1" customWidth="1"/>
    <col min="30" max="30" width="6" style="10" customWidth="1"/>
    <col min="31" max="39" width="4" style="10" customWidth="1"/>
    <col min="40" max="40" width="5" style="10" customWidth="1"/>
    <col min="41" max="42" width="4" style="10" customWidth="1"/>
    <col min="43" max="44" width="5" style="10" customWidth="1"/>
    <col min="45" max="45" width="4.85546875" style="10" customWidth="1"/>
    <col min="46" max="46" width="5" style="10" customWidth="1"/>
    <col min="47" max="47" width="6.28515625" style="10" customWidth="1"/>
    <col min="48" max="49" width="4" style="37" hidden="1" customWidth="1"/>
    <col min="50" max="50" width="5.7109375" style="10" bestFit="1" customWidth="1"/>
    <col min="51" max="52" width="4.28515625" style="10" customWidth="1"/>
    <col min="53" max="59" width="4" style="10" customWidth="1"/>
    <col min="60" max="63" width="4.28515625" style="10" customWidth="1"/>
    <col min="64" max="64" width="5.140625" style="10" bestFit="1" customWidth="1"/>
    <col min="65" max="65" width="4.28515625" style="10" customWidth="1"/>
    <col min="66" max="66" width="4.85546875" style="10" customWidth="1"/>
    <col min="67" max="67" width="6.7109375" style="10" customWidth="1"/>
    <col min="68" max="69" width="4.42578125" style="37" hidden="1" customWidth="1"/>
    <col min="70" max="72" width="4.28515625" style="10" customWidth="1"/>
    <col min="73" max="79" width="4" style="10" customWidth="1"/>
    <col min="80" max="83" width="4.28515625" style="10" customWidth="1"/>
    <col min="84" max="84" width="5.140625" style="10" bestFit="1" customWidth="1"/>
    <col min="85" max="85" width="4.28515625" style="10" customWidth="1"/>
    <col min="86" max="86" width="5.7109375" style="10" bestFit="1" customWidth="1"/>
    <col min="87" max="87" width="6.140625" style="10" customWidth="1"/>
    <col min="88" max="89" width="4" style="37" hidden="1" customWidth="1"/>
    <col min="90" max="92" width="4.28515625" style="10" customWidth="1"/>
    <col min="93" max="99" width="4" style="10" customWidth="1"/>
    <col min="100" max="103" width="4.28515625" style="10" customWidth="1"/>
    <col min="104" max="104" width="5.140625" style="10" bestFit="1" customWidth="1"/>
    <col min="105" max="105" width="4.28515625" style="10" customWidth="1"/>
    <col min="106" max="106" width="5.7109375" style="10" bestFit="1" customWidth="1"/>
    <col min="107" max="107" width="6.85546875" style="10" customWidth="1"/>
    <col min="108" max="109" width="4.140625" style="37" hidden="1" customWidth="1"/>
    <col min="110" max="110" width="4.28515625" style="10" customWidth="1"/>
    <col min="111" max="112" width="3.5703125" style="10" customWidth="1"/>
    <col min="113" max="119" width="4" style="10" customWidth="1"/>
    <col min="120" max="120" width="3.85546875" style="10" customWidth="1"/>
    <col min="121" max="122" width="3.5703125" style="10" customWidth="1"/>
    <col min="123" max="123" width="3.85546875" style="10" customWidth="1"/>
    <col min="124" max="124" width="5.140625" style="10" bestFit="1" customWidth="1"/>
    <col min="125" max="125" width="3.5703125" style="10" customWidth="1"/>
    <col min="126" max="126" width="5.7109375" style="10" bestFit="1" customWidth="1"/>
    <col min="127" max="127" width="6.140625" style="10" customWidth="1"/>
    <col min="128" max="129" width="3.85546875" style="37" hidden="1" customWidth="1"/>
    <col min="130" max="130" width="3.85546875" style="10" customWidth="1"/>
    <col min="131" max="135" width="3.28515625" style="9" customWidth="1"/>
    <col min="136" max="136" width="3.85546875" style="9" customWidth="1"/>
    <col min="137" max="142" width="3.28515625" style="9" customWidth="1"/>
    <col min="143" max="143" width="3.85546875" style="9" customWidth="1"/>
    <col min="144" max="149" width="3.28515625" style="9" customWidth="1"/>
    <col min="150" max="150" width="4.7109375" style="9" customWidth="1"/>
    <col min="151" max="151" width="3.28515625" style="9" customWidth="1"/>
    <col min="152" max="152" width="4.85546875" style="9" customWidth="1"/>
    <col min="153" max="153" width="4.7109375" style="9" customWidth="1"/>
    <col min="154" max="154" width="5.85546875" style="9" customWidth="1"/>
    <col min="155" max="155" width="5" style="9" customWidth="1"/>
    <col min="156" max="156" width="4.5703125" style="9" customWidth="1"/>
    <col min="157" max="157" width="5.140625" style="9" customWidth="1"/>
    <col min="158" max="158" width="9.140625" style="11" customWidth="1"/>
    <col min="159" max="159" width="8" style="11" customWidth="1"/>
    <col min="160" max="160" width="11.140625" style="11" customWidth="1"/>
    <col min="161" max="161" width="4.7109375" style="9" hidden="1" customWidth="1"/>
    <col min="162" max="162" width="5.7109375" style="9" customWidth="1"/>
    <col min="163" max="164" width="4.85546875" style="9" hidden="1" customWidth="1"/>
    <col min="165" max="165" width="0" style="9" hidden="1" customWidth="1"/>
    <col min="166" max="168" width="4.85546875" style="9" hidden="1" customWidth="1"/>
    <col min="169" max="177" width="0" style="9" hidden="1" customWidth="1"/>
    <col min="178" max="178" width="4.85546875" style="9" hidden="1" customWidth="1"/>
    <col min="179" max="179" width="0" style="9" hidden="1" customWidth="1"/>
    <col min="180" max="181" width="4.85546875" style="9" hidden="1" customWidth="1"/>
    <col min="182" max="182" width="0" style="9" hidden="1" customWidth="1"/>
    <col min="183" max="186" width="4.85546875" style="9" hidden="1" customWidth="1"/>
    <col min="187" max="204" width="0" style="9" hidden="1" customWidth="1"/>
    <col min="205" max="205" width="4.85546875" style="9" hidden="1" customWidth="1"/>
    <col min="206" max="218" width="0" style="9" hidden="1" customWidth="1"/>
    <col min="219" max="219" width="4.85546875" style="9" hidden="1" customWidth="1"/>
    <col min="220" max="228" width="0" style="9" hidden="1" customWidth="1"/>
    <col min="229" max="229" width="4.85546875" style="9" hidden="1" customWidth="1"/>
    <col min="230" max="230" width="0" style="9" hidden="1" customWidth="1"/>
    <col min="231" max="232" width="4.85546875" style="9" hidden="1" customWidth="1"/>
    <col min="233" max="233" width="0" style="9" hidden="1" customWidth="1"/>
    <col min="234" max="236" width="4.85546875" style="9" hidden="1" customWidth="1"/>
    <col min="237" max="245" width="0" style="9" hidden="1" customWidth="1"/>
    <col min="246" max="246" width="4.85546875" style="9" hidden="1" customWidth="1"/>
    <col min="247" max="247" width="0" style="9" hidden="1" customWidth="1"/>
    <col min="248" max="249" width="4.85546875" style="9" hidden="1" customWidth="1"/>
    <col min="250" max="250" width="0" style="9" hidden="1" customWidth="1"/>
    <col min="251" max="256" width="4.85546875" style="9" hidden="1" customWidth="1"/>
    <col min="257" max="257" width="0" style="9" hidden="1" customWidth="1"/>
    <col min="258" max="269" width="4.85546875" style="9" hidden="1" customWidth="1"/>
    <col min="270" max="270" width="0" style="9" hidden="1" customWidth="1"/>
    <col min="271" max="284" width="4.85546875" style="9" hidden="1" customWidth="1"/>
    <col min="285" max="285" width="0" style="9" hidden="1" customWidth="1"/>
    <col min="286" max="297" width="4.85546875" style="9" hidden="1" customWidth="1"/>
    <col min="298" max="298" width="0" style="9" hidden="1" customWidth="1"/>
    <col min="299" max="328" width="4.85546875" style="9" hidden="1" customWidth="1"/>
    <col min="329" max="16384" width="9.140625" style="9" hidden="1"/>
  </cols>
  <sheetData>
    <row r="1" spans="1:163" ht="15.75" thickBot="1">
      <c r="A1" s="14"/>
      <c r="B1" s="14"/>
      <c r="C1" s="14"/>
      <c r="D1" s="14"/>
      <c r="E1" s="14"/>
      <c r="F1" s="14"/>
      <c r="G1" s="14"/>
      <c r="H1" s="14"/>
      <c r="I1" s="14"/>
      <c r="J1" s="14"/>
      <c r="K1" s="35"/>
      <c r="L1" s="35"/>
      <c r="M1" s="35"/>
      <c r="N1" s="35"/>
      <c r="O1" s="35"/>
      <c r="P1" s="35"/>
      <c r="Q1" s="35"/>
      <c r="R1" s="35"/>
      <c r="S1" s="35"/>
      <c r="T1" s="35"/>
      <c r="U1" s="35"/>
      <c r="V1" s="35"/>
      <c r="W1" s="35"/>
      <c r="X1" s="35"/>
      <c r="Y1" s="35"/>
      <c r="Z1" s="35"/>
      <c r="AA1" s="35"/>
      <c r="AB1" s="36"/>
      <c r="AC1" s="36"/>
      <c r="AD1" s="35"/>
      <c r="AE1" s="35"/>
      <c r="AF1" s="35"/>
      <c r="AG1" s="35"/>
      <c r="AH1" s="35"/>
      <c r="AI1" s="35"/>
      <c r="AJ1" s="35"/>
      <c r="AK1" s="35"/>
      <c r="AL1" s="35"/>
      <c r="AM1" s="35"/>
      <c r="AN1" s="35"/>
      <c r="AO1" s="35"/>
      <c r="AP1" s="35"/>
      <c r="AQ1" s="35"/>
      <c r="AR1" s="35"/>
      <c r="AS1" s="35"/>
      <c r="AT1" s="35"/>
      <c r="AU1" s="35"/>
      <c r="AV1" s="36"/>
      <c r="AW1" s="36"/>
      <c r="AX1" s="35"/>
      <c r="AY1" s="35"/>
      <c r="AZ1" s="35"/>
      <c r="BA1" s="35"/>
      <c r="BB1" s="35"/>
      <c r="BC1" s="35"/>
      <c r="BD1" s="35"/>
      <c r="BE1" s="35"/>
      <c r="BF1" s="35"/>
      <c r="BG1" s="35"/>
      <c r="BH1" s="35"/>
      <c r="BI1" s="35"/>
      <c r="BJ1" s="35"/>
      <c r="BK1" s="35"/>
      <c r="BL1" s="35"/>
      <c r="BM1" s="35"/>
      <c r="BN1" s="35"/>
      <c r="BO1" s="35"/>
      <c r="BP1" s="36"/>
      <c r="BQ1" s="36"/>
      <c r="BR1" s="35"/>
      <c r="BS1" s="35"/>
      <c r="BT1" s="35"/>
      <c r="BU1" s="35"/>
      <c r="BV1" s="35"/>
      <c r="BW1" s="35"/>
      <c r="BX1" s="35"/>
      <c r="BY1" s="35"/>
      <c r="BZ1" s="35"/>
      <c r="CA1" s="35"/>
      <c r="CB1" s="35"/>
      <c r="CC1" s="35"/>
      <c r="CD1" s="35"/>
      <c r="CE1" s="35"/>
      <c r="CF1" s="35"/>
      <c r="CG1" s="35"/>
      <c r="CH1" s="35"/>
      <c r="CI1" s="35"/>
      <c r="CJ1" s="36"/>
      <c r="CK1" s="36"/>
      <c r="CL1" s="35"/>
      <c r="CM1" s="35"/>
      <c r="CN1" s="35"/>
      <c r="CO1" s="35"/>
      <c r="CP1" s="35"/>
      <c r="CQ1" s="35"/>
      <c r="CR1" s="35"/>
      <c r="CS1" s="35"/>
      <c r="CT1" s="35"/>
      <c r="CU1" s="35"/>
      <c r="CV1" s="35"/>
      <c r="CW1" s="35"/>
      <c r="CX1" s="35"/>
      <c r="CY1" s="35"/>
      <c r="CZ1" s="35"/>
      <c r="DA1" s="35"/>
      <c r="DB1" s="35"/>
      <c r="DC1" s="35"/>
      <c r="DD1" s="36"/>
      <c r="DE1" s="36"/>
      <c r="DF1" s="35"/>
      <c r="DG1" s="35"/>
      <c r="DH1" s="35"/>
      <c r="DI1" s="35"/>
      <c r="DJ1" s="35"/>
      <c r="DK1" s="35"/>
      <c r="DL1" s="35"/>
      <c r="DM1" s="35"/>
      <c r="DN1" s="35"/>
      <c r="DO1" s="35"/>
      <c r="DP1" s="35"/>
      <c r="DQ1" s="35"/>
      <c r="DR1" s="35"/>
      <c r="DS1" s="35"/>
      <c r="DT1" s="35"/>
      <c r="DU1" s="35"/>
      <c r="DV1" s="35"/>
      <c r="DW1" s="35"/>
      <c r="DX1" s="36"/>
      <c r="DY1" s="36"/>
      <c r="DZ1" s="35"/>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row>
    <row r="2" spans="1:163" ht="22.5" customHeight="1" thickBot="1">
      <c r="A2" s="1014"/>
      <c r="B2" s="1041" t="s">
        <v>106</v>
      </c>
      <c r="C2" s="1042"/>
      <c r="D2" s="1042"/>
      <c r="E2" s="1042"/>
      <c r="F2" s="1042"/>
      <c r="G2" s="1042"/>
      <c r="H2" s="1042"/>
      <c r="I2" s="1042"/>
      <c r="J2" s="1043"/>
      <c r="K2" s="999" t="str">
        <f>'Marks Entry'!L3</f>
        <v>HINDI</v>
      </c>
      <c r="L2" s="1000"/>
      <c r="M2" s="1000"/>
      <c r="N2" s="1000"/>
      <c r="O2" s="1000"/>
      <c r="P2" s="1000"/>
      <c r="Q2" s="1000"/>
      <c r="R2" s="1000"/>
      <c r="S2" s="1000"/>
      <c r="T2" s="1000"/>
      <c r="U2" s="1000"/>
      <c r="V2" s="1000"/>
      <c r="W2" s="1000"/>
      <c r="X2" s="1000"/>
      <c r="Y2" s="1000"/>
      <c r="Z2" s="1000"/>
      <c r="AA2" s="1000"/>
      <c r="AB2" s="1001"/>
      <c r="AC2" s="1001"/>
      <c r="AD2" s="1002"/>
      <c r="AE2" s="999" t="str">
        <f>'Marks Entry'!AF3</f>
        <v>ENGLISH</v>
      </c>
      <c r="AF2" s="1000"/>
      <c r="AG2" s="1000"/>
      <c r="AH2" s="1000"/>
      <c r="AI2" s="1000"/>
      <c r="AJ2" s="1000"/>
      <c r="AK2" s="1000"/>
      <c r="AL2" s="1000"/>
      <c r="AM2" s="1000"/>
      <c r="AN2" s="1000"/>
      <c r="AO2" s="1000"/>
      <c r="AP2" s="1000"/>
      <c r="AQ2" s="1000"/>
      <c r="AR2" s="1000"/>
      <c r="AS2" s="1000"/>
      <c r="AT2" s="1000"/>
      <c r="AU2" s="1000"/>
      <c r="AV2" s="1001"/>
      <c r="AW2" s="1001"/>
      <c r="AX2" s="1002"/>
      <c r="AY2" s="999" t="str">
        <f>'Marks Entry'!AZ3</f>
        <v>SANSKRIT</v>
      </c>
      <c r="AZ2" s="1000"/>
      <c r="BA2" s="1000"/>
      <c r="BB2" s="1000"/>
      <c r="BC2" s="1000"/>
      <c r="BD2" s="1000"/>
      <c r="BE2" s="1000"/>
      <c r="BF2" s="1000"/>
      <c r="BG2" s="1000"/>
      <c r="BH2" s="1000"/>
      <c r="BI2" s="1000"/>
      <c r="BJ2" s="1000"/>
      <c r="BK2" s="1000"/>
      <c r="BL2" s="1000"/>
      <c r="BM2" s="1000"/>
      <c r="BN2" s="1000"/>
      <c r="BO2" s="1000"/>
      <c r="BP2" s="1001"/>
      <c r="BQ2" s="1001"/>
      <c r="BR2" s="1002"/>
      <c r="BS2" s="999" t="str">
        <f>'Marks Entry'!BT3</f>
        <v>SCIENCE</v>
      </c>
      <c r="BT2" s="1000"/>
      <c r="BU2" s="1000"/>
      <c r="BV2" s="1000"/>
      <c r="BW2" s="1000"/>
      <c r="BX2" s="1000"/>
      <c r="BY2" s="1000"/>
      <c r="BZ2" s="1000"/>
      <c r="CA2" s="1000"/>
      <c r="CB2" s="1000"/>
      <c r="CC2" s="1000"/>
      <c r="CD2" s="1000"/>
      <c r="CE2" s="1000"/>
      <c r="CF2" s="1000"/>
      <c r="CG2" s="1000"/>
      <c r="CH2" s="1000"/>
      <c r="CI2" s="1000"/>
      <c r="CJ2" s="1001"/>
      <c r="CK2" s="1001"/>
      <c r="CL2" s="1002"/>
      <c r="CM2" s="999" t="str">
        <f>'Marks Entry'!CN3</f>
        <v>MATHEMATICS</v>
      </c>
      <c r="CN2" s="1000"/>
      <c r="CO2" s="1000"/>
      <c r="CP2" s="1000"/>
      <c r="CQ2" s="1000"/>
      <c r="CR2" s="1000"/>
      <c r="CS2" s="1000"/>
      <c r="CT2" s="1000"/>
      <c r="CU2" s="1000"/>
      <c r="CV2" s="1000"/>
      <c r="CW2" s="1000"/>
      <c r="CX2" s="1000"/>
      <c r="CY2" s="1000"/>
      <c r="CZ2" s="1000"/>
      <c r="DA2" s="1000"/>
      <c r="DB2" s="1000"/>
      <c r="DC2" s="1000"/>
      <c r="DD2" s="1001"/>
      <c r="DE2" s="1001"/>
      <c r="DF2" s="1002"/>
      <c r="DG2" s="999" t="str">
        <f>'Marks Entry'!DH3</f>
        <v>SOCIAL SCIENCE</v>
      </c>
      <c r="DH2" s="1000"/>
      <c r="DI2" s="1000"/>
      <c r="DJ2" s="1000"/>
      <c r="DK2" s="1000"/>
      <c r="DL2" s="1000"/>
      <c r="DM2" s="1000"/>
      <c r="DN2" s="1000"/>
      <c r="DO2" s="1000"/>
      <c r="DP2" s="1000"/>
      <c r="DQ2" s="1000"/>
      <c r="DR2" s="1000"/>
      <c r="DS2" s="1000"/>
      <c r="DT2" s="1000"/>
      <c r="DU2" s="1000"/>
      <c r="DV2" s="1000"/>
      <c r="DW2" s="1000"/>
      <c r="DX2" s="1001"/>
      <c r="DY2" s="1001"/>
      <c r="DZ2" s="1002"/>
      <c r="EA2" s="1051" t="str">
        <f>'Marks Entry'!EB3</f>
        <v>Work Exp.</v>
      </c>
      <c r="EB2" s="1052"/>
      <c r="EC2" s="1052"/>
      <c r="ED2" s="1052"/>
      <c r="EE2" s="1052"/>
      <c r="EF2" s="1053"/>
      <c r="EG2" s="1053"/>
      <c r="EH2" s="1051" t="str">
        <f>'Marks Entry'!EK3</f>
        <v>Art Edu.</v>
      </c>
      <c r="EI2" s="1052"/>
      <c r="EJ2" s="1052"/>
      <c r="EK2" s="1052"/>
      <c r="EL2" s="1052"/>
      <c r="EM2" s="1052"/>
      <c r="EN2" s="1053"/>
      <c r="EO2" s="1051" t="str">
        <f>'Marks Entry'!ET3</f>
        <v>HEALTH &amp; PHY. EDU.</v>
      </c>
      <c r="EP2" s="1052"/>
      <c r="EQ2" s="1052"/>
      <c r="ER2" s="1052"/>
      <c r="ES2" s="1052"/>
      <c r="ET2" s="1052"/>
      <c r="EU2" s="1053"/>
      <c r="EV2" s="1062" t="s">
        <v>38</v>
      </c>
      <c r="EW2" s="1063"/>
      <c r="EX2" s="1064"/>
      <c r="EY2" s="1076" t="s">
        <v>44</v>
      </c>
      <c r="EZ2" s="1077"/>
      <c r="FA2" s="1077"/>
      <c r="FB2" s="1077"/>
      <c r="FC2" s="1077"/>
      <c r="FD2" s="1077"/>
      <c r="FE2" s="1077"/>
      <c r="FF2" s="1078"/>
      <c r="FG2" s="1057" t="s">
        <v>50</v>
      </c>
    </row>
    <row r="3" spans="1:163" ht="15" customHeight="1">
      <c r="A3" s="1014"/>
      <c r="B3" s="1025" t="s">
        <v>108</v>
      </c>
      <c r="C3" s="1026"/>
      <c r="D3" s="1026"/>
      <c r="E3" s="1026"/>
      <c r="F3" s="1027" t="str">
        <f>CONCATENATE(Master!E8,Master!E11)</f>
        <v>Govt. Sr. Secondary School P.S.-Bapini (Jodhpur)</v>
      </c>
      <c r="G3" s="1027"/>
      <c r="H3" s="1027"/>
      <c r="I3" s="1027"/>
      <c r="J3" s="1028"/>
      <c r="K3" s="1003">
        <f>'Marks Entry'!L4</f>
        <v>0</v>
      </c>
      <c r="L3" s="1004"/>
      <c r="M3" s="1004"/>
      <c r="N3" s="1004"/>
      <c r="O3" s="1004"/>
      <c r="P3" s="1004"/>
      <c r="Q3" s="1004"/>
      <c r="R3" s="1004"/>
      <c r="S3" s="1004"/>
      <c r="T3" s="1004"/>
      <c r="U3" s="1004"/>
      <c r="V3" s="1004"/>
      <c r="W3" s="1004"/>
      <c r="X3" s="1004"/>
      <c r="Y3" s="1004"/>
      <c r="Z3" s="1004"/>
      <c r="AA3" s="1004"/>
      <c r="AB3" s="1004"/>
      <c r="AC3" s="1004"/>
      <c r="AD3" s="1005"/>
      <c r="AE3" s="1003">
        <f>'Marks Entry'!AF4</f>
        <v>0</v>
      </c>
      <c r="AF3" s="1004"/>
      <c r="AG3" s="1004"/>
      <c r="AH3" s="1004"/>
      <c r="AI3" s="1004"/>
      <c r="AJ3" s="1004"/>
      <c r="AK3" s="1004"/>
      <c r="AL3" s="1004"/>
      <c r="AM3" s="1004"/>
      <c r="AN3" s="1004"/>
      <c r="AO3" s="1004"/>
      <c r="AP3" s="1004"/>
      <c r="AQ3" s="1004"/>
      <c r="AR3" s="1004"/>
      <c r="AS3" s="1004"/>
      <c r="AT3" s="1004"/>
      <c r="AU3" s="1004"/>
      <c r="AV3" s="1004"/>
      <c r="AW3" s="1004"/>
      <c r="AX3" s="1005"/>
      <c r="AY3" s="1003">
        <f>'Marks Entry'!AZ4</f>
        <v>0</v>
      </c>
      <c r="AZ3" s="1004"/>
      <c r="BA3" s="1004"/>
      <c r="BB3" s="1004"/>
      <c r="BC3" s="1004"/>
      <c r="BD3" s="1004"/>
      <c r="BE3" s="1004"/>
      <c r="BF3" s="1004"/>
      <c r="BG3" s="1004"/>
      <c r="BH3" s="1004"/>
      <c r="BI3" s="1004"/>
      <c r="BJ3" s="1004"/>
      <c r="BK3" s="1004"/>
      <c r="BL3" s="1004"/>
      <c r="BM3" s="1004"/>
      <c r="BN3" s="1004"/>
      <c r="BO3" s="1004"/>
      <c r="BP3" s="1004"/>
      <c r="BQ3" s="1004"/>
      <c r="BR3" s="1005"/>
      <c r="BS3" s="1003">
        <f>'Marks Entry'!BT4</f>
        <v>0</v>
      </c>
      <c r="BT3" s="1004"/>
      <c r="BU3" s="1004"/>
      <c r="BV3" s="1004"/>
      <c r="BW3" s="1004"/>
      <c r="BX3" s="1004"/>
      <c r="BY3" s="1004"/>
      <c r="BZ3" s="1004"/>
      <c r="CA3" s="1004"/>
      <c r="CB3" s="1004"/>
      <c r="CC3" s="1004"/>
      <c r="CD3" s="1004"/>
      <c r="CE3" s="1004"/>
      <c r="CF3" s="1004"/>
      <c r="CG3" s="1004"/>
      <c r="CH3" s="1004"/>
      <c r="CI3" s="1004"/>
      <c r="CJ3" s="1004"/>
      <c r="CK3" s="1004"/>
      <c r="CL3" s="1005"/>
      <c r="CM3" s="1003">
        <f>'Marks Entry'!CN4</f>
        <v>0</v>
      </c>
      <c r="CN3" s="1004"/>
      <c r="CO3" s="1004"/>
      <c r="CP3" s="1004"/>
      <c r="CQ3" s="1004"/>
      <c r="CR3" s="1004"/>
      <c r="CS3" s="1004"/>
      <c r="CT3" s="1004"/>
      <c r="CU3" s="1004"/>
      <c r="CV3" s="1004"/>
      <c r="CW3" s="1004"/>
      <c r="CX3" s="1004"/>
      <c r="CY3" s="1004"/>
      <c r="CZ3" s="1004"/>
      <c r="DA3" s="1004"/>
      <c r="DB3" s="1004"/>
      <c r="DC3" s="1004"/>
      <c r="DD3" s="1004"/>
      <c r="DE3" s="1004"/>
      <c r="DF3" s="1005"/>
      <c r="DG3" s="1003">
        <f>'Marks Entry'!DH4</f>
        <v>0</v>
      </c>
      <c r="DH3" s="1004"/>
      <c r="DI3" s="1004"/>
      <c r="DJ3" s="1004"/>
      <c r="DK3" s="1004"/>
      <c r="DL3" s="1004"/>
      <c r="DM3" s="1004"/>
      <c r="DN3" s="1004"/>
      <c r="DO3" s="1004"/>
      <c r="DP3" s="1004"/>
      <c r="DQ3" s="1004"/>
      <c r="DR3" s="1004"/>
      <c r="DS3" s="1004"/>
      <c r="DT3" s="1004"/>
      <c r="DU3" s="1004"/>
      <c r="DV3" s="1004"/>
      <c r="DW3" s="1004"/>
      <c r="DX3" s="1004"/>
      <c r="DY3" s="1004"/>
      <c r="DZ3" s="1005"/>
      <c r="EA3" s="1054">
        <f>'Marks Entry'!EB4</f>
        <v>0</v>
      </c>
      <c r="EB3" s="1055"/>
      <c r="EC3" s="1055"/>
      <c r="ED3" s="1055"/>
      <c r="EE3" s="1055"/>
      <c r="EF3" s="1056"/>
      <c r="EG3" s="1056"/>
      <c r="EH3" s="1054">
        <f>'Marks Entry'!EK4</f>
        <v>0</v>
      </c>
      <c r="EI3" s="1055"/>
      <c r="EJ3" s="1055"/>
      <c r="EK3" s="1055"/>
      <c r="EL3" s="1055"/>
      <c r="EM3" s="1055"/>
      <c r="EN3" s="1056"/>
      <c r="EO3" s="1054">
        <f>'Marks Entry'!ET4</f>
        <v>0</v>
      </c>
      <c r="EP3" s="1055"/>
      <c r="EQ3" s="1055"/>
      <c r="ER3" s="1055"/>
      <c r="ES3" s="1055"/>
      <c r="ET3" s="1055"/>
      <c r="EU3" s="1056"/>
      <c r="EV3" s="1060" t="s">
        <v>36</v>
      </c>
      <c r="EW3" s="1071" t="s">
        <v>37</v>
      </c>
      <c r="EX3" s="1073" t="s">
        <v>39</v>
      </c>
      <c r="EY3" s="1075" t="s">
        <v>84</v>
      </c>
      <c r="EZ3" s="1046" t="s">
        <v>42</v>
      </c>
      <c r="FA3" s="1046" t="s">
        <v>43</v>
      </c>
      <c r="FB3" s="1046" t="s">
        <v>94</v>
      </c>
      <c r="FC3" s="1046" t="s">
        <v>204</v>
      </c>
      <c r="FD3" s="1065" t="s">
        <v>41</v>
      </c>
      <c r="FE3" s="460"/>
      <c r="FF3" s="1068" t="s">
        <v>45</v>
      </c>
      <c r="FG3" s="1058"/>
    </row>
    <row r="4" spans="1:163" s="13" customFormat="1" ht="26.25" customHeight="1" thickBot="1">
      <c r="A4" s="1014"/>
      <c r="B4" s="1015" t="s">
        <v>107</v>
      </c>
      <c r="C4" s="1016"/>
      <c r="D4" s="1016"/>
      <c r="E4" s="461">
        <f t="shared" ref="E4" si="0">A7</f>
        <v>0</v>
      </c>
      <c r="F4" s="462" t="str">
        <f>CONCATENATE('Marks Entry'!G4,'Marks Entry'!J4)</f>
        <v>6(A)</v>
      </c>
      <c r="G4" s="463" t="s">
        <v>53</v>
      </c>
      <c r="H4" s="1044" t="str">
        <f>Master!E6</f>
        <v>2024-25</v>
      </c>
      <c r="I4" s="1044"/>
      <c r="J4" s="1045"/>
      <c r="K4" s="970" t="str">
        <f>'Marks Entry'!L5</f>
        <v>First Test</v>
      </c>
      <c r="L4" s="971"/>
      <c r="M4" s="972"/>
      <c r="N4" s="985" t="str">
        <f>'Marks Entry'!O5</f>
        <v>Second Test</v>
      </c>
      <c r="O4" s="985"/>
      <c r="P4" s="985"/>
      <c r="Q4" s="985" t="str">
        <f>'Marks Entry'!R5</f>
        <v>No Bag Day Activity</v>
      </c>
      <c r="R4" s="985"/>
      <c r="S4" s="985"/>
      <c r="T4" s="1006" t="str">
        <f>'Marks Entry'!U5</f>
        <v>Total Tests</v>
      </c>
      <c r="U4" s="1008" t="str">
        <f>'Marks Entry'!V5</f>
        <v>Half Yearly</v>
      </c>
      <c r="V4" s="1009"/>
      <c r="W4" s="1010"/>
      <c r="X4" s="1008" t="str">
        <f>'Marks Entry'!Y5</f>
        <v>Yearly Exam</v>
      </c>
      <c r="Y4" s="1009"/>
      <c r="Z4" s="1010"/>
      <c r="AA4" s="1011" t="str">
        <f>'Marks Entry'!AB5</f>
        <v>Total Marks</v>
      </c>
      <c r="AB4" s="973" t="e">
        <f>'Marks Entry'!AC5:AC7</f>
        <v>#VALUE!</v>
      </c>
      <c r="AC4" s="973">
        <f>'Marks Entry'!AD5</f>
        <v>0</v>
      </c>
      <c r="AD4" s="464" t="str">
        <f>'Marks Entry'!AE5</f>
        <v>Grd</v>
      </c>
      <c r="AE4" s="970" t="str">
        <f>'Marks Entry'!AF5</f>
        <v>First Test</v>
      </c>
      <c r="AF4" s="971"/>
      <c r="AG4" s="972"/>
      <c r="AH4" s="985" t="str">
        <f>'Marks Entry'!AI5</f>
        <v>Second Test</v>
      </c>
      <c r="AI4" s="985"/>
      <c r="AJ4" s="985"/>
      <c r="AK4" s="985" t="str">
        <f>'Marks Entry'!AL5</f>
        <v>No Bag Day Activity</v>
      </c>
      <c r="AL4" s="985"/>
      <c r="AM4" s="985"/>
      <c r="AN4" s="1006" t="str">
        <f>'Marks Entry'!AO5</f>
        <v>Total Tests</v>
      </c>
      <c r="AO4" s="1008" t="str">
        <f>'Marks Entry'!AP5</f>
        <v>Half Yearly</v>
      </c>
      <c r="AP4" s="1009"/>
      <c r="AQ4" s="1010"/>
      <c r="AR4" s="1008" t="str">
        <f>'Marks Entry'!AS5</f>
        <v>Yearly Exam</v>
      </c>
      <c r="AS4" s="1009"/>
      <c r="AT4" s="1010"/>
      <c r="AU4" s="1011" t="str">
        <f>'Marks Entry'!AV5</f>
        <v>Total Marks</v>
      </c>
      <c r="AV4" s="973" t="e">
        <f>'Marks Entry'!AW5:AW7</f>
        <v>#VALUE!</v>
      </c>
      <c r="AW4" s="973">
        <f>'Marks Entry'!AX5</f>
        <v>0</v>
      </c>
      <c r="AX4" s="464" t="str">
        <f>'Marks Entry'!AY5</f>
        <v>Grd</v>
      </c>
      <c r="AY4" s="970" t="str">
        <f>'Marks Entry'!AZ5</f>
        <v>First Test</v>
      </c>
      <c r="AZ4" s="971"/>
      <c r="BA4" s="972"/>
      <c r="BB4" s="985" t="str">
        <f>'Marks Entry'!BC5</f>
        <v>Second Test</v>
      </c>
      <c r="BC4" s="985"/>
      <c r="BD4" s="985"/>
      <c r="BE4" s="985" t="str">
        <f>'Marks Entry'!BF5</f>
        <v>No Bag Day Activity</v>
      </c>
      <c r="BF4" s="985"/>
      <c r="BG4" s="985"/>
      <c r="BH4" s="1006" t="str">
        <f>'Marks Entry'!BI5</f>
        <v>Total Tests</v>
      </c>
      <c r="BI4" s="1008" t="str">
        <f>'Marks Entry'!BJ5</f>
        <v>Half Yearly</v>
      </c>
      <c r="BJ4" s="1009"/>
      <c r="BK4" s="1010"/>
      <c r="BL4" s="1008" t="str">
        <f>'Marks Entry'!BM5</f>
        <v>Yearly Exam</v>
      </c>
      <c r="BM4" s="1009"/>
      <c r="BN4" s="1010"/>
      <c r="BO4" s="1011" t="str">
        <f>'Marks Entry'!BP5</f>
        <v>Total Marks</v>
      </c>
      <c r="BP4" s="973" t="e">
        <f>'Marks Entry'!BQ5:BQ7</f>
        <v>#VALUE!</v>
      </c>
      <c r="BQ4" s="973">
        <f>'Marks Entry'!BR5</f>
        <v>0</v>
      </c>
      <c r="BR4" s="464" t="str">
        <f>'Marks Entry'!BS5</f>
        <v>Grd</v>
      </c>
      <c r="BS4" s="970" t="str">
        <f>'Marks Entry'!BT5</f>
        <v>First Test</v>
      </c>
      <c r="BT4" s="971"/>
      <c r="BU4" s="972"/>
      <c r="BV4" s="985" t="str">
        <f>'Marks Entry'!BW5</f>
        <v>Second Test</v>
      </c>
      <c r="BW4" s="985"/>
      <c r="BX4" s="985"/>
      <c r="BY4" s="985" t="str">
        <f>'Marks Entry'!BZ5</f>
        <v>No Bag Day Activity</v>
      </c>
      <c r="BZ4" s="985"/>
      <c r="CA4" s="985"/>
      <c r="CB4" s="1006" t="str">
        <f>'Marks Entry'!CC5</f>
        <v>Total Tests</v>
      </c>
      <c r="CC4" s="1008" t="str">
        <f>'Marks Entry'!CD5</f>
        <v>Half Yearly</v>
      </c>
      <c r="CD4" s="1009"/>
      <c r="CE4" s="1010"/>
      <c r="CF4" s="1008" t="str">
        <f>'Marks Entry'!CG5</f>
        <v>Yearly Exam</v>
      </c>
      <c r="CG4" s="1009"/>
      <c r="CH4" s="1010"/>
      <c r="CI4" s="1011" t="str">
        <f>'Marks Entry'!CJ5</f>
        <v>Total Marks</v>
      </c>
      <c r="CJ4" s="973" t="e">
        <f>'Marks Entry'!CK5:CK7</f>
        <v>#VALUE!</v>
      </c>
      <c r="CK4" s="973">
        <f>'Marks Entry'!CL5</f>
        <v>0</v>
      </c>
      <c r="CL4" s="464" t="str">
        <f>'Marks Entry'!CM5</f>
        <v>Grd</v>
      </c>
      <c r="CM4" s="970" t="str">
        <f>'Marks Entry'!CN5</f>
        <v>First Test</v>
      </c>
      <c r="CN4" s="971"/>
      <c r="CO4" s="972"/>
      <c r="CP4" s="985" t="str">
        <f>'Marks Entry'!CQ5</f>
        <v>Second Test</v>
      </c>
      <c r="CQ4" s="985"/>
      <c r="CR4" s="985"/>
      <c r="CS4" s="985" t="str">
        <f>'Marks Entry'!CT5</f>
        <v>No Bag Day Activity</v>
      </c>
      <c r="CT4" s="985"/>
      <c r="CU4" s="985"/>
      <c r="CV4" s="1006" t="str">
        <f>'Marks Entry'!CW5</f>
        <v>Total Tests</v>
      </c>
      <c r="CW4" s="1008" t="str">
        <f>'Marks Entry'!CX5</f>
        <v>Half Yearly</v>
      </c>
      <c r="CX4" s="1009"/>
      <c r="CY4" s="1010"/>
      <c r="CZ4" s="1008" t="str">
        <f>'Marks Entry'!DA5</f>
        <v>Yearly Exam</v>
      </c>
      <c r="DA4" s="1009"/>
      <c r="DB4" s="1010"/>
      <c r="DC4" s="1011" t="str">
        <f>'Marks Entry'!DD5</f>
        <v>Total Marks</v>
      </c>
      <c r="DD4" s="973" t="e">
        <f>'Marks Entry'!DE5:DE7</f>
        <v>#VALUE!</v>
      </c>
      <c r="DE4" s="973">
        <f>'Marks Entry'!DF5</f>
        <v>0</v>
      </c>
      <c r="DF4" s="464" t="str">
        <f>'Marks Entry'!DG5</f>
        <v>Grd</v>
      </c>
      <c r="DG4" s="970" t="str">
        <f>'Marks Entry'!DH5</f>
        <v>First Test</v>
      </c>
      <c r="DH4" s="971"/>
      <c r="DI4" s="972"/>
      <c r="DJ4" s="985" t="str">
        <f>'Marks Entry'!DK5</f>
        <v>Second Test</v>
      </c>
      <c r="DK4" s="985"/>
      <c r="DL4" s="985"/>
      <c r="DM4" s="985" t="str">
        <f>'Marks Entry'!DN5</f>
        <v>No Bag Day Activity</v>
      </c>
      <c r="DN4" s="985"/>
      <c r="DO4" s="985"/>
      <c r="DP4" s="1006" t="str">
        <f>'Marks Entry'!DQ5</f>
        <v>Total Tests</v>
      </c>
      <c r="DQ4" s="1008" t="str">
        <f>'Marks Entry'!DR5</f>
        <v>Half Yearly</v>
      </c>
      <c r="DR4" s="1009"/>
      <c r="DS4" s="1010"/>
      <c r="DT4" s="1008" t="str">
        <f>'Marks Entry'!DU5</f>
        <v>Yearly Exam</v>
      </c>
      <c r="DU4" s="1009"/>
      <c r="DV4" s="1010"/>
      <c r="DW4" s="1011" t="str">
        <f>'Marks Entry'!DX5</f>
        <v>Total Marks</v>
      </c>
      <c r="DX4" s="973" t="e">
        <f>'Marks Entry'!DY5:DY7</f>
        <v>#VALUE!</v>
      </c>
      <c r="DY4" s="973">
        <f>'Marks Entry'!DZ5</f>
        <v>0</v>
      </c>
      <c r="DZ4" s="464" t="str">
        <f>'Marks Entry'!EA5</f>
        <v>Grd</v>
      </c>
      <c r="EA4" s="1049" t="str">
        <f>'Marks Entry'!EB5</f>
        <v>FIRST EVO.</v>
      </c>
      <c r="EB4" s="997" t="str">
        <f>'Marks Entry'!EC5</f>
        <v>SECOND EVO.</v>
      </c>
      <c r="EC4" s="997" t="str">
        <f>'Marks Entry'!ED5</f>
        <v>THIRD EVO.</v>
      </c>
      <c r="ED4" s="993" t="str">
        <f>'Marks Entry'!EE5</f>
        <v>FOURTH EVO.</v>
      </c>
      <c r="EE4" s="993" t="str">
        <f>'Marks Entry'!EF5</f>
        <v>FIFTH EVO.</v>
      </c>
      <c r="EF4" s="995" t="s">
        <v>31</v>
      </c>
      <c r="EG4" s="465" t="s">
        <v>32</v>
      </c>
      <c r="EH4" s="1049" t="str">
        <f>'Marks Entry'!EK5</f>
        <v>FIRST EVO.</v>
      </c>
      <c r="EI4" s="997" t="str">
        <f>'Marks Entry'!EL5</f>
        <v>SECOND EVO.</v>
      </c>
      <c r="EJ4" s="997" t="str">
        <f>'Marks Entry'!EM5</f>
        <v>THIRD EVO.</v>
      </c>
      <c r="EK4" s="997" t="str">
        <f>'Marks Entry'!EN5</f>
        <v>FOURTH EVO.</v>
      </c>
      <c r="EL4" s="997" t="str">
        <f>'Marks Entry'!EO5</f>
        <v>FIFTH EVO.</v>
      </c>
      <c r="EM4" s="995" t="s">
        <v>31</v>
      </c>
      <c r="EN4" s="465" t="s">
        <v>32</v>
      </c>
      <c r="EO4" s="1049" t="str">
        <f>'Marks Entry'!ET5</f>
        <v>FIRST EVO.</v>
      </c>
      <c r="EP4" s="997" t="str">
        <f>'Marks Entry'!EU5</f>
        <v>SECOND EVO.</v>
      </c>
      <c r="EQ4" s="997" t="str">
        <f>'Marks Entry'!EV5</f>
        <v>THIRD EVO.</v>
      </c>
      <c r="ER4" s="997" t="str">
        <f>'Marks Entry'!EW5</f>
        <v>FOURTH EVO.</v>
      </c>
      <c r="ES4" s="997" t="str">
        <f>'Marks Entry'!EX5</f>
        <v>FIFTH EVO.</v>
      </c>
      <c r="ET4" s="995" t="s">
        <v>31</v>
      </c>
      <c r="EU4" s="465" t="s">
        <v>32</v>
      </c>
      <c r="EV4" s="1060"/>
      <c r="EW4" s="1071"/>
      <c r="EX4" s="1073"/>
      <c r="EY4" s="1060"/>
      <c r="EZ4" s="1047"/>
      <c r="FA4" s="1047"/>
      <c r="FB4" s="1047"/>
      <c r="FC4" s="1047"/>
      <c r="FD4" s="1066"/>
      <c r="FE4" s="466"/>
      <c r="FF4" s="1069"/>
      <c r="FG4" s="1058"/>
    </row>
    <row r="5" spans="1:163" ht="51" customHeight="1">
      <c r="A5" s="1014"/>
      <c r="B5" s="1023" t="s">
        <v>33</v>
      </c>
      <c r="C5" s="1017" t="s">
        <v>26</v>
      </c>
      <c r="D5" s="1017" t="s">
        <v>20</v>
      </c>
      <c r="E5" s="1017" t="s">
        <v>27</v>
      </c>
      <c r="F5" s="1017" t="s">
        <v>21</v>
      </c>
      <c r="G5" s="1017" t="s">
        <v>22</v>
      </c>
      <c r="H5" s="1017" t="s">
        <v>23</v>
      </c>
      <c r="I5" s="1017" t="s">
        <v>24</v>
      </c>
      <c r="J5" s="1021" t="s">
        <v>25</v>
      </c>
      <c r="K5" s="467" t="str">
        <f>'Marks Entry'!L6</f>
        <v>Written</v>
      </c>
      <c r="L5" s="468" t="str">
        <f>'Marks Entry'!M6</f>
        <v>Act/Oral</v>
      </c>
      <c r="M5" s="469" t="str">
        <f>'Marks Entry'!N6</f>
        <v>Total</v>
      </c>
      <c r="N5" s="470" t="str">
        <f>'Marks Entry'!O6</f>
        <v>Written</v>
      </c>
      <c r="O5" s="470" t="str">
        <f>'Marks Entry'!P6</f>
        <v>Act/Oral</v>
      </c>
      <c r="P5" s="471" t="str">
        <f>'Marks Entry'!Q6</f>
        <v>Total</v>
      </c>
      <c r="Q5" s="470" t="str">
        <f>'Marks Entry'!R6</f>
        <v>Activity</v>
      </c>
      <c r="R5" s="470">
        <f>'Marks Entry'!S6</f>
        <v>0</v>
      </c>
      <c r="S5" s="471" t="str">
        <f>'Marks Entry'!T6</f>
        <v>Total</v>
      </c>
      <c r="T5" s="1007"/>
      <c r="U5" s="472" t="str">
        <f>'Marks Entry'!V6</f>
        <v>Written</v>
      </c>
      <c r="V5" s="473" t="str">
        <f>'Marks Entry'!W6</f>
        <v>Act/Oral</v>
      </c>
      <c r="W5" s="474" t="str">
        <f>'Marks Entry'!X6</f>
        <v>Total H.Y.</v>
      </c>
      <c r="X5" s="472" t="str">
        <f>'Marks Entry'!Y6</f>
        <v>Written</v>
      </c>
      <c r="Y5" s="473" t="str">
        <f>'Marks Entry'!Z6</f>
        <v>Act/Oral</v>
      </c>
      <c r="Z5" s="474" t="str">
        <f>'Marks Entry'!AA6</f>
        <v>Total Yearly</v>
      </c>
      <c r="AA5" s="1012"/>
      <c r="AB5" s="974"/>
      <c r="AC5" s="974"/>
      <c r="AD5" s="1019" t="str">
        <f>'Marks Entry'!AE6</f>
        <v>A+/A/B/C/D</v>
      </c>
      <c r="AE5" s="467" t="str">
        <f>'Marks Entry'!AF6</f>
        <v>Written</v>
      </c>
      <c r="AF5" s="468" t="str">
        <f>'Marks Entry'!AG6</f>
        <v>Act/Oral</v>
      </c>
      <c r="AG5" s="469" t="str">
        <f>'Marks Entry'!AH6</f>
        <v>Total</v>
      </c>
      <c r="AH5" s="470" t="str">
        <f>'Marks Entry'!AI6</f>
        <v>Written</v>
      </c>
      <c r="AI5" s="470" t="str">
        <f>'Marks Entry'!AJ6</f>
        <v>Act/Oral</v>
      </c>
      <c r="AJ5" s="471" t="str">
        <f>'Marks Entry'!AK6</f>
        <v>Total</v>
      </c>
      <c r="AK5" s="470" t="str">
        <f>'Marks Entry'!AL6</f>
        <v>Activity</v>
      </c>
      <c r="AL5" s="470">
        <f>'Marks Entry'!AM6</f>
        <v>0</v>
      </c>
      <c r="AM5" s="471" t="str">
        <f>'Marks Entry'!AN6</f>
        <v>Total</v>
      </c>
      <c r="AN5" s="1007"/>
      <c r="AO5" s="472" t="str">
        <f>'Marks Entry'!AP6</f>
        <v>Written</v>
      </c>
      <c r="AP5" s="473" t="str">
        <f>'Marks Entry'!AQ6</f>
        <v>Act/Oral</v>
      </c>
      <c r="AQ5" s="474" t="str">
        <f>'Marks Entry'!AR6</f>
        <v>Total H.Y.</v>
      </c>
      <c r="AR5" s="472" t="str">
        <f>'Marks Entry'!AS6</f>
        <v>Written</v>
      </c>
      <c r="AS5" s="473" t="str">
        <f>'Marks Entry'!AT6</f>
        <v>Act/Oral</v>
      </c>
      <c r="AT5" s="474" t="str">
        <f>'Marks Entry'!AU6</f>
        <v>Total Yearly</v>
      </c>
      <c r="AU5" s="1012"/>
      <c r="AV5" s="974"/>
      <c r="AW5" s="974"/>
      <c r="AX5" s="1019" t="str">
        <f>'Marks Entry'!AY6</f>
        <v>A+/A/B/C/D</v>
      </c>
      <c r="AY5" s="467" t="str">
        <f>'Marks Entry'!AZ6</f>
        <v>Written</v>
      </c>
      <c r="AZ5" s="468" t="str">
        <f>'Marks Entry'!BA6</f>
        <v>Act/Oral</v>
      </c>
      <c r="BA5" s="469" t="str">
        <f>'Marks Entry'!BB6</f>
        <v>Total</v>
      </c>
      <c r="BB5" s="470" t="str">
        <f>'Marks Entry'!BC6</f>
        <v>Written</v>
      </c>
      <c r="BC5" s="470" t="str">
        <f>'Marks Entry'!BD6</f>
        <v>Act/Oral</v>
      </c>
      <c r="BD5" s="471" t="str">
        <f>'Marks Entry'!BE6</f>
        <v>Total</v>
      </c>
      <c r="BE5" s="470" t="str">
        <f>'Marks Entry'!BF6</f>
        <v>Activity</v>
      </c>
      <c r="BF5" s="470">
        <f>'Marks Entry'!BG6</f>
        <v>0</v>
      </c>
      <c r="BG5" s="471" t="str">
        <f>'Marks Entry'!BH6</f>
        <v>Total</v>
      </c>
      <c r="BH5" s="1007"/>
      <c r="BI5" s="472" t="str">
        <f>'Marks Entry'!BJ6</f>
        <v>Written</v>
      </c>
      <c r="BJ5" s="473" t="str">
        <f>'Marks Entry'!BK6</f>
        <v>Act/Oral</v>
      </c>
      <c r="BK5" s="474" t="str">
        <f>'Marks Entry'!BL6</f>
        <v>Total H.Y.</v>
      </c>
      <c r="BL5" s="472" t="str">
        <f>'Marks Entry'!BM6</f>
        <v>Written</v>
      </c>
      <c r="BM5" s="473" t="str">
        <f>'Marks Entry'!BN6</f>
        <v>Act/Oral</v>
      </c>
      <c r="BN5" s="474" t="str">
        <f>'Marks Entry'!BO6</f>
        <v>Total Yearly</v>
      </c>
      <c r="BO5" s="1012"/>
      <c r="BP5" s="974"/>
      <c r="BQ5" s="974"/>
      <c r="BR5" s="1019" t="str">
        <f>'Marks Entry'!BS6</f>
        <v>A+/A/B/C/D</v>
      </c>
      <c r="BS5" s="467" t="str">
        <f>'Marks Entry'!BT6</f>
        <v>Written</v>
      </c>
      <c r="BT5" s="468" t="str">
        <f>'Marks Entry'!BU6</f>
        <v>Act/Oral</v>
      </c>
      <c r="BU5" s="469" t="str">
        <f>'Marks Entry'!BV6</f>
        <v>Total</v>
      </c>
      <c r="BV5" s="470" t="str">
        <f>'Marks Entry'!BW6</f>
        <v>Written</v>
      </c>
      <c r="BW5" s="470" t="str">
        <f>'Marks Entry'!BX6</f>
        <v>Act/Oral</v>
      </c>
      <c r="BX5" s="471" t="str">
        <f>'Marks Entry'!BY6</f>
        <v>Total</v>
      </c>
      <c r="BY5" s="470" t="str">
        <f>'Marks Entry'!BZ6</f>
        <v>Activity</v>
      </c>
      <c r="BZ5" s="470">
        <f>'Marks Entry'!CA6</f>
        <v>0</v>
      </c>
      <c r="CA5" s="471" t="str">
        <f>'Marks Entry'!CB6</f>
        <v>Total</v>
      </c>
      <c r="CB5" s="1007"/>
      <c r="CC5" s="472" t="str">
        <f>'Marks Entry'!CD6</f>
        <v>Written</v>
      </c>
      <c r="CD5" s="473" t="str">
        <f>'Marks Entry'!CE6</f>
        <v>Act/Oral</v>
      </c>
      <c r="CE5" s="474" t="str">
        <f>'Marks Entry'!CF6</f>
        <v>Total H.Y.</v>
      </c>
      <c r="CF5" s="472" t="str">
        <f>'Marks Entry'!CG6</f>
        <v>Written</v>
      </c>
      <c r="CG5" s="473" t="str">
        <f>'Marks Entry'!CH6</f>
        <v>Act/Oral</v>
      </c>
      <c r="CH5" s="474" t="str">
        <f>'Marks Entry'!CI6</f>
        <v>Total Yearly</v>
      </c>
      <c r="CI5" s="1012"/>
      <c r="CJ5" s="974"/>
      <c r="CK5" s="974"/>
      <c r="CL5" s="1019" t="str">
        <f>'Marks Entry'!CM6</f>
        <v>A+/A/B/C/D</v>
      </c>
      <c r="CM5" s="467" t="str">
        <f>'Marks Entry'!CN6</f>
        <v>Written</v>
      </c>
      <c r="CN5" s="468" t="str">
        <f>'Marks Entry'!CO6</f>
        <v>Act/Oral</v>
      </c>
      <c r="CO5" s="469" t="str">
        <f>'Marks Entry'!CP6</f>
        <v>Total</v>
      </c>
      <c r="CP5" s="470" t="str">
        <f>'Marks Entry'!CQ6</f>
        <v>Written</v>
      </c>
      <c r="CQ5" s="470" t="str">
        <f>'Marks Entry'!CR6</f>
        <v>Act/Oral</v>
      </c>
      <c r="CR5" s="471" t="str">
        <f>'Marks Entry'!CS6</f>
        <v>Total</v>
      </c>
      <c r="CS5" s="470" t="str">
        <f>'Marks Entry'!CT6</f>
        <v>Activity</v>
      </c>
      <c r="CT5" s="470">
        <f>'Marks Entry'!CU6</f>
        <v>0</v>
      </c>
      <c r="CU5" s="471" t="str">
        <f>'Marks Entry'!CV6</f>
        <v>Total</v>
      </c>
      <c r="CV5" s="1007"/>
      <c r="CW5" s="472" t="str">
        <f>'Marks Entry'!CX6</f>
        <v>Written</v>
      </c>
      <c r="CX5" s="473" t="str">
        <f>'Marks Entry'!CY6</f>
        <v>Act/Oral</v>
      </c>
      <c r="CY5" s="474" t="str">
        <f>'Marks Entry'!CZ6</f>
        <v>Total H.Y.</v>
      </c>
      <c r="CZ5" s="472" t="str">
        <f>'Marks Entry'!DA6</f>
        <v>Written</v>
      </c>
      <c r="DA5" s="473" t="str">
        <f>'Marks Entry'!DB6</f>
        <v>Act/Oral</v>
      </c>
      <c r="DB5" s="474" t="str">
        <f>'Marks Entry'!DC6</f>
        <v>Total Yearly</v>
      </c>
      <c r="DC5" s="1012"/>
      <c r="DD5" s="974"/>
      <c r="DE5" s="974"/>
      <c r="DF5" s="1019" t="str">
        <f>'Marks Entry'!DG6</f>
        <v>A+/A/B/C/D</v>
      </c>
      <c r="DG5" s="467" t="str">
        <f>'Marks Entry'!DH6</f>
        <v>Written</v>
      </c>
      <c r="DH5" s="468" t="str">
        <f>'Marks Entry'!DI6</f>
        <v>Act/Oral</v>
      </c>
      <c r="DI5" s="469" t="str">
        <f>'Marks Entry'!DJ6</f>
        <v>Total</v>
      </c>
      <c r="DJ5" s="470" t="str">
        <f>'Marks Entry'!DK6</f>
        <v>Written</v>
      </c>
      <c r="DK5" s="470" t="str">
        <f>'Marks Entry'!DL6</f>
        <v>Act/Oral</v>
      </c>
      <c r="DL5" s="471" t="str">
        <f>'Marks Entry'!DM6</f>
        <v>Total</v>
      </c>
      <c r="DM5" s="470" t="str">
        <f>'Marks Entry'!DN6</f>
        <v>Activity</v>
      </c>
      <c r="DN5" s="470">
        <f>'Marks Entry'!DO6</f>
        <v>0</v>
      </c>
      <c r="DO5" s="471" t="str">
        <f>'Marks Entry'!DP6</f>
        <v>Total</v>
      </c>
      <c r="DP5" s="1007"/>
      <c r="DQ5" s="472" t="str">
        <f>'Marks Entry'!DR6</f>
        <v>Written</v>
      </c>
      <c r="DR5" s="473" t="str">
        <f>'Marks Entry'!DS6</f>
        <v>Act/Oral</v>
      </c>
      <c r="DS5" s="474" t="str">
        <f>'Marks Entry'!DT6</f>
        <v>Total H.Y.</v>
      </c>
      <c r="DT5" s="472" t="str">
        <f>'Marks Entry'!DU6</f>
        <v>Written</v>
      </c>
      <c r="DU5" s="473" t="str">
        <f>'Marks Entry'!DV6</f>
        <v>Act/Oral</v>
      </c>
      <c r="DV5" s="474" t="str">
        <f>'Marks Entry'!DW6</f>
        <v>Total Yearly</v>
      </c>
      <c r="DW5" s="1012"/>
      <c r="DX5" s="974"/>
      <c r="DY5" s="974"/>
      <c r="DZ5" s="1019" t="str">
        <f>'Marks Entry'!EA6</f>
        <v>A+/A/B/C/D</v>
      </c>
      <c r="EA5" s="1050"/>
      <c r="EB5" s="998"/>
      <c r="EC5" s="998"/>
      <c r="ED5" s="994"/>
      <c r="EE5" s="994"/>
      <c r="EF5" s="996"/>
      <c r="EG5" s="1019" t="str">
        <f>'Marks Entry'!EJ6</f>
        <v>A/B/C/D/E</v>
      </c>
      <c r="EH5" s="1050"/>
      <c r="EI5" s="998"/>
      <c r="EJ5" s="998"/>
      <c r="EK5" s="998"/>
      <c r="EL5" s="998"/>
      <c r="EM5" s="996"/>
      <c r="EN5" s="1019" t="str">
        <f>'Marks Entry'!EJ6</f>
        <v>A/B/C/D/E</v>
      </c>
      <c r="EO5" s="1050"/>
      <c r="EP5" s="998"/>
      <c r="EQ5" s="998"/>
      <c r="ER5" s="998"/>
      <c r="ES5" s="998"/>
      <c r="ET5" s="996"/>
      <c r="EU5" s="1019" t="str">
        <f>'Marks Entry'!EJ6</f>
        <v>A/B/C/D/E</v>
      </c>
      <c r="EV5" s="1060"/>
      <c r="EW5" s="1071"/>
      <c r="EX5" s="1073"/>
      <c r="EY5" s="1060"/>
      <c r="EZ5" s="1047"/>
      <c r="FA5" s="1047"/>
      <c r="FB5" s="1047"/>
      <c r="FC5" s="1047"/>
      <c r="FD5" s="1066"/>
      <c r="FE5" s="475"/>
      <c r="FF5" s="1069"/>
      <c r="FG5" s="1058"/>
    </row>
    <row r="6" spans="1:163" ht="15.75" customHeight="1" thickBot="1">
      <c r="A6" s="1014"/>
      <c r="B6" s="1024"/>
      <c r="C6" s="1018"/>
      <c r="D6" s="1018"/>
      <c r="E6" s="1018"/>
      <c r="F6" s="1018"/>
      <c r="G6" s="1018"/>
      <c r="H6" s="1018"/>
      <c r="I6" s="1018"/>
      <c r="J6" s="1022"/>
      <c r="K6" s="476">
        <f>'Marks Entry'!L7</f>
        <v>5</v>
      </c>
      <c r="L6" s="477">
        <f>'Marks Entry'!M7</f>
        <v>5</v>
      </c>
      <c r="M6" s="478">
        <f>'Marks Entry'!N7</f>
        <v>10</v>
      </c>
      <c r="N6" s="479">
        <f>'Marks Entry'!O7</f>
        <v>5</v>
      </c>
      <c r="O6" s="479">
        <f>'Marks Entry'!P7</f>
        <v>5</v>
      </c>
      <c r="P6" s="480">
        <f>'Marks Entry'!Q7</f>
        <v>10</v>
      </c>
      <c r="Q6" s="479">
        <f>'Marks Entry'!R7</f>
        <v>10</v>
      </c>
      <c r="R6" s="479">
        <f>'Marks Entry'!S7</f>
        <v>0</v>
      </c>
      <c r="S6" s="480">
        <f>'Marks Entry'!T7</f>
        <v>10</v>
      </c>
      <c r="T6" s="481">
        <f>'Marks Entry'!U7</f>
        <v>30</v>
      </c>
      <c r="U6" s="482">
        <f>'Marks Entry'!V7</f>
        <v>50</v>
      </c>
      <c r="V6" s="482">
        <f>'Marks Entry'!W7</f>
        <v>20</v>
      </c>
      <c r="W6" s="483">
        <f>'Marks Entry'!X7</f>
        <v>70</v>
      </c>
      <c r="X6" s="482">
        <f>'Marks Entry'!Y7</f>
        <v>70</v>
      </c>
      <c r="Y6" s="482">
        <f>'Marks Entry'!Z7</f>
        <v>30</v>
      </c>
      <c r="Z6" s="484">
        <f>'Marks Entry'!AA7</f>
        <v>100</v>
      </c>
      <c r="AA6" s="485">
        <f>'Marks Entry'!AB7</f>
        <v>200</v>
      </c>
      <c r="AB6" s="975"/>
      <c r="AC6" s="975"/>
      <c r="AD6" s="1020"/>
      <c r="AE6" s="476">
        <f>'Marks Entry'!AF7</f>
        <v>5</v>
      </c>
      <c r="AF6" s="477">
        <f>'Marks Entry'!AG7</f>
        <v>5</v>
      </c>
      <c r="AG6" s="478">
        <f>'Marks Entry'!AH7</f>
        <v>10</v>
      </c>
      <c r="AH6" s="479">
        <f>'Marks Entry'!AI7</f>
        <v>5</v>
      </c>
      <c r="AI6" s="479">
        <f>'Marks Entry'!AJ7</f>
        <v>5</v>
      </c>
      <c r="AJ6" s="480">
        <f>'Marks Entry'!AK7</f>
        <v>10</v>
      </c>
      <c r="AK6" s="479">
        <f>'Marks Entry'!AL7</f>
        <v>10</v>
      </c>
      <c r="AL6" s="479">
        <f>'Marks Entry'!AM7</f>
        <v>0</v>
      </c>
      <c r="AM6" s="480">
        <f>'Marks Entry'!AN7</f>
        <v>10</v>
      </c>
      <c r="AN6" s="481">
        <f>'Marks Entry'!AO7</f>
        <v>30</v>
      </c>
      <c r="AO6" s="482">
        <f>'Marks Entry'!AP7</f>
        <v>50</v>
      </c>
      <c r="AP6" s="482">
        <f>'Marks Entry'!AQ7</f>
        <v>20</v>
      </c>
      <c r="AQ6" s="483">
        <f>'Marks Entry'!AR7</f>
        <v>70</v>
      </c>
      <c r="AR6" s="482">
        <f>'Marks Entry'!AS7</f>
        <v>70</v>
      </c>
      <c r="AS6" s="482">
        <f>'Marks Entry'!AT7</f>
        <v>30</v>
      </c>
      <c r="AT6" s="484">
        <f>'Marks Entry'!AU7</f>
        <v>100</v>
      </c>
      <c r="AU6" s="485">
        <f>'Marks Entry'!AV7</f>
        <v>200</v>
      </c>
      <c r="AV6" s="975"/>
      <c r="AW6" s="975"/>
      <c r="AX6" s="1020"/>
      <c r="AY6" s="476">
        <f>'Marks Entry'!AZ7</f>
        <v>5</v>
      </c>
      <c r="AZ6" s="477">
        <f>'Marks Entry'!BA7</f>
        <v>5</v>
      </c>
      <c r="BA6" s="478">
        <f>'Marks Entry'!BB7</f>
        <v>10</v>
      </c>
      <c r="BB6" s="479">
        <f>'Marks Entry'!BC7</f>
        <v>5</v>
      </c>
      <c r="BC6" s="479">
        <f>'Marks Entry'!BD7</f>
        <v>5</v>
      </c>
      <c r="BD6" s="480">
        <f>'Marks Entry'!BE7</f>
        <v>10</v>
      </c>
      <c r="BE6" s="479">
        <f>'Marks Entry'!BF7</f>
        <v>10</v>
      </c>
      <c r="BF6" s="479">
        <f>'Marks Entry'!BG7</f>
        <v>0</v>
      </c>
      <c r="BG6" s="480">
        <f>'Marks Entry'!BH7</f>
        <v>10</v>
      </c>
      <c r="BH6" s="481">
        <f>'Marks Entry'!BI7</f>
        <v>30</v>
      </c>
      <c r="BI6" s="482">
        <f>'Marks Entry'!BJ7</f>
        <v>50</v>
      </c>
      <c r="BJ6" s="482">
        <f>'Marks Entry'!BK7</f>
        <v>20</v>
      </c>
      <c r="BK6" s="483">
        <f>'Marks Entry'!BL7</f>
        <v>70</v>
      </c>
      <c r="BL6" s="482">
        <f>'Marks Entry'!BM7</f>
        <v>70</v>
      </c>
      <c r="BM6" s="482">
        <f>'Marks Entry'!BN7</f>
        <v>30</v>
      </c>
      <c r="BN6" s="484">
        <f>'Marks Entry'!BO7</f>
        <v>100</v>
      </c>
      <c r="BO6" s="485">
        <f>'Marks Entry'!BP7</f>
        <v>200</v>
      </c>
      <c r="BP6" s="975"/>
      <c r="BQ6" s="975"/>
      <c r="BR6" s="1020"/>
      <c r="BS6" s="476">
        <f>'Marks Entry'!BT7</f>
        <v>5</v>
      </c>
      <c r="BT6" s="477">
        <f>'Marks Entry'!BU7</f>
        <v>5</v>
      </c>
      <c r="BU6" s="478">
        <f>'Marks Entry'!BV7</f>
        <v>10</v>
      </c>
      <c r="BV6" s="479">
        <f>'Marks Entry'!BW7</f>
        <v>5</v>
      </c>
      <c r="BW6" s="479">
        <f>'Marks Entry'!BX7</f>
        <v>5</v>
      </c>
      <c r="BX6" s="480">
        <f>'Marks Entry'!BY7</f>
        <v>10</v>
      </c>
      <c r="BY6" s="479">
        <f>'Marks Entry'!BZ7</f>
        <v>10</v>
      </c>
      <c r="BZ6" s="479">
        <f>'Marks Entry'!CA7</f>
        <v>0</v>
      </c>
      <c r="CA6" s="480">
        <f>'Marks Entry'!CB7</f>
        <v>10</v>
      </c>
      <c r="CB6" s="481">
        <f>'Marks Entry'!CC7</f>
        <v>30</v>
      </c>
      <c r="CC6" s="482">
        <f>'Marks Entry'!CD7</f>
        <v>50</v>
      </c>
      <c r="CD6" s="482">
        <f>'Marks Entry'!CE7</f>
        <v>20</v>
      </c>
      <c r="CE6" s="483">
        <f>'Marks Entry'!CF7</f>
        <v>70</v>
      </c>
      <c r="CF6" s="482">
        <f>'Marks Entry'!CG7</f>
        <v>70</v>
      </c>
      <c r="CG6" s="482">
        <f>'Marks Entry'!CH7</f>
        <v>30</v>
      </c>
      <c r="CH6" s="484">
        <f>'Marks Entry'!CI7</f>
        <v>100</v>
      </c>
      <c r="CI6" s="485">
        <f>'Marks Entry'!CJ7</f>
        <v>200</v>
      </c>
      <c r="CJ6" s="975"/>
      <c r="CK6" s="975"/>
      <c r="CL6" s="1020"/>
      <c r="CM6" s="476">
        <f>'Marks Entry'!CN7</f>
        <v>5</v>
      </c>
      <c r="CN6" s="477">
        <f>'Marks Entry'!CO7</f>
        <v>5</v>
      </c>
      <c r="CO6" s="478">
        <f>'Marks Entry'!CP7</f>
        <v>10</v>
      </c>
      <c r="CP6" s="479">
        <f>'Marks Entry'!CQ7</f>
        <v>5</v>
      </c>
      <c r="CQ6" s="479">
        <f>'Marks Entry'!CR7</f>
        <v>5</v>
      </c>
      <c r="CR6" s="480">
        <f>'Marks Entry'!CS7</f>
        <v>10</v>
      </c>
      <c r="CS6" s="479">
        <f>'Marks Entry'!CT7</f>
        <v>10</v>
      </c>
      <c r="CT6" s="479">
        <f>'Marks Entry'!CU7</f>
        <v>0</v>
      </c>
      <c r="CU6" s="480">
        <f>'Marks Entry'!CV7</f>
        <v>10</v>
      </c>
      <c r="CV6" s="481">
        <f>'Marks Entry'!CW7</f>
        <v>30</v>
      </c>
      <c r="CW6" s="482">
        <f>'Marks Entry'!CX7</f>
        <v>50</v>
      </c>
      <c r="CX6" s="482">
        <f>'Marks Entry'!CY7</f>
        <v>20</v>
      </c>
      <c r="CY6" s="483">
        <f>'Marks Entry'!CZ7</f>
        <v>70</v>
      </c>
      <c r="CZ6" s="482">
        <f>'Marks Entry'!DA7</f>
        <v>70</v>
      </c>
      <c r="DA6" s="482">
        <f>'Marks Entry'!DB7</f>
        <v>30</v>
      </c>
      <c r="DB6" s="484">
        <f>'Marks Entry'!DC7</f>
        <v>100</v>
      </c>
      <c r="DC6" s="485">
        <f>'Marks Entry'!DD7</f>
        <v>200</v>
      </c>
      <c r="DD6" s="975"/>
      <c r="DE6" s="975"/>
      <c r="DF6" s="1020"/>
      <c r="DG6" s="476">
        <f>'Marks Entry'!DH7</f>
        <v>5</v>
      </c>
      <c r="DH6" s="477">
        <f>'Marks Entry'!DI7</f>
        <v>5</v>
      </c>
      <c r="DI6" s="478">
        <f>'Marks Entry'!DJ7</f>
        <v>10</v>
      </c>
      <c r="DJ6" s="479">
        <f>'Marks Entry'!DK7</f>
        <v>5</v>
      </c>
      <c r="DK6" s="479">
        <f>'Marks Entry'!DL7</f>
        <v>5</v>
      </c>
      <c r="DL6" s="480">
        <f>'Marks Entry'!DM7</f>
        <v>10</v>
      </c>
      <c r="DM6" s="479">
        <f>'Marks Entry'!DN7</f>
        <v>10</v>
      </c>
      <c r="DN6" s="479">
        <f>'Marks Entry'!DO7</f>
        <v>0</v>
      </c>
      <c r="DO6" s="480">
        <f>'Marks Entry'!DP7</f>
        <v>10</v>
      </c>
      <c r="DP6" s="481">
        <f>'Marks Entry'!DQ7</f>
        <v>30</v>
      </c>
      <c r="DQ6" s="482">
        <f>'Marks Entry'!DR7</f>
        <v>50</v>
      </c>
      <c r="DR6" s="482">
        <f>'Marks Entry'!DS7</f>
        <v>20</v>
      </c>
      <c r="DS6" s="483">
        <f>'Marks Entry'!DT7</f>
        <v>70</v>
      </c>
      <c r="DT6" s="482">
        <f>'Marks Entry'!DU7</f>
        <v>70</v>
      </c>
      <c r="DU6" s="482">
        <f>'Marks Entry'!DV7</f>
        <v>30</v>
      </c>
      <c r="DV6" s="484">
        <f>'Marks Entry'!DW7</f>
        <v>100</v>
      </c>
      <c r="DW6" s="485">
        <f>'Marks Entry'!DX7</f>
        <v>200</v>
      </c>
      <c r="DX6" s="975"/>
      <c r="DY6" s="975"/>
      <c r="DZ6" s="1020"/>
      <c r="EA6" s="486">
        <f>'Marks Entry'!EB7</f>
        <v>20</v>
      </c>
      <c r="EB6" s="487">
        <f>'Marks Entry'!EC7</f>
        <v>20</v>
      </c>
      <c r="EC6" s="487">
        <f>'Marks Entry'!ED7</f>
        <v>20</v>
      </c>
      <c r="ED6" s="488">
        <f>'Marks Entry'!EE7</f>
        <v>20</v>
      </c>
      <c r="EE6" s="489">
        <f>'Marks Entry'!EF7</f>
        <v>20</v>
      </c>
      <c r="EF6" s="490">
        <f>'Marks Entry'!EG7</f>
        <v>100</v>
      </c>
      <c r="EG6" s="1020"/>
      <c r="EH6" s="486">
        <f>'Marks Entry'!EJ7</f>
        <v>0</v>
      </c>
      <c r="EI6" s="487">
        <f>'Marks Entry'!EK7</f>
        <v>20</v>
      </c>
      <c r="EJ6" s="487">
        <f>'Marks Entry'!EL7</f>
        <v>20</v>
      </c>
      <c r="EK6" s="488">
        <f>'Marks Entry'!EM7</f>
        <v>20</v>
      </c>
      <c r="EL6" s="489">
        <f>'Marks Entry'!EN7</f>
        <v>20</v>
      </c>
      <c r="EM6" s="490">
        <f>'Marks Entry'!EP7</f>
        <v>100</v>
      </c>
      <c r="EN6" s="1020"/>
      <c r="EO6" s="486">
        <f>'Marks Entry'!ET7</f>
        <v>20</v>
      </c>
      <c r="EP6" s="487">
        <f>'Marks Entry'!EU7</f>
        <v>20</v>
      </c>
      <c r="EQ6" s="487">
        <f>'Marks Entry'!EV7</f>
        <v>20</v>
      </c>
      <c r="ER6" s="488">
        <f>'Marks Entry'!EW7</f>
        <v>20</v>
      </c>
      <c r="ES6" s="489">
        <f>'Marks Entry'!EX7</f>
        <v>20</v>
      </c>
      <c r="ET6" s="490">
        <f>'Marks Entry'!EY7</f>
        <v>100</v>
      </c>
      <c r="EU6" s="1020"/>
      <c r="EV6" s="1061"/>
      <c r="EW6" s="1072"/>
      <c r="EX6" s="1074"/>
      <c r="EY6" s="1061"/>
      <c r="EZ6" s="1048"/>
      <c r="FA6" s="1048"/>
      <c r="FB6" s="1048"/>
      <c r="FC6" s="1048"/>
      <c r="FD6" s="1067"/>
      <c r="FE6" s="491"/>
      <c r="FF6" s="1070"/>
      <c r="FG6" s="1059"/>
    </row>
    <row r="7" spans="1:163" s="19" customFormat="1" ht="17.25" customHeight="1">
      <c r="A7" s="1014"/>
      <c r="B7" s="492">
        <f>IF(F7&gt;0,1,0)</f>
        <v>1</v>
      </c>
      <c r="C7" s="493">
        <f>'Marks Entry'!D9</f>
        <v>6</v>
      </c>
      <c r="D7" s="493">
        <f>'Marks Entry'!E9</f>
        <v>793</v>
      </c>
      <c r="E7" s="493">
        <f>'Marks Entry'!F9</f>
        <v>0</v>
      </c>
      <c r="F7" s="493">
        <f>'Marks Entry'!G9</f>
        <v>901</v>
      </c>
      <c r="G7" s="493" t="str">
        <f>'Marks Entry'!H9</f>
        <v>ABHISHEK</v>
      </c>
      <c r="H7" s="493" t="str">
        <f>'Marks Entry'!I9</f>
        <v>RAMU KHAN</v>
      </c>
      <c r="I7" s="493" t="str">
        <f>'Marks Entry'!J9</f>
        <v>SEEPA DEVI</v>
      </c>
      <c r="J7" s="597">
        <f>'Marks Entry'!K9</f>
        <v>38555</v>
      </c>
      <c r="K7" s="494" t="str">
        <f>'Marks Entry'!L9</f>
        <v>ml</v>
      </c>
      <c r="L7" s="495">
        <f>'Marks Entry'!M9</f>
        <v>1</v>
      </c>
      <c r="M7" s="496" t="str">
        <f>'Marks Entry'!N9</f>
        <v>ML</v>
      </c>
      <c r="N7" s="495">
        <f>'Marks Entry'!O9</f>
        <v>5</v>
      </c>
      <c r="O7" s="495">
        <f>'Marks Entry'!P9</f>
        <v>2</v>
      </c>
      <c r="P7" s="497">
        <f>'Marks Entry'!Q9</f>
        <v>7</v>
      </c>
      <c r="Q7" s="495">
        <f>'Marks Entry'!R9</f>
        <v>2</v>
      </c>
      <c r="R7" s="495">
        <f>'Marks Entry'!S9</f>
        <v>0</v>
      </c>
      <c r="S7" s="497">
        <f>'Marks Entry'!T9</f>
        <v>2</v>
      </c>
      <c r="T7" s="498">
        <f>'Marks Entry'!U9</f>
        <v>9</v>
      </c>
      <c r="U7" s="495">
        <f>'Marks Entry'!V9</f>
        <v>30</v>
      </c>
      <c r="V7" s="495">
        <f>'Marks Entry'!W9</f>
        <v>5</v>
      </c>
      <c r="W7" s="498">
        <f>'Marks Entry'!X9</f>
        <v>35</v>
      </c>
      <c r="X7" s="495">
        <f>'Marks Entry'!Y9</f>
        <v>40</v>
      </c>
      <c r="Y7" s="495">
        <f>'Marks Entry'!Z9</f>
        <v>15</v>
      </c>
      <c r="Z7" s="498">
        <f>'Marks Entry'!AA9</f>
        <v>55</v>
      </c>
      <c r="AA7" s="499">
        <f>'Marks Entry'!AB9</f>
        <v>99</v>
      </c>
      <c r="AB7" s="500">
        <f>'Marks Entry'!AC9</f>
        <v>49.5</v>
      </c>
      <c r="AC7" s="501" t="str">
        <f>'Marks Entry'!AD9</f>
        <v>D</v>
      </c>
      <c r="AD7" s="502" t="str">
        <f>'Marks Entry'!AE9</f>
        <v>D</v>
      </c>
      <c r="AE7" s="494">
        <f>'Marks Entry'!AF9</f>
        <v>2</v>
      </c>
      <c r="AF7" s="495">
        <f>'Marks Entry'!AG9</f>
        <v>2</v>
      </c>
      <c r="AG7" s="496">
        <f>'Marks Entry'!AH9</f>
        <v>4</v>
      </c>
      <c r="AH7" s="495">
        <f>'Marks Entry'!AI9</f>
        <v>2</v>
      </c>
      <c r="AI7" s="495">
        <f>'Marks Entry'!AJ9</f>
        <v>2</v>
      </c>
      <c r="AJ7" s="497">
        <f>'Marks Entry'!AK9</f>
        <v>4</v>
      </c>
      <c r="AK7" s="495">
        <f>'Marks Entry'!AL9</f>
        <v>2</v>
      </c>
      <c r="AL7" s="495">
        <f>'Marks Entry'!AM9</f>
        <v>0</v>
      </c>
      <c r="AM7" s="497">
        <f>'Marks Entry'!AN9</f>
        <v>2</v>
      </c>
      <c r="AN7" s="498">
        <f>'Marks Entry'!AO9</f>
        <v>10</v>
      </c>
      <c r="AO7" s="495">
        <f>'Marks Entry'!AP9</f>
        <v>30</v>
      </c>
      <c r="AP7" s="495">
        <f>'Marks Entry'!AQ9</f>
        <v>5</v>
      </c>
      <c r="AQ7" s="498">
        <f>'Marks Entry'!AR9</f>
        <v>35</v>
      </c>
      <c r="AR7" s="495">
        <f>'Marks Entry'!AS9</f>
        <v>38</v>
      </c>
      <c r="AS7" s="495">
        <f>'Marks Entry'!AT9</f>
        <v>15</v>
      </c>
      <c r="AT7" s="498">
        <f>'Marks Entry'!AU9</f>
        <v>53</v>
      </c>
      <c r="AU7" s="499">
        <f>'Marks Entry'!AV9</f>
        <v>98</v>
      </c>
      <c r="AV7" s="500">
        <f>'Marks Entry'!AW9</f>
        <v>49</v>
      </c>
      <c r="AW7" s="501" t="str">
        <f>'Marks Entry'!AX9</f>
        <v>D</v>
      </c>
      <c r="AX7" s="502" t="str">
        <f>'Marks Entry'!AY9</f>
        <v>D</v>
      </c>
      <c r="AY7" s="494">
        <f>'Marks Entry'!AZ9</f>
        <v>2</v>
      </c>
      <c r="AZ7" s="495">
        <f>'Marks Entry'!BA9</f>
        <v>2</v>
      </c>
      <c r="BA7" s="496">
        <f>'Marks Entry'!BB9</f>
        <v>4</v>
      </c>
      <c r="BB7" s="495">
        <f>'Marks Entry'!BC9</f>
        <v>2</v>
      </c>
      <c r="BC7" s="495">
        <f>'Marks Entry'!BD9</f>
        <v>2</v>
      </c>
      <c r="BD7" s="497">
        <f>'Marks Entry'!BE9</f>
        <v>4</v>
      </c>
      <c r="BE7" s="495">
        <f>'Marks Entry'!BF9</f>
        <v>2</v>
      </c>
      <c r="BF7" s="495">
        <f>'Marks Entry'!BG9</f>
        <v>0</v>
      </c>
      <c r="BG7" s="497">
        <f>'Marks Entry'!BH9</f>
        <v>2</v>
      </c>
      <c r="BH7" s="498">
        <f>'Marks Entry'!BI9</f>
        <v>10</v>
      </c>
      <c r="BI7" s="495">
        <f>'Marks Entry'!BJ9</f>
        <v>30</v>
      </c>
      <c r="BJ7" s="495">
        <f>'Marks Entry'!BK9</f>
        <v>5</v>
      </c>
      <c r="BK7" s="498">
        <f>'Marks Entry'!BL9</f>
        <v>35</v>
      </c>
      <c r="BL7" s="495">
        <f>'Marks Entry'!BM9</f>
        <v>38</v>
      </c>
      <c r="BM7" s="495">
        <f>'Marks Entry'!BN9</f>
        <v>15</v>
      </c>
      <c r="BN7" s="498">
        <f>'Marks Entry'!BO9</f>
        <v>53</v>
      </c>
      <c r="BO7" s="499">
        <f>'Marks Entry'!BP9</f>
        <v>98</v>
      </c>
      <c r="BP7" s="500">
        <f>'Marks Entry'!BQ9</f>
        <v>49</v>
      </c>
      <c r="BQ7" s="501" t="str">
        <f>'Marks Entry'!BR9</f>
        <v>D</v>
      </c>
      <c r="BR7" s="502" t="str">
        <f>'Marks Entry'!BS9</f>
        <v>D</v>
      </c>
      <c r="BS7" s="494">
        <f>'Marks Entry'!BT9</f>
        <v>2</v>
      </c>
      <c r="BT7" s="495">
        <f>'Marks Entry'!BU9</f>
        <v>5</v>
      </c>
      <c r="BU7" s="496">
        <f>'Marks Entry'!BV9</f>
        <v>7</v>
      </c>
      <c r="BV7" s="495">
        <f>'Marks Entry'!BW9</f>
        <v>2</v>
      </c>
      <c r="BW7" s="495">
        <f>'Marks Entry'!BX9</f>
        <v>2</v>
      </c>
      <c r="BX7" s="497">
        <f>'Marks Entry'!BY9</f>
        <v>4</v>
      </c>
      <c r="BY7" s="495">
        <f>'Marks Entry'!BZ9</f>
        <v>2</v>
      </c>
      <c r="BZ7" s="495">
        <f>'Marks Entry'!CA9</f>
        <v>0</v>
      </c>
      <c r="CA7" s="497">
        <f>'Marks Entry'!CB9</f>
        <v>2</v>
      </c>
      <c r="CB7" s="498">
        <f>'Marks Entry'!CC9</f>
        <v>13</v>
      </c>
      <c r="CC7" s="495">
        <f>'Marks Entry'!CD9</f>
        <v>30</v>
      </c>
      <c r="CD7" s="495">
        <f>'Marks Entry'!CE9</f>
        <v>5</v>
      </c>
      <c r="CE7" s="498">
        <f>'Marks Entry'!CF9</f>
        <v>35</v>
      </c>
      <c r="CF7" s="495">
        <f>'Marks Entry'!CG9</f>
        <v>38</v>
      </c>
      <c r="CG7" s="495">
        <f>'Marks Entry'!CH9</f>
        <v>15</v>
      </c>
      <c r="CH7" s="498">
        <f>'Marks Entry'!CI9</f>
        <v>53</v>
      </c>
      <c r="CI7" s="499">
        <f>'Marks Entry'!CJ9</f>
        <v>101</v>
      </c>
      <c r="CJ7" s="500">
        <f>'Marks Entry'!CK9</f>
        <v>50.5</v>
      </c>
      <c r="CK7" s="501" t="str">
        <f>'Marks Entry'!CL9</f>
        <v>D</v>
      </c>
      <c r="CL7" s="502" t="str">
        <f>'Marks Entry'!CM9</f>
        <v>D</v>
      </c>
      <c r="CM7" s="494">
        <f>'Marks Entry'!CN9</f>
        <v>2</v>
      </c>
      <c r="CN7" s="495">
        <f>'Marks Entry'!CO9</f>
        <v>3</v>
      </c>
      <c r="CO7" s="496">
        <f>'Marks Entry'!CP9</f>
        <v>5</v>
      </c>
      <c r="CP7" s="495">
        <f>'Marks Entry'!CQ9</f>
        <v>2</v>
      </c>
      <c r="CQ7" s="495">
        <f>'Marks Entry'!CR9</f>
        <v>2</v>
      </c>
      <c r="CR7" s="497">
        <f>'Marks Entry'!CS9</f>
        <v>4</v>
      </c>
      <c r="CS7" s="495">
        <f>'Marks Entry'!CT9</f>
        <v>2</v>
      </c>
      <c r="CT7" s="495">
        <f>'Marks Entry'!CU9</f>
        <v>0</v>
      </c>
      <c r="CU7" s="497">
        <f>'Marks Entry'!CV9</f>
        <v>2</v>
      </c>
      <c r="CV7" s="498">
        <f>'Marks Entry'!CW9</f>
        <v>11</v>
      </c>
      <c r="CW7" s="495">
        <f>'Marks Entry'!CX9</f>
        <v>30</v>
      </c>
      <c r="CX7" s="495">
        <f>'Marks Entry'!CY9</f>
        <v>5</v>
      </c>
      <c r="CY7" s="498">
        <f>'Marks Entry'!CZ9</f>
        <v>35</v>
      </c>
      <c r="CZ7" s="495">
        <f>'Marks Entry'!DA9</f>
        <v>38</v>
      </c>
      <c r="DA7" s="495">
        <f>'Marks Entry'!DB9</f>
        <v>15</v>
      </c>
      <c r="DB7" s="498">
        <f>'Marks Entry'!DC9</f>
        <v>53</v>
      </c>
      <c r="DC7" s="499">
        <f>'Marks Entry'!DD9</f>
        <v>99</v>
      </c>
      <c r="DD7" s="500">
        <f>'Marks Entry'!DE9</f>
        <v>49.5</v>
      </c>
      <c r="DE7" s="501" t="str">
        <f>'Marks Entry'!DF9</f>
        <v>D</v>
      </c>
      <c r="DF7" s="502" t="str">
        <f>'Marks Entry'!DG9</f>
        <v>D</v>
      </c>
      <c r="DG7" s="494">
        <f>'Marks Entry'!DH9</f>
        <v>2</v>
      </c>
      <c r="DH7" s="495">
        <f>'Marks Entry'!DI9</f>
        <v>2</v>
      </c>
      <c r="DI7" s="496">
        <f>'Marks Entry'!DJ9</f>
        <v>4</v>
      </c>
      <c r="DJ7" s="495">
        <f>'Marks Entry'!DK9</f>
        <v>2</v>
      </c>
      <c r="DK7" s="495">
        <f>'Marks Entry'!DL9</f>
        <v>2</v>
      </c>
      <c r="DL7" s="497">
        <f>'Marks Entry'!DM9</f>
        <v>4</v>
      </c>
      <c r="DM7" s="495">
        <f>'Marks Entry'!DN9</f>
        <v>2</v>
      </c>
      <c r="DN7" s="495">
        <f>'Marks Entry'!DO9</f>
        <v>0</v>
      </c>
      <c r="DO7" s="497">
        <f>'Marks Entry'!DP9</f>
        <v>2</v>
      </c>
      <c r="DP7" s="498">
        <f>'Marks Entry'!DQ9</f>
        <v>10</v>
      </c>
      <c r="DQ7" s="495">
        <f>'Marks Entry'!DR9</f>
        <v>25</v>
      </c>
      <c r="DR7" s="495">
        <f>'Marks Entry'!DS9</f>
        <v>0</v>
      </c>
      <c r="DS7" s="498">
        <f>'Marks Entry'!DT9</f>
        <v>25</v>
      </c>
      <c r="DT7" s="495">
        <f>'Marks Entry'!DU9</f>
        <v>38</v>
      </c>
      <c r="DU7" s="495">
        <f>'Marks Entry'!DV9</f>
        <v>15</v>
      </c>
      <c r="DV7" s="498">
        <f>'Marks Entry'!DW9</f>
        <v>53</v>
      </c>
      <c r="DW7" s="499">
        <f>'Marks Entry'!DX9</f>
        <v>88</v>
      </c>
      <c r="DX7" s="500">
        <f>'Marks Entry'!DY9</f>
        <v>44</v>
      </c>
      <c r="DY7" s="501" t="str">
        <f>'Marks Entry'!DZ9</f>
        <v>D</v>
      </c>
      <c r="DZ7" s="502" t="str">
        <f>'Marks Entry'!EA9</f>
        <v>D</v>
      </c>
      <c r="EA7" s="494">
        <f>'Marks Entry'!EB9</f>
        <v>15</v>
      </c>
      <c r="EB7" s="495">
        <f>'Marks Entry'!EC9</f>
        <v>15</v>
      </c>
      <c r="EC7" s="495">
        <f>'Marks Entry'!ED9</f>
        <v>11</v>
      </c>
      <c r="ED7" s="495">
        <f>'Marks Entry'!EE9</f>
        <v>20</v>
      </c>
      <c r="EE7" s="495">
        <f>'Marks Entry'!EF9</f>
        <v>10</v>
      </c>
      <c r="EF7" s="503">
        <f>'Marks Entry'!EG9</f>
        <v>71</v>
      </c>
      <c r="EG7" s="504" t="str">
        <f>'Marks Entry'!EJ9</f>
        <v>B</v>
      </c>
      <c r="EH7" s="494">
        <f>'Marks Entry'!EK9</f>
        <v>15</v>
      </c>
      <c r="EI7" s="495">
        <f>'Marks Entry'!EL9</f>
        <v>15</v>
      </c>
      <c r="EJ7" s="495">
        <f>'Marks Entry'!EM9</f>
        <v>11</v>
      </c>
      <c r="EK7" s="495">
        <f>'Marks Entry'!EN9</f>
        <v>10</v>
      </c>
      <c r="EL7" s="495">
        <f>'Marks Entry'!EO9</f>
        <v>10</v>
      </c>
      <c r="EM7" s="498">
        <f>'Marks Entry'!EP9</f>
        <v>61</v>
      </c>
      <c r="EN7" s="504" t="str">
        <f>'Marks Entry'!ES9</f>
        <v>C</v>
      </c>
      <c r="EO7" s="494">
        <f>'Marks Entry'!ET9</f>
        <v>15</v>
      </c>
      <c r="EP7" s="495">
        <f>'Marks Entry'!EU9</f>
        <v>15</v>
      </c>
      <c r="EQ7" s="495">
        <f>'Marks Entry'!EV9</f>
        <v>11</v>
      </c>
      <c r="ER7" s="495">
        <f>'Marks Entry'!EW9</f>
        <v>10</v>
      </c>
      <c r="ES7" s="495">
        <f>'Marks Entry'!EX9</f>
        <v>10</v>
      </c>
      <c r="ET7" s="498">
        <f>'Marks Entry'!EY9</f>
        <v>61</v>
      </c>
      <c r="EU7" s="504" t="str">
        <f>'Marks Entry'!FB9</f>
        <v>C</v>
      </c>
      <c r="EV7" s="505">
        <f>'Marks Entry'!FC9</f>
        <v>362</v>
      </c>
      <c r="EW7" s="506">
        <f>'Marks Entry'!FD9</f>
        <v>274</v>
      </c>
      <c r="EX7" s="507">
        <f>'Marks Entry'!FE9</f>
        <v>75.690607734806619</v>
      </c>
      <c r="EY7" s="505">
        <f>'Marks Entry'!FF9</f>
        <v>1200</v>
      </c>
      <c r="EZ7" s="506">
        <f>'Marks Entry'!FG9</f>
        <v>583</v>
      </c>
      <c r="FA7" s="508">
        <f>'Marks Entry'!FH9</f>
        <v>48.583333333333336</v>
      </c>
      <c r="FB7" s="506" t="str">
        <f>IF(OR('Marks Entry'!FI9="First",'Marks Entry'!FI9="Second",'Marks Entry'!FI9="Third"),'Marks Entry'!FI9,"")</f>
        <v>Second</v>
      </c>
      <c r="FC7" s="506" t="str">
        <f>'Marks Entry'!FJ9</f>
        <v>D</v>
      </c>
      <c r="FD7" s="509" t="str">
        <f>'Marks Entry'!FK9</f>
        <v>PASSED</v>
      </c>
      <c r="FE7" s="493">
        <f>'Marks Entry'!FL9</f>
        <v>48.583333333333336</v>
      </c>
      <c r="FF7" s="510">
        <f>'Marks Entry'!FM9</f>
        <v>2.9999999999999991</v>
      </c>
      <c r="FG7" s="18" t="str">
        <f>'Marks Entry'!FO9</f>
        <v>D</v>
      </c>
    </row>
    <row r="8" spans="1:163" s="19" customFormat="1" ht="17.25" customHeight="1">
      <c r="A8" s="1014"/>
      <c r="B8" s="492">
        <f>IF(F8&gt;0,B7+1,0)</f>
        <v>2</v>
      </c>
      <c r="C8" s="493">
        <f>'Marks Entry'!D10</f>
        <v>6</v>
      </c>
      <c r="D8" s="493">
        <f>'Marks Entry'!E10</f>
        <v>1490</v>
      </c>
      <c r="E8" s="493">
        <f>'Marks Entry'!F10</f>
        <v>0</v>
      </c>
      <c r="F8" s="493">
        <f>'Marks Entry'!G10</f>
        <v>902</v>
      </c>
      <c r="G8" s="493" t="str">
        <f>'Marks Entry'!H10</f>
        <v>ACHALA RAM</v>
      </c>
      <c r="H8" s="493" t="str">
        <f>'Marks Entry'!I10</f>
        <v>HEMA RAM</v>
      </c>
      <c r="I8" s="493" t="str">
        <f>'Marks Entry'!J10</f>
        <v>TULACHHI DEVI</v>
      </c>
      <c r="J8" s="597">
        <f>'Marks Entry'!K10</f>
        <v>38535</v>
      </c>
      <c r="K8" s="494">
        <f>'Marks Entry'!L10</f>
        <v>2</v>
      </c>
      <c r="L8" s="495">
        <f>'Marks Entry'!M10</f>
        <v>2</v>
      </c>
      <c r="M8" s="496">
        <f>'Marks Entry'!N10</f>
        <v>4</v>
      </c>
      <c r="N8" s="495">
        <f>'Marks Entry'!O10</f>
        <v>3</v>
      </c>
      <c r="O8" s="495">
        <f>'Marks Entry'!P10</f>
        <v>4</v>
      </c>
      <c r="P8" s="497">
        <f>'Marks Entry'!Q10</f>
        <v>7</v>
      </c>
      <c r="Q8" s="495">
        <f>'Marks Entry'!R10</f>
        <v>5</v>
      </c>
      <c r="R8" s="495">
        <f>'Marks Entry'!S10</f>
        <v>0</v>
      </c>
      <c r="S8" s="497">
        <f>'Marks Entry'!T10</f>
        <v>5</v>
      </c>
      <c r="T8" s="498">
        <f>'Marks Entry'!U10</f>
        <v>16</v>
      </c>
      <c r="U8" s="495">
        <f>'Marks Entry'!V10</f>
        <v>20</v>
      </c>
      <c r="V8" s="495">
        <f>'Marks Entry'!W10</f>
        <v>15</v>
      </c>
      <c r="W8" s="498">
        <f>'Marks Entry'!X10</f>
        <v>35</v>
      </c>
      <c r="X8" s="495">
        <f>'Marks Entry'!Y10</f>
        <v>40</v>
      </c>
      <c r="Y8" s="495">
        <f>'Marks Entry'!Z10</f>
        <v>25</v>
      </c>
      <c r="Z8" s="498">
        <f>'Marks Entry'!AA10</f>
        <v>65</v>
      </c>
      <c r="AA8" s="511">
        <f>'Marks Entry'!AB10</f>
        <v>116</v>
      </c>
      <c r="AB8" s="501">
        <f>'Marks Entry'!AC10</f>
        <v>57.999999999999993</v>
      </c>
      <c r="AC8" s="501" t="str">
        <f>'Marks Entry'!AD10</f>
        <v>C</v>
      </c>
      <c r="AD8" s="502" t="str">
        <f>'Marks Entry'!AE10</f>
        <v>C</v>
      </c>
      <c r="AE8" s="494">
        <f>'Marks Entry'!AF10</f>
        <v>4</v>
      </c>
      <c r="AF8" s="495">
        <f>'Marks Entry'!AG10</f>
        <v>5</v>
      </c>
      <c r="AG8" s="496">
        <f>'Marks Entry'!AH10</f>
        <v>9</v>
      </c>
      <c r="AH8" s="495">
        <f>'Marks Entry'!AI10</f>
        <v>4</v>
      </c>
      <c r="AI8" s="495">
        <f>'Marks Entry'!AJ10</f>
        <v>5</v>
      </c>
      <c r="AJ8" s="497">
        <f>'Marks Entry'!AK10</f>
        <v>9</v>
      </c>
      <c r="AK8" s="495">
        <f>'Marks Entry'!AL10</f>
        <v>2</v>
      </c>
      <c r="AL8" s="495">
        <f>'Marks Entry'!AM10</f>
        <v>0</v>
      </c>
      <c r="AM8" s="497">
        <f>'Marks Entry'!AN10</f>
        <v>2</v>
      </c>
      <c r="AN8" s="498">
        <f>'Marks Entry'!AO10</f>
        <v>20</v>
      </c>
      <c r="AO8" s="495">
        <f>'Marks Entry'!AP10</f>
        <v>35</v>
      </c>
      <c r="AP8" s="495">
        <f>'Marks Entry'!AQ10</f>
        <v>18</v>
      </c>
      <c r="AQ8" s="498">
        <f>'Marks Entry'!AR10</f>
        <v>53</v>
      </c>
      <c r="AR8" s="495">
        <f>'Marks Entry'!AS10</f>
        <v>45</v>
      </c>
      <c r="AS8" s="495">
        <f>'Marks Entry'!AT10</f>
        <v>20</v>
      </c>
      <c r="AT8" s="498">
        <f>'Marks Entry'!AU10</f>
        <v>65</v>
      </c>
      <c r="AU8" s="511">
        <f>'Marks Entry'!AV10</f>
        <v>138</v>
      </c>
      <c r="AV8" s="501">
        <f>'Marks Entry'!AW10</f>
        <v>69</v>
      </c>
      <c r="AW8" s="501" t="str">
        <f>'Marks Entry'!AX10</f>
        <v>C</v>
      </c>
      <c r="AX8" s="502" t="str">
        <f>'Marks Entry'!AY10</f>
        <v>C</v>
      </c>
      <c r="AY8" s="494">
        <f>'Marks Entry'!AZ10</f>
        <v>2</v>
      </c>
      <c r="AZ8" s="495">
        <f>'Marks Entry'!BA10</f>
        <v>3</v>
      </c>
      <c r="BA8" s="496">
        <f>'Marks Entry'!BB10</f>
        <v>5</v>
      </c>
      <c r="BB8" s="495">
        <f>'Marks Entry'!BC10</f>
        <v>5</v>
      </c>
      <c r="BC8" s="495">
        <f>'Marks Entry'!BD10</f>
        <v>3</v>
      </c>
      <c r="BD8" s="497">
        <f>'Marks Entry'!BE10</f>
        <v>8</v>
      </c>
      <c r="BE8" s="495">
        <f>'Marks Entry'!BF10</f>
        <v>2</v>
      </c>
      <c r="BF8" s="495">
        <f>'Marks Entry'!BG10</f>
        <v>0</v>
      </c>
      <c r="BG8" s="497">
        <f>'Marks Entry'!BH10</f>
        <v>2</v>
      </c>
      <c r="BH8" s="498">
        <f>'Marks Entry'!BI10</f>
        <v>15</v>
      </c>
      <c r="BI8" s="495">
        <f>'Marks Entry'!BJ10</f>
        <v>15</v>
      </c>
      <c r="BJ8" s="495">
        <f>'Marks Entry'!BK10</f>
        <v>20</v>
      </c>
      <c r="BK8" s="498">
        <f>'Marks Entry'!BL10</f>
        <v>35</v>
      </c>
      <c r="BL8" s="495">
        <f>'Marks Entry'!BM10</f>
        <v>45</v>
      </c>
      <c r="BM8" s="495">
        <f>'Marks Entry'!BN10</f>
        <v>15</v>
      </c>
      <c r="BN8" s="498">
        <f>'Marks Entry'!BO10</f>
        <v>60</v>
      </c>
      <c r="BO8" s="511">
        <f>'Marks Entry'!BP10</f>
        <v>110</v>
      </c>
      <c r="BP8" s="501">
        <f>'Marks Entry'!BQ10</f>
        <v>55.000000000000007</v>
      </c>
      <c r="BQ8" s="501" t="str">
        <f>'Marks Entry'!BR10</f>
        <v>C</v>
      </c>
      <c r="BR8" s="502" t="str">
        <f>'Marks Entry'!BS10</f>
        <v>C</v>
      </c>
      <c r="BS8" s="494">
        <f>'Marks Entry'!BT10</f>
        <v>1</v>
      </c>
      <c r="BT8" s="495">
        <f>'Marks Entry'!BU10</f>
        <v>1</v>
      </c>
      <c r="BU8" s="496">
        <f>'Marks Entry'!BV10</f>
        <v>2</v>
      </c>
      <c r="BV8" s="495">
        <f>'Marks Entry'!BW10</f>
        <v>1</v>
      </c>
      <c r="BW8" s="495">
        <f>'Marks Entry'!BX10</f>
        <v>1</v>
      </c>
      <c r="BX8" s="497">
        <f>'Marks Entry'!BY10</f>
        <v>2</v>
      </c>
      <c r="BY8" s="495">
        <f>'Marks Entry'!BZ10</f>
        <v>1</v>
      </c>
      <c r="BZ8" s="495">
        <f>'Marks Entry'!CA10</f>
        <v>0</v>
      </c>
      <c r="CA8" s="497">
        <f>'Marks Entry'!CB10</f>
        <v>1</v>
      </c>
      <c r="CB8" s="498">
        <f>'Marks Entry'!CC10</f>
        <v>5</v>
      </c>
      <c r="CC8" s="495">
        <f>'Marks Entry'!CD10</f>
        <v>15</v>
      </c>
      <c r="CD8" s="495">
        <f>'Marks Entry'!CE10</f>
        <v>15</v>
      </c>
      <c r="CE8" s="498">
        <f>'Marks Entry'!CF10</f>
        <v>30</v>
      </c>
      <c r="CF8" s="495">
        <f>'Marks Entry'!CG10</f>
        <v>35</v>
      </c>
      <c r="CG8" s="495">
        <f>'Marks Entry'!CH10</f>
        <v>20</v>
      </c>
      <c r="CH8" s="498">
        <f>'Marks Entry'!CI10</f>
        <v>55</v>
      </c>
      <c r="CI8" s="511">
        <f>'Marks Entry'!CJ10</f>
        <v>90</v>
      </c>
      <c r="CJ8" s="501">
        <f>'Marks Entry'!CK10</f>
        <v>45</v>
      </c>
      <c r="CK8" s="501" t="str">
        <f>'Marks Entry'!CL10</f>
        <v>D</v>
      </c>
      <c r="CL8" s="502" t="str">
        <f>'Marks Entry'!CM10</f>
        <v>D</v>
      </c>
      <c r="CM8" s="494">
        <f>'Marks Entry'!CN10</f>
        <v>1</v>
      </c>
      <c r="CN8" s="495">
        <f>'Marks Entry'!CO10</f>
        <v>1</v>
      </c>
      <c r="CO8" s="496">
        <f>'Marks Entry'!CP10</f>
        <v>2</v>
      </c>
      <c r="CP8" s="495">
        <f>'Marks Entry'!CQ10</f>
        <v>2</v>
      </c>
      <c r="CQ8" s="495">
        <f>'Marks Entry'!CR10</f>
        <v>2</v>
      </c>
      <c r="CR8" s="497">
        <f>'Marks Entry'!CS10</f>
        <v>4</v>
      </c>
      <c r="CS8" s="495">
        <f>'Marks Entry'!CT10</f>
        <v>2</v>
      </c>
      <c r="CT8" s="495">
        <f>'Marks Entry'!CU10</f>
        <v>0</v>
      </c>
      <c r="CU8" s="497">
        <f>'Marks Entry'!CV10</f>
        <v>2</v>
      </c>
      <c r="CV8" s="498">
        <f>'Marks Entry'!CW10</f>
        <v>8</v>
      </c>
      <c r="CW8" s="495">
        <f>'Marks Entry'!CX10</f>
        <v>25</v>
      </c>
      <c r="CX8" s="495">
        <f>'Marks Entry'!CY10</f>
        <v>20</v>
      </c>
      <c r="CY8" s="498">
        <f>'Marks Entry'!CZ10</f>
        <v>45</v>
      </c>
      <c r="CZ8" s="495">
        <f>'Marks Entry'!DA10</f>
        <v>33</v>
      </c>
      <c r="DA8" s="495">
        <f>'Marks Entry'!DB10</f>
        <v>17</v>
      </c>
      <c r="DB8" s="498">
        <f>'Marks Entry'!DC10</f>
        <v>50</v>
      </c>
      <c r="DC8" s="511">
        <f>'Marks Entry'!DD10</f>
        <v>103</v>
      </c>
      <c r="DD8" s="501">
        <f>'Marks Entry'!DE10</f>
        <v>51.5</v>
      </c>
      <c r="DE8" s="501" t="str">
        <f>'Marks Entry'!DF10</f>
        <v>C</v>
      </c>
      <c r="DF8" s="502" t="str">
        <f>'Marks Entry'!DG10</f>
        <v>C</v>
      </c>
      <c r="DG8" s="494">
        <f>'Marks Entry'!DH10</f>
        <v>3</v>
      </c>
      <c r="DH8" s="495">
        <f>'Marks Entry'!DI10</f>
        <v>3</v>
      </c>
      <c r="DI8" s="496">
        <f>'Marks Entry'!DJ10</f>
        <v>6</v>
      </c>
      <c r="DJ8" s="495">
        <f>'Marks Entry'!DK10</f>
        <v>3</v>
      </c>
      <c r="DK8" s="495">
        <f>'Marks Entry'!DL10</f>
        <v>3</v>
      </c>
      <c r="DL8" s="497">
        <f>'Marks Entry'!DM10</f>
        <v>6</v>
      </c>
      <c r="DM8" s="495">
        <f>'Marks Entry'!DN10</f>
        <v>3</v>
      </c>
      <c r="DN8" s="495">
        <f>'Marks Entry'!DO10</f>
        <v>0</v>
      </c>
      <c r="DO8" s="497">
        <f>'Marks Entry'!DP10</f>
        <v>3</v>
      </c>
      <c r="DP8" s="498">
        <f>'Marks Entry'!DQ10</f>
        <v>15</v>
      </c>
      <c r="DQ8" s="495">
        <f>'Marks Entry'!DR10</f>
        <v>25</v>
      </c>
      <c r="DR8" s="495">
        <f>'Marks Entry'!DS10</f>
        <v>20</v>
      </c>
      <c r="DS8" s="498">
        <f>'Marks Entry'!DT10</f>
        <v>45</v>
      </c>
      <c r="DT8" s="495">
        <f>'Marks Entry'!DU10</f>
        <v>45</v>
      </c>
      <c r="DU8" s="495">
        <f>'Marks Entry'!DV10</f>
        <v>20</v>
      </c>
      <c r="DV8" s="498">
        <f>'Marks Entry'!DW10</f>
        <v>65</v>
      </c>
      <c r="DW8" s="511">
        <f>'Marks Entry'!DX10</f>
        <v>125</v>
      </c>
      <c r="DX8" s="501">
        <f>'Marks Entry'!DY10</f>
        <v>62.5</v>
      </c>
      <c r="DY8" s="501" t="str">
        <f>'Marks Entry'!DZ10</f>
        <v>C</v>
      </c>
      <c r="DZ8" s="502" t="str">
        <f>'Marks Entry'!EA10</f>
        <v>C</v>
      </c>
      <c r="EA8" s="494">
        <f>'Marks Entry'!EB10</f>
        <v>10</v>
      </c>
      <c r="EB8" s="495">
        <f>'Marks Entry'!EC10</f>
        <v>10</v>
      </c>
      <c r="EC8" s="495">
        <f>'Marks Entry'!ED10</f>
        <v>10</v>
      </c>
      <c r="ED8" s="495">
        <f>'Marks Entry'!EE10</f>
        <v>10</v>
      </c>
      <c r="EE8" s="495">
        <f>'Marks Entry'!EF10</f>
        <v>10</v>
      </c>
      <c r="EF8" s="503">
        <f>'Marks Entry'!EG10</f>
        <v>50</v>
      </c>
      <c r="EG8" s="504" t="str">
        <f>'Marks Entry'!EJ10</f>
        <v>D</v>
      </c>
      <c r="EH8" s="494">
        <f>'Marks Entry'!EK10</f>
        <v>10</v>
      </c>
      <c r="EI8" s="495">
        <f>'Marks Entry'!EL10</f>
        <v>15</v>
      </c>
      <c r="EJ8" s="495">
        <f>'Marks Entry'!EM10</f>
        <v>20</v>
      </c>
      <c r="EK8" s="495">
        <f>'Marks Entry'!EN10</f>
        <v>20</v>
      </c>
      <c r="EL8" s="495">
        <f>'Marks Entry'!EO10</f>
        <v>15</v>
      </c>
      <c r="EM8" s="498">
        <f>'Marks Entry'!EP10</f>
        <v>80</v>
      </c>
      <c r="EN8" s="504" t="str">
        <f>'Marks Entry'!ES10</f>
        <v>B</v>
      </c>
      <c r="EO8" s="494">
        <f>'Marks Entry'!ET10</f>
        <v>15</v>
      </c>
      <c r="EP8" s="495">
        <f>'Marks Entry'!EU10</f>
        <v>15</v>
      </c>
      <c r="EQ8" s="495">
        <f>'Marks Entry'!EV10</f>
        <v>15</v>
      </c>
      <c r="ER8" s="495">
        <f>'Marks Entry'!EW10</f>
        <v>15</v>
      </c>
      <c r="ES8" s="495">
        <f>'Marks Entry'!EX10</f>
        <v>15</v>
      </c>
      <c r="ET8" s="498">
        <f>'Marks Entry'!EY10</f>
        <v>75</v>
      </c>
      <c r="EU8" s="504" t="str">
        <f>'Marks Entry'!FB10</f>
        <v>B</v>
      </c>
      <c r="EV8" s="505">
        <f>'Marks Entry'!FC10</f>
        <v>0</v>
      </c>
      <c r="EW8" s="506">
        <f>'Marks Entry'!FD10</f>
        <v>0</v>
      </c>
      <c r="EX8" s="507" t="str">
        <f>'Marks Entry'!FE10</f>
        <v/>
      </c>
      <c r="EY8" s="505">
        <f>'Marks Entry'!FF10</f>
        <v>1200</v>
      </c>
      <c r="EZ8" s="506">
        <f>'Marks Entry'!FG10</f>
        <v>682</v>
      </c>
      <c r="FA8" s="508">
        <f>'Marks Entry'!FH10</f>
        <v>56.833333333333336</v>
      </c>
      <c r="FB8" s="506" t="str">
        <f>IF(OR('Marks Entry'!FI10="First",'Marks Entry'!FI10="Second",'Marks Entry'!FI10="Third"),'Marks Entry'!FI10,"")</f>
        <v>Second</v>
      </c>
      <c r="FC8" s="506" t="str">
        <f>'Marks Entry'!FJ10</f>
        <v>C</v>
      </c>
      <c r="FD8" s="509" t="str">
        <f>'Marks Entry'!FK10</f>
        <v>PASSED</v>
      </c>
      <c r="FE8" s="493">
        <f>'Marks Entry'!FL10</f>
        <v>56.833333333333336</v>
      </c>
      <c r="FF8" s="510">
        <f>'Marks Entry'!FM10</f>
        <v>1.9999999999999991</v>
      </c>
      <c r="FG8" s="18" t="str">
        <f>'Marks Entry'!FO10</f>
        <v>C</v>
      </c>
    </row>
    <row r="9" spans="1:163" s="19" customFormat="1" ht="17.25" customHeight="1">
      <c r="A9" s="1014"/>
      <c r="B9" s="492">
        <f t="shared" ref="B9:B72" si="1">IF(F9&gt;0,B8+1,0)</f>
        <v>3</v>
      </c>
      <c r="C9" s="493">
        <f>'Marks Entry'!D11</f>
        <v>6</v>
      </c>
      <c r="D9" s="493">
        <f>'Marks Entry'!E11</f>
        <v>1458</v>
      </c>
      <c r="E9" s="493">
        <f>'Marks Entry'!F11</f>
        <v>0</v>
      </c>
      <c r="F9" s="493">
        <f>'Marks Entry'!G11</f>
        <v>903</v>
      </c>
      <c r="G9" s="493" t="str">
        <f>'Marks Entry'!H11</f>
        <v xml:space="preserve">ANITA </v>
      </c>
      <c r="H9" s="493" t="str">
        <f>'Marks Entry'!I11</f>
        <v xml:space="preserve">DUDA RAM </v>
      </c>
      <c r="I9" s="493" t="str">
        <f>'Marks Entry'!J11</f>
        <v>SUKHI</v>
      </c>
      <c r="J9" s="597">
        <f>'Marks Entry'!K11</f>
        <v>38893</v>
      </c>
      <c r="K9" s="494">
        <f>'Marks Entry'!L11</f>
        <v>5</v>
      </c>
      <c r="L9" s="495">
        <f>'Marks Entry'!M11</f>
        <v>2</v>
      </c>
      <c r="M9" s="496">
        <f>'Marks Entry'!N11</f>
        <v>7</v>
      </c>
      <c r="N9" s="495">
        <f>'Marks Entry'!O11</f>
        <v>5</v>
      </c>
      <c r="O9" s="495">
        <f>'Marks Entry'!P11</f>
        <v>2</v>
      </c>
      <c r="P9" s="497">
        <f>'Marks Entry'!Q11</f>
        <v>7</v>
      </c>
      <c r="Q9" s="495">
        <f>'Marks Entry'!R11</f>
        <v>5</v>
      </c>
      <c r="R9" s="495">
        <f>'Marks Entry'!S11</f>
        <v>0</v>
      </c>
      <c r="S9" s="497">
        <f>'Marks Entry'!T11</f>
        <v>5</v>
      </c>
      <c r="T9" s="498">
        <f>'Marks Entry'!U11</f>
        <v>19</v>
      </c>
      <c r="U9" s="495">
        <f>'Marks Entry'!V11</f>
        <v>15</v>
      </c>
      <c r="V9" s="495">
        <f>'Marks Entry'!W11</f>
        <v>12</v>
      </c>
      <c r="W9" s="498">
        <f>'Marks Entry'!X11</f>
        <v>27</v>
      </c>
      <c r="X9" s="495">
        <f>'Marks Entry'!Y11</f>
        <v>15</v>
      </c>
      <c r="Y9" s="495">
        <f>'Marks Entry'!Z11</f>
        <v>12</v>
      </c>
      <c r="Z9" s="498">
        <f>'Marks Entry'!AA11</f>
        <v>27</v>
      </c>
      <c r="AA9" s="511">
        <f>'Marks Entry'!AB11</f>
        <v>73</v>
      </c>
      <c r="AB9" s="501">
        <f>'Marks Entry'!AC11</f>
        <v>36.5</v>
      </c>
      <c r="AC9" s="501" t="str">
        <f>'Marks Entry'!AD11</f>
        <v>D</v>
      </c>
      <c r="AD9" s="502" t="str">
        <f>'Marks Entry'!AE11</f>
        <v>D</v>
      </c>
      <c r="AE9" s="494">
        <f>'Marks Entry'!AF11</f>
        <v>5</v>
      </c>
      <c r="AF9" s="495">
        <f>'Marks Entry'!AG11</f>
        <v>2</v>
      </c>
      <c r="AG9" s="496">
        <f>'Marks Entry'!AH11</f>
        <v>7</v>
      </c>
      <c r="AH9" s="495">
        <f>'Marks Entry'!AI11</f>
        <v>5</v>
      </c>
      <c r="AI9" s="495">
        <f>'Marks Entry'!AJ11</f>
        <v>2</v>
      </c>
      <c r="AJ9" s="497">
        <f>'Marks Entry'!AK11</f>
        <v>7</v>
      </c>
      <c r="AK9" s="495">
        <f>'Marks Entry'!AL11</f>
        <v>5</v>
      </c>
      <c r="AL9" s="495">
        <f>'Marks Entry'!AM11</f>
        <v>0</v>
      </c>
      <c r="AM9" s="497">
        <f>'Marks Entry'!AN11</f>
        <v>5</v>
      </c>
      <c r="AN9" s="498">
        <f>'Marks Entry'!AO11</f>
        <v>19</v>
      </c>
      <c r="AO9" s="495">
        <f>'Marks Entry'!AP11</f>
        <v>30</v>
      </c>
      <c r="AP9" s="495">
        <f>'Marks Entry'!AQ11</f>
        <v>5</v>
      </c>
      <c r="AQ9" s="498">
        <f>'Marks Entry'!AR11</f>
        <v>35</v>
      </c>
      <c r="AR9" s="495">
        <f>'Marks Entry'!AS11</f>
        <v>30</v>
      </c>
      <c r="AS9" s="495">
        <f>'Marks Entry'!AT11</f>
        <v>5</v>
      </c>
      <c r="AT9" s="498">
        <f>'Marks Entry'!AU11</f>
        <v>35</v>
      </c>
      <c r="AU9" s="511">
        <f>'Marks Entry'!AV11</f>
        <v>89</v>
      </c>
      <c r="AV9" s="501">
        <f>'Marks Entry'!AW11</f>
        <v>44.5</v>
      </c>
      <c r="AW9" s="501" t="str">
        <f>'Marks Entry'!AX11</f>
        <v>D</v>
      </c>
      <c r="AX9" s="502" t="str">
        <f>'Marks Entry'!AY11</f>
        <v>D</v>
      </c>
      <c r="AY9" s="494">
        <f>'Marks Entry'!AZ11</f>
        <v>5</v>
      </c>
      <c r="AZ9" s="495">
        <f>'Marks Entry'!BA11</f>
        <v>2</v>
      </c>
      <c r="BA9" s="496">
        <f>'Marks Entry'!BB11</f>
        <v>7</v>
      </c>
      <c r="BB9" s="495">
        <f>'Marks Entry'!BC11</f>
        <v>5</v>
      </c>
      <c r="BC9" s="495">
        <f>'Marks Entry'!BD11</f>
        <v>2</v>
      </c>
      <c r="BD9" s="497">
        <f>'Marks Entry'!BE11</f>
        <v>7</v>
      </c>
      <c r="BE9" s="495">
        <f>'Marks Entry'!BF11</f>
        <v>5</v>
      </c>
      <c r="BF9" s="495">
        <f>'Marks Entry'!BG11</f>
        <v>0</v>
      </c>
      <c r="BG9" s="497">
        <f>'Marks Entry'!BH11</f>
        <v>5</v>
      </c>
      <c r="BH9" s="498">
        <f>'Marks Entry'!BI11</f>
        <v>19</v>
      </c>
      <c r="BI9" s="495">
        <f>'Marks Entry'!BJ11</f>
        <v>30</v>
      </c>
      <c r="BJ9" s="495">
        <f>'Marks Entry'!BK11</f>
        <v>5</v>
      </c>
      <c r="BK9" s="498">
        <f>'Marks Entry'!BL11</f>
        <v>35</v>
      </c>
      <c r="BL9" s="495">
        <f>'Marks Entry'!BM11</f>
        <v>30</v>
      </c>
      <c r="BM9" s="495">
        <f>'Marks Entry'!BN11</f>
        <v>5</v>
      </c>
      <c r="BN9" s="498">
        <f>'Marks Entry'!BO11</f>
        <v>35</v>
      </c>
      <c r="BO9" s="511">
        <f>'Marks Entry'!BP11</f>
        <v>89</v>
      </c>
      <c r="BP9" s="501">
        <f>'Marks Entry'!BQ11</f>
        <v>44.5</v>
      </c>
      <c r="BQ9" s="501" t="str">
        <f>'Marks Entry'!BR11</f>
        <v>D</v>
      </c>
      <c r="BR9" s="502" t="str">
        <f>'Marks Entry'!BS11</f>
        <v>D</v>
      </c>
      <c r="BS9" s="494">
        <f>'Marks Entry'!BT11</f>
        <v>5</v>
      </c>
      <c r="BT9" s="495">
        <f>'Marks Entry'!BU11</f>
        <v>2</v>
      </c>
      <c r="BU9" s="496">
        <f>'Marks Entry'!BV11</f>
        <v>7</v>
      </c>
      <c r="BV9" s="495">
        <f>'Marks Entry'!BW11</f>
        <v>5</v>
      </c>
      <c r="BW9" s="495">
        <f>'Marks Entry'!BX11</f>
        <v>2</v>
      </c>
      <c r="BX9" s="497">
        <f>'Marks Entry'!BY11</f>
        <v>7</v>
      </c>
      <c r="BY9" s="495">
        <f>'Marks Entry'!BZ11</f>
        <v>5</v>
      </c>
      <c r="BZ9" s="495">
        <f>'Marks Entry'!CA11</f>
        <v>0</v>
      </c>
      <c r="CA9" s="497">
        <f>'Marks Entry'!CB11</f>
        <v>5</v>
      </c>
      <c r="CB9" s="498">
        <f>'Marks Entry'!CC11</f>
        <v>19</v>
      </c>
      <c r="CC9" s="495">
        <f>'Marks Entry'!CD11</f>
        <v>30</v>
      </c>
      <c r="CD9" s="495">
        <f>'Marks Entry'!CE11</f>
        <v>5</v>
      </c>
      <c r="CE9" s="498">
        <f>'Marks Entry'!CF11</f>
        <v>35</v>
      </c>
      <c r="CF9" s="495">
        <f>'Marks Entry'!CG11</f>
        <v>30</v>
      </c>
      <c r="CG9" s="495">
        <f>'Marks Entry'!CH11</f>
        <v>5</v>
      </c>
      <c r="CH9" s="498">
        <f>'Marks Entry'!CI11</f>
        <v>35</v>
      </c>
      <c r="CI9" s="511">
        <f>'Marks Entry'!CJ11</f>
        <v>89</v>
      </c>
      <c r="CJ9" s="501">
        <f>'Marks Entry'!CK11</f>
        <v>44.5</v>
      </c>
      <c r="CK9" s="501" t="str">
        <f>'Marks Entry'!CL11</f>
        <v>D</v>
      </c>
      <c r="CL9" s="502" t="str">
        <f>'Marks Entry'!CM11</f>
        <v>D</v>
      </c>
      <c r="CM9" s="494">
        <f>'Marks Entry'!CN11</f>
        <v>5</v>
      </c>
      <c r="CN9" s="495">
        <f>'Marks Entry'!CO11</f>
        <v>2</v>
      </c>
      <c r="CO9" s="496">
        <f>'Marks Entry'!CP11</f>
        <v>7</v>
      </c>
      <c r="CP9" s="495">
        <f>'Marks Entry'!CQ11</f>
        <v>5</v>
      </c>
      <c r="CQ9" s="495">
        <f>'Marks Entry'!CR11</f>
        <v>2</v>
      </c>
      <c r="CR9" s="497">
        <f>'Marks Entry'!CS11</f>
        <v>7</v>
      </c>
      <c r="CS9" s="495">
        <f>'Marks Entry'!CT11</f>
        <v>5</v>
      </c>
      <c r="CT9" s="495">
        <f>'Marks Entry'!CU11</f>
        <v>0</v>
      </c>
      <c r="CU9" s="497">
        <f>'Marks Entry'!CV11</f>
        <v>5</v>
      </c>
      <c r="CV9" s="498">
        <f>'Marks Entry'!CW11</f>
        <v>19</v>
      </c>
      <c r="CW9" s="495">
        <f>'Marks Entry'!CX11</f>
        <v>30</v>
      </c>
      <c r="CX9" s="495">
        <f>'Marks Entry'!CY11</f>
        <v>5</v>
      </c>
      <c r="CY9" s="498">
        <f>'Marks Entry'!CZ11</f>
        <v>35</v>
      </c>
      <c r="CZ9" s="495">
        <f>'Marks Entry'!DA11</f>
        <v>30</v>
      </c>
      <c r="DA9" s="495">
        <f>'Marks Entry'!DB11</f>
        <v>5</v>
      </c>
      <c r="DB9" s="498">
        <f>'Marks Entry'!DC11</f>
        <v>35</v>
      </c>
      <c r="DC9" s="511">
        <f>'Marks Entry'!DD11</f>
        <v>89</v>
      </c>
      <c r="DD9" s="501">
        <f>'Marks Entry'!DE11</f>
        <v>44.5</v>
      </c>
      <c r="DE9" s="501" t="str">
        <f>'Marks Entry'!DF11</f>
        <v>D</v>
      </c>
      <c r="DF9" s="502" t="str">
        <f>'Marks Entry'!DG11</f>
        <v>D</v>
      </c>
      <c r="DG9" s="494">
        <f>'Marks Entry'!DH11</f>
        <v>5</v>
      </c>
      <c r="DH9" s="495">
        <f>'Marks Entry'!DI11</f>
        <v>2</v>
      </c>
      <c r="DI9" s="496">
        <f>'Marks Entry'!DJ11</f>
        <v>7</v>
      </c>
      <c r="DJ9" s="495">
        <f>'Marks Entry'!DK11</f>
        <v>5</v>
      </c>
      <c r="DK9" s="495">
        <f>'Marks Entry'!DL11</f>
        <v>2</v>
      </c>
      <c r="DL9" s="497">
        <f>'Marks Entry'!DM11</f>
        <v>7</v>
      </c>
      <c r="DM9" s="495">
        <f>'Marks Entry'!DN11</f>
        <v>5</v>
      </c>
      <c r="DN9" s="495">
        <f>'Marks Entry'!DO11</f>
        <v>0</v>
      </c>
      <c r="DO9" s="497">
        <f>'Marks Entry'!DP11</f>
        <v>5</v>
      </c>
      <c r="DP9" s="498">
        <f>'Marks Entry'!DQ11</f>
        <v>19</v>
      </c>
      <c r="DQ9" s="495">
        <f>'Marks Entry'!DR11</f>
        <v>30</v>
      </c>
      <c r="DR9" s="495">
        <f>'Marks Entry'!DS11</f>
        <v>5</v>
      </c>
      <c r="DS9" s="498">
        <f>'Marks Entry'!DT11</f>
        <v>35</v>
      </c>
      <c r="DT9" s="495">
        <f>'Marks Entry'!DU11</f>
        <v>30</v>
      </c>
      <c r="DU9" s="495">
        <f>'Marks Entry'!DV11</f>
        <v>5</v>
      </c>
      <c r="DV9" s="498">
        <f>'Marks Entry'!DW11</f>
        <v>35</v>
      </c>
      <c r="DW9" s="511">
        <f>'Marks Entry'!DX11</f>
        <v>89</v>
      </c>
      <c r="DX9" s="501">
        <f>'Marks Entry'!DY11</f>
        <v>44.5</v>
      </c>
      <c r="DY9" s="501" t="str">
        <f>'Marks Entry'!DZ11</f>
        <v>D</v>
      </c>
      <c r="DZ9" s="502" t="str">
        <f>'Marks Entry'!EA11</f>
        <v>D</v>
      </c>
      <c r="EA9" s="494">
        <f>'Marks Entry'!EB11</f>
        <v>15</v>
      </c>
      <c r="EB9" s="495">
        <f>'Marks Entry'!EC11</f>
        <v>15</v>
      </c>
      <c r="EC9" s="495">
        <f>'Marks Entry'!ED11</f>
        <v>11</v>
      </c>
      <c r="ED9" s="495">
        <f>'Marks Entry'!EE11</f>
        <v>20</v>
      </c>
      <c r="EE9" s="495">
        <f>'Marks Entry'!EF11</f>
        <v>10</v>
      </c>
      <c r="EF9" s="503">
        <f>'Marks Entry'!EG11</f>
        <v>71</v>
      </c>
      <c r="EG9" s="504" t="str">
        <f>'Marks Entry'!EJ11</f>
        <v>B</v>
      </c>
      <c r="EH9" s="494">
        <f>'Marks Entry'!EK11</f>
        <v>15</v>
      </c>
      <c r="EI9" s="495">
        <f>'Marks Entry'!EL11</f>
        <v>15</v>
      </c>
      <c r="EJ9" s="495">
        <f>'Marks Entry'!EM11</f>
        <v>11</v>
      </c>
      <c r="EK9" s="495">
        <f>'Marks Entry'!EN11</f>
        <v>20</v>
      </c>
      <c r="EL9" s="495">
        <f>'Marks Entry'!EO11</f>
        <v>10</v>
      </c>
      <c r="EM9" s="498">
        <f>'Marks Entry'!EP11</f>
        <v>71</v>
      </c>
      <c r="EN9" s="504" t="str">
        <f>'Marks Entry'!ES11</f>
        <v>B</v>
      </c>
      <c r="EO9" s="494">
        <f>'Marks Entry'!ET11</f>
        <v>15</v>
      </c>
      <c r="EP9" s="495">
        <f>'Marks Entry'!EU11</f>
        <v>15</v>
      </c>
      <c r="EQ9" s="495">
        <f>'Marks Entry'!EV11</f>
        <v>11</v>
      </c>
      <c r="ER9" s="495">
        <f>'Marks Entry'!EW11</f>
        <v>20</v>
      </c>
      <c r="ES9" s="495">
        <f>'Marks Entry'!EX11</f>
        <v>10</v>
      </c>
      <c r="ET9" s="498">
        <f>'Marks Entry'!EY11</f>
        <v>71</v>
      </c>
      <c r="EU9" s="504" t="str">
        <f>'Marks Entry'!FB11</f>
        <v>B</v>
      </c>
      <c r="EV9" s="505">
        <f>'Marks Entry'!FC11</f>
        <v>0</v>
      </c>
      <c r="EW9" s="506">
        <f>'Marks Entry'!FD11</f>
        <v>0</v>
      </c>
      <c r="EX9" s="507" t="str">
        <f>'Marks Entry'!FE11</f>
        <v/>
      </c>
      <c r="EY9" s="505">
        <f>'Marks Entry'!FF11</f>
        <v>1200</v>
      </c>
      <c r="EZ9" s="506">
        <f>'Marks Entry'!FG11</f>
        <v>518</v>
      </c>
      <c r="FA9" s="508">
        <f>'Marks Entry'!FH11</f>
        <v>43.166666666666664</v>
      </c>
      <c r="FB9" s="506" t="str">
        <f>IF(OR('Marks Entry'!FI11="First",'Marks Entry'!FI11="Second",'Marks Entry'!FI11="Third"),'Marks Entry'!FI11,"")</f>
        <v>Third</v>
      </c>
      <c r="FC9" s="506" t="str">
        <f>'Marks Entry'!FJ11</f>
        <v>D</v>
      </c>
      <c r="FD9" s="509" t="str">
        <f>'Marks Entry'!FK11</f>
        <v>PASSED</v>
      </c>
      <c r="FE9" s="493">
        <f>'Marks Entry'!FL11</f>
        <v>43.166666666666664</v>
      </c>
      <c r="FF9" s="510">
        <f>'Marks Entry'!FM11</f>
        <v>5.9999999999999991</v>
      </c>
      <c r="FG9" s="18" t="str">
        <f>'Marks Entry'!FO11</f>
        <v>D</v>
      </c>
    </row>
    <row r="10" spans="1:163" s="19" customFormat="1" ht="17.25" customHeight="1">
      <c r="A10" s="1014"/>
      <c r="B10" s="492">
        <f t="shared" si="1"/>
        <v>4</v>
      </c>
      <c r="C10" s="493">
        <f>'Marks Entry'!D12</f>
        <v>6</v>
      </c>
      <c r="D10" s="493">
        <f>'Marks Entry'!E12</f>
        <v>1470</v>
      </c>
      <c r="E10" s="493">
        <f>'Marks Entry'!F12</f>
        <v>0</v>
      </c>
      <c r="F10" s="493">
        <f>'Marks Entry'!G12</f>
        <v>904</v>
      </c>
      <c r="G10" s="493" t="str">
        <f>'Marks Entry'!H12</f>
        <v>ANOPI</v>
      </c>
      <c r="H10" s="493" t="str">
        <f>'Marks Entry'!I12</f>
        <v>HARI RAM</v>
      </c>
      <c r="I10" s="493" t="str">
        <f>'Marks Entry'!J12</f>
        <v>RUKI</v>
      </c>
      <c r="J10" s="597">
        <f>'Marks Entry'!K12</f>
        <v>39309</v>
      </c>
      <c r="K10" s="494">
        <f>'Marks Entry'!L12</f>
        <v>3</v>
      </c>
      <c r="L10" s="495">
        <f>'Marks Entry'!M12</f>
        <v>4</v>
      </c>
      <c r="M10" s="496">
        <f>'Marks Entry'!N12</f>
        <v>7</v>
      </c>
      <c r="N10" s="495">
        <f>'Marks Entry'!O12</f>
        <v>3</v>
      </c>
      <c r="O10" s="495">
        <f>'Marks Entry'!P12</f>
        <v>4</v>
      </c>
      <c r="P10" s="497">
        <f>'Marks Entry'!Q12</f>
        <v>7</v>
      </c>
      <c r="Q10" s="495">
        <f>'Marks Entry'!R12</f>
        <v>3</v>
      </c>
      <c r="R10" s="495">
        <f>'Marks Entry'!S12</f>
        <v>0</v>
      </c>
      <c r="S10" s="497">
        <f>'Marks Entry'!T12</f>
        <v>3</v>
      </c>
      <c r="T10" s="498">
        <f>'Marks Entry'!U12</f>
        <v>17</v>
      </c>
      <c r="U10" s="495">
        <f>'Marks Entry'!V12</f>
        <v>20</v>
      </c>
      <c r="V10" s="495">
        <f>'Marks Entry'!W12</f>
        <v>18</v>
      </c>
      <c r="W10" s="498">
        <f>'Marks Entry'!X12</f>
        <v>38</v>
      </c>
      <c r="X10" s="495">
        <f>'Marks Entry'!Y12</f>
        <v>20</v>
      </c>
      <c r="Y10" s="495">
        <f>'Marks Entry'!Z12</f>
        <v>18</v>
      </c>
      <c r="Z10" s="498">
        <f>'Marks Entry'!AA12</f>
        <v>38</v>
      </c>
      <c r="AA10" s="511">
        <f>'Marks Entry'!AB12</f>
        <v>93</v>
      </c>
      <c r="AB10" s="501">
        <f>'Marks Entry'!AC12</f>
        <v>46.5</v>
      </c>
      <c r="AC10" s="501" t="str">
        <f>'Marks Entry'!AD12</f>
        <v>D</v>
      </c>
      <c r="AD10" s="502" t="str">
        <f>'Marks Entry'!AE12</f>
        <v>D</v>
      </c>
      <c r="AE10" s="494">
        <f>'Marks Entry'!AF12</f>
        <v>3</v>
      </c>
      <c r="AF10" s="495">
        <f>'Marks Entry'!AG12</f>
        <v>4</v>
      </c>
      <c r="AG10" s="496">
        <f>'Marks Entry'!AH12</f>
        <v>7</v>
      </c>
      <c r="AH10" s="495">
        <f>'Marks Entry'!AI12</f>
        <v>3</v>
      </c>
      <c r="AI10" s="495">
        <f>'Marks Entry'!AJ12</f>
        <v>4</v>
      </c>
      <c r="AJ10" s="497">
        <f>'Marks Entry'!AK12</f>
        <v>7</v>
      </c>
      <c r="AK10" s="495">
        <f>'Marks Entry'!AL12</f>
        <v>3</v>
      </c>
      <c r="AL10" s="495">
        <f>'Marks Entry'!AM12</f>
        <v>0</v>
      </c>
      <c r="AM10" s="497">
        <f>'Marks Entry'!AN12</f>
        <v>3</v>
      </c>
      <c r="AN10" s="498">
        <f>'Marks Entry'!AO12</f>
        <v>17</v>
      </c>
      <c r="AO10" s="495">
        <f>'Marks Entry'!AP12</f>
        <v>20</v>
      </c>
      <c r="AP10" s="495">
        <f>'Marks Entry'!AQ12</f>
        <v>15</v>
      </c>
      <c r="AQ10" s="498">
        <f>'Marks Entry'!AR12</f>
        <v>35</v>
      </c>
      <c r="AR10" s="495">
        <f>'Marks Entry'!AS12</f>
        <v>20</v>
      </c>
      <c r="AS10" s="495">
        <f>'Marks Entry'!AT12</f>
        <v>15</v>
      </c>
      <c r="AT10" s="498">
        <f>'Marks Entry'!AU12</f>
        <v>35</v>
      </c>
      <c r="AU10" s="511">
        <f>'Marks Entry'!AV12</f>
        <v>87</v>
      </c>
      <c r="AV10" s="501">
        <f>'Marks Entry'!AW12</f>
        <v>43.5</v>
      </c>
      <c r="AW10" s="501" t="str">
        <f>'Marks Entry'!AX12</f>
        <v>D</v>
      </c>
      <c r="AX10" s="502" t="str">
        <f>'Marks Entry'!AY12</f>
        <v>D</v>
      </c>
      <c r="AY10" s="494">
        <f>'Marks Entry'!AZ12</f>
        <v>3</v>
      </c>
      <c r="AZ10" s="495">
        <f>'Marks Entry'!BA12</f>
        <v>4</v>
      </c>
      <c r="BA10" s="496">
        <f>'Marks Entry'!BB12</f>
        <v>7</v>
      </c>
      <c r="BB10" s="495">
        <f>'Marks Entry'!BC12</f>
        <v>3</v>
      </c>
      <c r="BC10" s="495">
        <f>'Marks Entry'!BD12</f>
        <v>4</v>
      </c>
      <c r="BD10" s="497">
        <f>'Marks Entry'!BE12</f>
        <v>7</v>
      </c>
      <c r="BE10" s="495">
        <f>'Marks Entry'!BF12</f>
        <v>3</v>
      </c>
      <c r="BF10" s="495">
        <f>'Marks Entry'!BG12</f>
        <v>0</v>
      </c>
      <c r="BG10" s="497">
        <f>'Marks Entry'!BH12</f>
        <v>3</v>
      </c>
      <c r="BH10" s="498">
        <f>'Marks Entry'!BI12</f>
        <v>17</v>
      </c>
      <c r="BI10" s="495">
        <f>'Marks Entry'!BJ12</f>
        <v>20</v>
      </c>
      <c r="BJ10" s="495">
        <f>'Marks Entry'!BK12</f>
        <v>15</v>
      </c>
      <c r="BK10" s="498">
        <f>'Marks Entry'!BL12</f>
        <v>35</v>
      </c>
      <c r="BL10" s="495">
        <f>'Marks Entry'!BM12</f>
        <v>20</v>
      </c>
      <c r="BM10" s="495">
        <f>'Marks Entry'!BN12</f>
        <v>15</v>
      </c>
      <c r="BN10" s="498">
        <f>'Marks Entry'!BO12</f>
        <v>35</v>
      </c>
      <c r="BO10" s="511">
        <f>'Marks Entry'!BP12</f>
        <v>87</v>
      </c>
      <c r="BP10" s="501">
        <f>'Marks Entry'!BQ12</f>
        <v>43.5</v>
      </c>
      <c r="BQ10" s="501" t="str">
        <f>'Marks Entry'!BR12</f>
        <v>D</v>
      </c>
      <c r="BR10" s="502" t="str">
        <f>'Marks Entry'!BS12</f>
        <v>D</v>
      </c>
      <c r="BS10" s="494">
        <f>'Marks Entry'!BT12</f>
        <v>3</v>
      </c>
      <c r="BT10" s="495">
        <f>'Marks Entry'!BU12</f>
        <v>4</v>
      </c>
      <c r="BU10" s="496">
        <f>'Marks Entry'!BV12</f>
        <v>7</v>
      </c>
      <c r="BV10" s="495">
        <f>'Marks Entry'!BW12</f>
        <v>3</v>
      </c>
      <c r="BW10" s="495">
        <f>'Marks Entry'!BX12</f>
        <v>4</v>
      </c>
      <c r="BX10" s="497">
        <f>'Marks Entry'!BY12</f>
        <v>7</v>
      </c>
      <c r="BY10" s="495">
        <f>'Marks Entry'!BZ12</f>
        <v>3</v>
      </c>
      <c r="BZ10" s="495">
        <f>'Marks Entry'!CA12</f>
        <v>0</v>
      </c>
      <c r="CA10" s="497">
        <f>'Marks Entry'!CB12</f>
        <v>3</v>
      </c>
      <c r="CB10" s="498">
        <f>'Marks Entry'!CC12</f>
        <v>17</v>
      </c>
      <c r="CC10" s="495">
        <f>'Marks Entry'!CD12</f>
        <v>20</v>
      </c>
      <c r="CD10" s="495">
        <f>'Marks Entry'!CE12</f>
        <v>15</v>
      </c>
      <c r="CE10" s="498">
        <f>'Marks Entry'!CF12</f>
        <v>35</v>
      </c>
      <c r="CF10" s="495">
        <f>'Marks Entry'!CG12</f>
        <v>20</v>
      </c>
      <c r="CG10" s="495">
        <f>'Marks Entry'!CH12</f>
        <v>15</v>
      </c>
      <c r="CH10" s="498">
        <f>'Marks Entry'!CI12</f>
        <v>35</v>
      </c>
      <c r="CI10" s="511">
        <f>'Marks Entry'!CJ12</f>
        <v>87</v>
      </c>
      <c r="CJ10" s="501">
        <f>'Marks Entry'!CK12</f>
        <v>43.5</v>
      </c>
      <c r="CK10" s="501" t="str">
        <f>'Marks Entry'!CL12</f>
        <v>D</v>
      </c>
      <c r="CL10" s="502" t="str">
        <f>'Marks Entry'!CM12</f>
        <v>D</v>
      </c>
      <c r="CM10" s="494">
        <f>'Marks Entry'!CN12</f>
        <v>3</v>
      </c>
      <c r="CN10" s="495">
        <f>'Marks Entry'!CO12</f>
        <v>4</v>
      </c>
      <c r="CO10" s="496">
        <f>'Marks Entry'!CP12</f>
        <v>7</v>
      </c>
      <c r="CP10" s="495">
        <f>'Marks Entry'!CQ12</f>
        <v>3</v>
      </c>
      <c r="CQ10" s="495">
        <f>'Marks Entry'!CR12</f>
        <v>4</v>
      </c>
      <c r="CR10" s="497">
        <f>'Marks Entry'!CS12</f>
        <v>7</v>
      </c>
      <c r="CS10" s="495">
        <f>'Marks Entry'!CT12</f>
        <v>3</v>
      </c>
      <c r="CT10" s="495">
        <f>'Marks Entry'!CU12</f>
        <v>0</v>
      </c>
      <c r="CU10" s="497">
        <f>'Marks Entry'!CV12</f>
        <v>3</v>
      </c>
      <c r="CV10" s="498">
        <f>'Marks Entry'!CW12</f>
        <v>17</v>
      </c>
      <c r="CW10" s="495">
        <f>'Marks Entry'!CX12</f>
        <v>20</v>
      </c>
      <c r="CX10" s="495">
        <f>'Marks Entry'!CY12</f>
        <v>15</v>
      </c>
      <c r="CY10" s="498">
        <f>'Marks Entry'!CZ12</f>
        <v>35</v>
      </c>
      <c r="CZ10" s="495">
        <f>'Marks Entry'!DA12</f>
        <v>20</v>
      </c>
      <c r="DA10" s="495">
        <f>'Marks Entry'!DB12</f>
        <v>15</v>
      </c>
      <c r="DB10" s="498">
        <f>'Marks Entry'!DC12</f>
        <v>35</v>
      </c>
      <c r="DC10" s="511">
        <f>'Marks Entry'!DD12</f>
        <v>87</v>
      </c>
      <c r="DD10" s="501">
        <f>'Marks Entry'!DE12</f>
        <v>43.5</v>
      </c>
      <c r="DE10" s="501" t="str">
        <f>'Marks Entry'!DF12</f>
        <v>D</v>
      </c>
      <c r="DF10" s="502" t="str">
        <f>'Marks Entry'!DG12</f>
        <v>D</v>
      </c>
      <c r="DG10" s="494">
        <f>'Marks Entry'!DH12</f>
        <v>3</v>
      </c>
      <c r="DH10" s="495">
        <f>'Marks Entry'!DI12</f>
        <v>4</v>
      </c>
      <c r="DI10" s="496">
        <f>'Marks Entry'!DJ12</f>
        <v>7</v>
      </c>
      <c r="DJ10" s="495">
        <f>'Marks Entry'!DK12</f>
        <v>3</v>
      </c>
      <c r="DK10" s="495">
        <f>'Marks Entry'!DL12</f>
        <v>4</v>
      </c>
      <c r="DL10" s="497">
        <f>'Marks Entry'!DM12</f>
        <v>7</v>
      </c>
      <c r="DM10" s="495">
        <f>'Marks Entry'!DN12</f>
        <v>3</v>
      </c>
      <c r="DN10" s="495">
        <f>'Marks Entry'!DO12</f>
        <v>0</v>
      </c>
      <c r="DO10" s="497">
        <f>'Marks Entry'!DP12</f>
        <v>3</v>
      </c>
      <c r="DP10" s="498">
        <f>'Marks Entry'!DQ12</f>
        <v>17</v>
      </c>
      <c r="DQ10" s="495">
        <f>'Marks Entry'!DR12</f>
        <v>20</v>
      </c>
      <c r="DR10" s="495">
        <f>'Marks Entry'!DS12</f>
        <v>15</v>
      </c>
      <c r="DS10" s="498">
        <f>'Marks Entry'!DT12</f>
        <v>35</v>
      </c>
      <c r="DT10" s="495">
        <f>'Marks Entry'!DU12</f>
        <v>20</v>
      </c>
      <c r="DU10" s="495">
        <f>'Marks Entry'!DV12</f>
        <v>15</v>
      </c>
      <c r="DV10" s="498">
        <f>'Marks Entry'!DW12</f>
        <v>35</v>
      </c>
      <c r="DW10" s="511">
        <f>'Marks Entry'!DX12</f>
        <v>87</v>
      </c>
      <c r="DX10" s="501">
        <f>'Marks Entry'!DY12</f>
        <v>43.5</v>
      </c>
      <c r="DY10" s="501" t="str">
        <f>'Marks Entry'!DZ12</f>
        <v>D</v>
      </c>
      <c r="DZ10" s="502" t="str">
        <f>'Marks Entry'!EA12</f>
        <v>D</v>
      </c>
      <c r="EA10" s="494">
        <f>'Marks Entry'!EB12</f>
        <v>15</v>
      </c>
      <c r="EB10" s="495">
        <f>'Marks Entry'!EC12</f>
        <v>15</v>
      </c>
      <c r="EC10" s="495">
        <f>'Marks Entry'!ED12</f>
        <v>11</v>
      </c>
      <c r="ED10" s="495">
        <f>'Marks Entry'!EE12</f>
        <v>20</v>
      </c>
      <c r="EE10" s="495">
        <f>'Marks Entry'!EF12</f>
        <v>10</v>
      </c>
      <c r="EF10" s="503">
        <f>'Marks Entry'!EG12</f>
        <v>71</v>
      </c>
      <c r="EG10" s="504" t="str">
        <f>'Marks Entry'!EJ12</f>
        <v>B</v>
      </c>
      <c r="EH10" s="494">
        <f>'Marks Entry'!EK12</f>
        <v>15</v>
      </c>
      <c r="EI10" s="495">
        <f>'Marks Entry'!EL12</f>
        <v>15</v>
      </c>
      <c r="EJ10" s="495">
        <f>'Marks Entry'!EM12</f>
        <v>11</v>
      </c>
      <c r="EK10" s="495">
        <f>'Marks Entry'!EN12</f>
        <v>20</v>
      </c>
      <c r="EL10" s="495">
        <f>'Marks Entry'!EO12</f>
        <v>10</v>
      </c>
      <c r="EM10" s="498">
        <f>'Marks Entry'!EP12</f>
        <v>71</v>
      </c>
      <c r="EN10" s="504" t="str">
        <f>'Marks Entry'!ES12</f>
        <v>B</v>
      </c>
      <c r="EO10" s="494">
        <f>'Marks Entry'!ET12</f>
        <v>15</v>
      </c>
      <c r="EP10" s="495">
        <f>'Marks Entry'!EU12</f>
        <v>15</v>
      </c>
      <c r="EQ10" s="495">
        <f>'Marks Entry'!EV12</f>
        <v>11</v>
      </c>
      <c r="ER10" s="495">
        <f>'Marks Entry'!EW12</f>
        <v>20</v>
      </c>
      <c r="ES10" s="495">
        <f>'Marks Entry'!EX12</f>
        <v>10</v>
      </c>
      <c r="ET10" s="498">
        <f>'Marks Entry'!EY12</f>
        <v>71</v>
      </c>
      <c r="EU10" s="504" t="str">
        <f>'Marks Entry'!FB12</f>
        <v>B</v>
      </c>
      <c r="EV10" s="505">
        <f>'Marks Entry'!FC12</f>
        <v>0</v>
      </c>
      <c r="EW10" s="506">
        <f>'Marks Entry'!FD12</f>
        <v>0</v>
      </c>
      <c r="EX10" s="507" t="str">
        <f>'Marks Entry'!FE12</f>
        <v/>
      </c>
      <c r="EY10" s="505">
        <f>'Marks Entry'!FF12</f>
        <v>1200</v>
      </c>
      <c r="EZ10" s="506">
        <f>'Marks Entry'!FG12</f>
        <v>528</v>
      </c>
      <c r="FA10" s="508">
        <f>'Marks Entry'!FH12</f>
        <v>44</v>
      </c>
      <c r="FB10" s="506" t="str">
        <f>IF(OR('Marks Entry'!FI12="First",'Marks Entry'!FI12="Second",'Marks Entry'!FI12="Third"),'Marks Entry'!FI12,"")</f>
        <v>Third</v>
      </c>
      <c r="FC10" s="506" t="str">
        <f>'Marks Entry'!FJ12</f>
        <v>D</v>
      </c>
      <c r="FD10" s="509" t="str">
        <f>'Marks Entry'!FK12</f>
        <v>PASSED</v>
      </c>
      <c r="FE10" s="493">
        <f>'Marks Entry'!FL12</f>
        <v>44</v>
      </c>
      <c r="FF10" s="510">
        <f>'Marks Entry'!FM12</f>
        <v>4.9999999999999991</v>
      </c>
      <c r="FG10" s="18" t="str">
        <f>'Marks Entry'!FO12</f>
        <v>D</v>
      </c>
    </row>
    <row r="11" spans="1:163" s="19" customFormat="1" ht="17.25" customHeight="1">
      <c r="A11" s="1013"/>
      <c r="B11" s="492">
        <f t="shared" si="1"/>
        <v>5</v>
      </c>
      <c r="C11" s="493">
        <f>'Marks Entry'!D13</f>
        <v>6</v>
      </c>
      <c r="D11" s="493">
        <f>'Marks Entry'!E13</f>
        <v>968</v>
      </c>
      <c r="E11" s="493">
        <f>'Marks Entry'!F13</f>
        <v>0</v>
      </c>
      <c r="F11" s="493">
        <f>'Marks Entry'!G13</f>
        <v>905</v>
      </c>
      <c r="G11" s="493" t="str">
        <f>'Marks Entry'!H13</f>
        <v>ANU JANDU</v>
      </c>
      <c r="H11" s="493" t="str">
        <f>'Marks Entry'!I13</f>
        <v>HEERA RAM JANDU</v>
      </c>
      <c r="I11" s="493" t="str">
        <f>'Marks Entry'!J13</f>
        <v>MANU DEVI</v>
      </c>
      <c r="J11" s="597">
        <f>'Marks Entry'!K13</f>
        <v>38946</v>
      </c>
      <c r="K11" s="494">
        <f>'Marks Entry'!L13</f>
        <v>5</v>
      </c>
      <c r="L11" s="495">
        <f>'Marks Entry'!M13</f>
        <v>2</v>
      </c>
      <c r="M11" s="496">
        <f>'Marks Entry'!N13</f>
        <v>7</v>
      </c>
      <c r="N11" s="495">
        <f>'Marks Entry'!O13</f>
        <v>5</v>
      </c>
      <c r="O11" s="495">
        <f>'Marks Entry'!P13</f>
        <v>2</v>
      </c>
      <c r="P11" s="497">
        <f>'Marks Entry'!Q13</f>
        <v>7</v>
      </c>
      <c r="Q11" s="495">
        <f>'Marks Entry'!R13</f>
        <v>5</v>
      </c>
      <c r="R11" s="495">
        <f>'Marks Entry'!S13</f>
        <v>0</v>
      </c>
      <c r="S11" s="497">
        <f>'Marks Entry'!T13</f>
        <v>5</v>
      </c>
      <c r="T11" s="498">
        <f>'Marks Entry'!U13</f>
        <v>19</v>
      </c>
      <c r="U11" s="495">
        <f>'Marks Entry'!V13</f>
        <v>15</v>
      </c>
      <c r="V11" s="495">
        <f>'Marks Entry'!W13</f>
        <v>12</v>
      </c>
      <c r="W11" s="498">
        <f>'Marks Entry'!X13</f>
        <v>27</v>
      </c>
      <c r="X11" s="495">
        <f>'Marks Entry'!Y13</f>
        <v>15</v>
      </c>
      <c r="Y11" s="495">
        <f>'Marks Entry'!Z13</f>
        <v>12</v>
      </c>
      <c r="Z11" s="498">
        <f>'Marks Entry'!AA13</f>
        <v>27</v>
      </c>
      <c r="AA11" s="511">
        <f>'Marks Entry'!AB13</f>
        <v>73</v>
      </c>
      <c r="AB11" s="501">
        <f>'Marks Entry'!AC13</f>
        <v>36.5</v>
      </c>
      <c r="AC11" s="501" t="str">
        <f>'Marks Entry'!AD13</f>
        <v>D</v>
      </c>
      <c r="AD11" s="502" t="str">
        <f>'Marks Entry'!AE13</f>
        <v>D</v>
      </c>
      <c r="AE11" s="494">
        <f>'Marks Entry'!AF13</f>
        <v>5</v>
      </c>
      <c r="AF11" s="495">
        <f>'Marks Entry'!AG13</f>
        <v>2</v>
      </c>
      <c r="AG11" s="496">
        <f>'Marks Entry'!AH13</f>
        <v>7</v>
      </c>
      <c r="AH11" s="495">
        <f>'Marks Entry'!AI13</f>
        <v>5</v>
      </c>
      <c r="AI11" s="495">
        <f>'Marks Entry'!AJ13</f>
        <v>2</v>
      </c>
      <c r="AJ11" s="497">
        <f>'Marks Entry'!AK13</f>
        <v>7</v>
      </c>
      <c r="AK11" s="495">
        <f>'Marks Entry'!AL13</f>
        <v>5</v>
      </c>
      <c r="AL11" s="495">
        <f>'Marks Entry'!AM13</f>
        <v>0</v>
      </c>
      <c r="AM11" s="497">
        <f>'Marks Entry'!AN13</f>
        <v>5</v>
      </c>
      <c r="AN11" s="498">
        <f>'Marks Entry'!AO13</f>
        <v>19</v>
      </c>
      <c r="AO11" s="495">
        <f>'Marks Entry'!AP13</f>
        <v>15</v>
      </c>
      <c r="AP11" s="495">
        <f>'Marks Entry'!AQ13</f>
        <v>12</v>
      </c>
      <c r="AQ11" s="498">
        <f>'Marks Entry'!AR13</f>
        <v>27</v>
      </c>
      <c r="AR11" s="495">
        <f>'Marks Entry'!AS13</f>
        <v>15</v>
      </c>
      <c r="AS11" s="495">
        <f>'Marks Entry'!AT13</f>
        <v>12</v>
      </c>
      <c r="AT11" s="498">
        <f>'Marks Entry'!AU13</f>
        <v>27</v>
      </c>
      <c r="AU11" s="511">
        <f>'Marks Entry'!AV13</f>
        <v>73</v>
      </c>
      <c r="AV11" s="501">
        <f>'Marks Entry'!AW13</f>
        <v>36.5</v>
      </c>
      <c r="AW11" s="501" t="str">
        <f>'Marks Entry'!AX13</f>
        <v>D</v>
      </c>
      <c r="AX11" s="502" t="str">
        <f>'Marks Entry'!AY13</f>
        <v>D</v>
      </c>
      <c r="AY11" s="494">
        <f>'Marks Entry'!AZ13</f>
        <v>5</v>
      </c>
      <c r="AZ11" s="495">
        <f>'Marks Entry'!BA13</f>
        <v>2</v>
      </c>
      <c r="BA11" s="496">
        <f>'Marks Entry'!BB13</f>
        <v>7</v>
      </c>
      <c r="BB11" s="495">
        <f>'Marks Entry'!BC13</f>
        <v>5</v>
      </c>
      <c r="BC11" s="495">
        <f>'Marks Entry'!BD13</f>
        <v>2</v>
      </c>
      <c r="BD11" s="497">
        <f>'Marks Entry'!BE13</f>
        <v>7</v>
      </c>
      <c r="BE11" s="495">
        <f>'Marks Entry'!BF13</f>
        <v>5</v>
      </c>
      <c r="BF11" s="495">
        <f>'Marks Entry'!BG13</f>
        <v>0</v>
      </c>
      <c r="BG11" s="497">
        <f>'Marks Entry'!BH13</f>
        <v>5</v>
      </c>
      <c r="BH11" s="498">
        <f>'Marks Entry'!BI13</f>
        <v>19</v>
      </c>
      <c r="BI11" s="495">
        <f>'Marks Entry'!BJ13</f>
        <v>15</v>
      </c>
      <c r="BJ11" s="495">
        <f>'Marks Entry'!BK13</f>
        <v>12</v>
      </c>
      <c r="BK11" s="498">
        <f>'Marks Entry'!BL13</f>
        <v>27</v>
      </c>
      <c r="BL11" s="495">
        <f>'Marks Entry'!BM13</f>
        <v>15</v>
      </c>
      <c r="BM11" s="495">
        <f>'Marks Entry'!BN13</f>
        <v>12</v>
      </c>
      <c r="BN11" s="498">
        <f>'Marks Entry'!BO13</f>
        <v>27</v>
      </c>
      <c r="BO11" s="511">
        <f>'Marks Entry'!BP13</f>
        <v>73</v>
      </c>
      <c r="BP11" s="501">
        <f>'Marks Entry'!BQ13</f>
        <v>36.5</v>
      </c>
      <c r="BQ11" s="501" t="str">
        <f>'Marks Entry'!BR13</f>
        <v>D</v>
      </c>
      <c r="BR11" s="502" t="str">
        <f>'Marks Entry'!BS13</f>
        <v>D</v>
      </c>
      <c r="BS11" s="494">
        <f>'Marks Entry'!BT13</f>
        <v>5</v>
      </c>
      <c r="BT11" s="495">
        <f>'Marks Entry'!BU13</f>
        <v>2</v>
      </c>
      <c r="BU11" s="496">
        <f>'Marks Entry'!BV13</f>
        <v>7</v>
      </c>
      <c r="BV11" s="495">
        <f>'Marks Entry'!BW13</f>
        <v>5</v>
      </c>
      <c r="BW11" s="495">
        <f>'Marks Entry'!BX13</f>
        <v>2</v>
      </c>
      <c r="BX11" s="497">
        <f>'Marks Entry'!BY13</f>
        <v>7</v>
      </c>
      <c r="BY11" s="495">
        <f>'Marks Entry'!BZ13</f>
        <v>5</v>
      </c>
      <c r="BZ11" s="495">
        <f>'Marks Entry'!CA13</f>
        <v>0</v>
      </c>
      <c r="CA11" s="497">
        <f>'Marks Entry'!CB13</f>
        <v>5</v>
      </c>
      <c r="CB11" s="498">
        <f>'Marks Entry'!CC13</f>
        <v>19</v>
      </c>
      <c r="CC11" s="495">
        <f>'Marks Entry'!CD13</f>
        <v>15</v>
      </c>
      <c r="CD11" s="495">
        <f>'Marks Entry'!CE13</f>
        <v>12</v>
      </c>
      <c r="CE11" s="498">
        <f>'Marks Entry'!CF13</f>
        <v>27</v>
      </c>
      <c r="CF11" s="495">
        <f>'Marks Entry'!CG13</f>
        <v>15</v>
      </c>
      <c r="CG11" s="495">
        <f>'Marks Entry'!CH13</f>
        <v>12</v>
      </c>
      <c r="CH11" s="498">
        <f>'Marks Entry'!CI13</f>
        <v>27</v>
      </c>
      <c r="CI11" s="511">
        <f>'Marks Entry'!CJ13</f>
        <v>73</v>
      </c>
      <c r="CJ11" s="501">
        <f>'Marks Entry'!CK13</f>
        <v>36.5</v>
      </c>
      <c r="CK11" s="501" t="str">
        <f>'Marks Entry'!CL13</f>
        <v>D</v>
      </c>
      <c r="CL11" s="502" t="str">
        <f>'Marks Entry'!CM13</f>
        <v>D</v>
      </c>
      <c r="CM11" s="494">
        <f>'Marks Entry'!CN13</f>
        <v>5</v>
      </c>
      <c r="CN11" s="495">
        <f>'Marks Entry'!CO13</f>
        <v>2</v>
      </c>
      <c r="CO11" s="496">
        <f>'Marks Entry'!CP13</f>
        <v>7</v>
      </c>
      <c r="CP11" s="495">
        <f>'Marks Entry'!CQ13</f>
        <v>5</v>
      </c>
      <c r="CQ11" s="495">
        <f>'Marks Entry'!CR13</f>
        <v>2</v>
      </c>
      <c r="CR11" s="497">
        <f>'Marks Entry'!CS13</f>
        <v>7</v>
      </c>
      <c r="CS11" s="495">
        <f>'Marks Entry'!CT13</f>
        <v>5</v>
      </c>
      <c r="CT11" s="495">
        <f>'Marks Entry'!CU13</f>
        <v>0</v>
      </c>
      <c r="CU11" s="497">
        <f>'Marks Entry'!CV13</f>
        <v>5</v>
      </c>
      <c r="CV11" s="498">
        <f>'Marks Entry'!CW13</f>
        <v>19</v>
      </c>
      <c r="CW11" s="495">
        <f>'Marks Entry'!CX13</f>
        <v>15</v>
      </c>
      <c r="CX11" s="495">
        <f>'Marks Entry'!CY13</f>
        <v>12</v>
      </c>
      <c r="CY11" s="498">
        <f>'Marks Entry'!CZ13</f>
        <v>27</v>
      </c>
      <c r="CZ11" s="495">
        <f>'Marks Entry'!DA13</f>
        <v>15</v>
      </c>
      <c r="DA11" s="495">
        <f>'Marks Entry'!DB13</f>
        <v>12</v>
      </c>
      <c r="DB11" s="498">
        <f>'Marks Entry'!DC13</f>
        <v>27</v>
      </c>
      <c r="DC11" s="511">
        <f>'Marks Entry'!DD13</f>
        <v>73</v>
      </c>
      <c r="DD11" s="501">
        <f>'Marks Entry'!DE13</f>
        <v>36.5</v>
      </c>
      <c r="DE11" s="501" t="str">
        <f>'Marks Entry'!DF13</f>
        <v>D</v>
      </c>
      <c r="DF11" s="502" t="str">
        <f>'Marks Entry'!DG13</f>
        <v>D</v>
      </c>
      <c r="DG11" s="494">
        <f>'Marks Entry'!DH13</f>
        <v>5</v>
      </c>
      <c r="DH11" s="495">
        <f>'Marks Entry'!DI13</f>
        <v>2</v>
      </c>
      <c r="DI11" s="496">
        <f>'Marks Entry'!DJ13</f>
        <v>7</v>
      </c>
      <c r="DJ11" s="495">
        <f>'Marks Entry'!DK13</f>
        <v>5</v>
      </c>
      <c r="DK11" s="495">
        <f>'Marks Entry'!DL13</f>
        <v>2</v>
      </c>
      <c r="DL11" s="497">
        <f>'Marks Entry'!DM13</f>
        <v>7</v>
      </c>
      <c r="DM11" s="495">
        <f>'Marks Entry'!DN13</f>
        <v>5</v>
      </c>
      <c r="DN11" s="495">
        <f>'Marks Entry'!DO13</f>
        <v>0</v>
      </c>
      <c r="DO11" s="497">
        <f>'Marks Entry'!DP13</f>
        <v>5</v>
      </c>
      <c r="DP11" s="498">
        <f>'Marks Entry'!DQ13</f>
        <v>19</v>
      </c>
      <c r="DQ11" s="495">
        <f>'Marks Entry'!DR13</f>
        <v>15</v>
      </c>
      <c r="DR11" s="495">
        <f>'Marks Entry'!DS13</f>
        <v>12</v>
      </c>
      <c r="DS11" s="498">
        <f>'Marks Entry'!DT13</f>
        <v>27</v>
      </c>
      <c r="DT11" s="495">
        <f>'Marks Entry'!DU13</f>
        <v>15</v>
      </c>
      <c r="DU11" s="495">
        <f>'Marks Entry'!DV13</f>
        <v>12</v>
      </c>
      <c r="DV11" s="498">
        <f>'Marks Entry'!DW13</f>
        <v>27</v>
      </c>
      <c r="DW11" s="511">
        <f>'Marks Entry'!DX13</f>
        <v>73</v>
      </c>
      <c r="DX11" s="501">
        <f>'Marks Entry'!DY13</f>
        <v>36.5</v>
      </c>
      <c r="DY11" s="501" t="str">
        <f>'Marks Entry'!DZ13</f>
        <v>D</v>
      </c>
      <c r="DZ11" s="502" t="str">
        <f>'Marks Entry'!EA13</f>
        <v>D</v>
      </c>
      <c r="EA11" s="494">
        <f>'Marks Entry'!EB13</f>
        <v>15</v>
      </c>
      <c r="EB11" s="495">
        <f>'Marks Entry'!EC13</f>
        <v>15</v>
      </c>
      <c r="EC11" s="495">
        <f>'Marks Entry'!ED13</f>
        <v>11</v>
      </c>
      <c r="ED11" s="495">
        <f>'Marks Entry'!EE13</f>
        <v>20</v>
      </c>
      <c r="EE11" s="495">
        <f>'Marks Entry'!EF13</f>
        <v>10</v>
      </c>
      <c r="EF11" s="503">
        <f>'Marks Entry'!EG13</f>
        <v>71</v>
      </c>
      <c r="EG11" s="504" t="str">
        <f>'Marks Entry'!EJ13</f>
        <v>B</v>
      </c>
      <c r="EH11" s="494">
        <f>'Marks Entry'!EK13</f>
        <v>15</v>
      </c>
      <c r="EI11" s="495">
        <f>'Marks Entry'!EL13</f>
        <v>15</v>
      </c>
      <c r="EJ11" s="495">
        <f>'Marks Entry'!EM13</f>
        <v>11</v>
      </c>
      <c r="EK11" s="495">
        <f>'Marks Entry'!EN13</f>
        <v>20</v>
      </c>
      <c r="EL11" s="495">
        <f>'Marks Entry'!EO13</f>
        <v>10</v>
      </c>
      <c r="EM11" s="498">
        <f>'Marks Entry'!EP13</f>
        <v>71</v>
      </c>
      <c r="EN11" s="504" t="str">
        <f>'Marks Entry'!ES13</f>
        <v>B</v>
      </c>
      <c r="EO11" s="494">
        <f>'Marks Entry'!ET13</f>
        <v>15</v>
      </c>
      <c r="EP11" s="495">
        <f>'Marks Entry'!EU13</f>
        <v>15</v>
      </c>
      <c r="EQ11" s="495">
        <f>'Marks Entry'!EV13</f>
        <v>11</v>
      </c>
      <c r="ER11" s="495">
        <f>'Marks Entry'!EW13</f>
        <v>20</v>
      </c>
      <c r="ES11" s="495">
        <f>'Marks Entry'!EX13</f>
        <v>10</v>
      </c>
      <c r="ET11" s="498">
        <f>'Marks Entry'!EY13</f>
        <v>71</v>
      </c>
      <c r="EU11" s="504" t="str">
        <f>'Marks Entry'!FB13</f>
        <v>B</v>
      </c>
      <c r="EV11" s="505">
        <f>'Marks Entry'!FC13</f>
        <v>0</v>
      </c>
      <c r="EW11" s="506">
        <f>'Marks Entry'!FD13</f>
        <v>0</v>
      </c>
      <c r="EX11" s="507" t="str">
        <f>'Marks Entry'!FE13</f>
        <v/>
      </c>
      <c r="EY11" s="505">
        <f>'Marks Entry'!FF13</f>
        <v>1200</v>
      </c>
      <c r="EZ11" s="506">
        <f>'Marks Entry'!FG13</f>
        <v>438</v>
      </c>
      <c r="FA11" s="508">
        <f>'Marks Entry'!FH13</f>
        <v>36.5</v>
      </c>
      <c r="FB11" s="506" t="str">
        <f>IF(OR('Marks Entry'!FI13="First",'Marks Entry'!FI13="Second",'Marks Entry'!FI13="Third"),'Marks Entry'!FI13,"")</f>
        <v>Third</v>
      </c>
      <c r="FC11" s="506" t="str">
        <f>'Marks Entry'!FJ13</f>
        <v>D</v>
      </c>
      <c r="FD11" s="509" t="str">
        <f>'Marks Entry'!FK13</f>
        <v>PASSED</v>
      </c>
      <c r="FE11" s="493">
        <f>'Marks Entry'!FL13</f>
        <v>36.5</v>
      </c>
      <c r="FF11" s="510">
        <f>'Marks Entry'!FM13</f>
        <v>6.9999999999999991</v>
      </c>
      <c r="FG11" s="18" t="str">
        <f>'Marks Entry'!FO13</f>
        <v>D</v>
      </c>
    </row>
    <row r="12" spans="1:163" s="19" customFormat="1" ht="17.25" customHeight="1">
      <c r="A12" s="1013"/>
      <c r="B12" s="492">
        <f t="shared" si="1"/>
        <v>6</v>
      </c>
      <c r="C12" s="493">
        <f>'Marks Entry'!D14</f>
        <v>6</v>
      </c>
      <c r="D12" s="493">
        <f>'Marks Entry'!E14</f>
        <v>1404</v>
      </c>
      <c r="E12" s="493">
        <f>'Marks Entry'!F14</f>
        <v>0</v>
      </c>
      <c r="F12" s="493">
        <f>'Marks Entry'!G14</f>
        <v>906</v>
      </c>
      <c r="G12" s="493" t="str">
        <f>'Marks Entry'!H14</f>
        <v>ASHOKA SUTHAR</v>
      </c>
      <c r="H12" s="493" t="str">
        <f>'Marks Entry'!I14</f>
        <v>SATYNARYAN</v>
      </c>
      <c r="I12" s="493" t="str">
        <f>'Marks Entry'!J14</f>
        <v>SANTU</v>
      </c>
      <c r="J12" s="597">
        <f>'Marks Entry'!K14</f>
        <v>38876</v>
      </c>
      <c r="K12" s="494">
        <f>'Marks Entry'!L14</f>
        <v>3</v>
      </c>
      <c r="L12" s="495">
        <f>'Marks Entry'!M14</f>
        <v>4</v>
      </c>
      <c r="M12" s="496">
        <f>'Marks Entry'!N14</f>
        <v>7</v>
      </c>
      <c r="N12" s="495">
        <f>'Marks Entry'!O14</f>
        <v>3</v>
      </c>
      <c r="O12" s="495">
        <f>'Marks Entry'!P14</f>
        <v>4</v>
      </c>
      <c r="P12" s="497">
        <f>'Marks Entry'!Q14</f>
        <v>7</v>
      </c>
      <c r="Q12" s="495">
        <f>'Marks Entry'!R14</f>
        <v>3</v>
      </c>
      <c r="R12" s="495">
        <f>'Marks Entry'!S14</f>
        <v>0</v>
      </c>
      <c r="S12" s="497">
        <f>'Marks Entry'!T14</f>
        <v>3</v>
      </c>
      <c r="T12" s="498">
        <f>'Marks Entry'!U14</f>
        <v>17</v>
      </c>
      <c r="U12" s="495">
        <f>'Marks Entry'!V14</f>
        <v>20</v>
      </c>
      <c r="V12" s="495">
        <f>'Marks Entry'!W14</f>
        <v>18</v>
      </c>
      <c r="W12" s="498">
        <f>'Marks Entry'!X14</f>
        <v>38</v>
      </c>
      <c r="X12" s="495">
        <f>'Marks Entry'!Y14</f>
        <v>20</v>
      </c>
      <c r="Y12" s="495">
        <f>'Marks Entry'!Z14</f>
        <v>18</v>
      </c>
      <c r="Z12" s="498">
        <f>'Marks Entry'!AA14</f>
        <v>38</v>
      </c>
      <c r="AA12" s="511">
        <f>'Marks Entry'!AB14</f>
        <v>93</v>
      </c>
      <c r="AB12" s="501">
        <f>'Marks Entry'!AC14</f>
        <v>46.5</v>
      </c>
      <c r="AC12" s="501" t="str">
        <f>'Marks Entry'!AD14</f>
        <v>D</v>
      </c>
      <c r="AD12" s="502" t="str">
        <f>'Marks Entry'!AE14</f>
        <v>D</v>
      </c>
      <c r="AE12" s="494">
        <f>'Marks Entry'!AF14</f>
        <v>3</v>
      </c>
      <c r="AF12" s="495">
        <f>'Marks Entry'!AG14</f>
        <v>4</v>
      </c>
      <c r="AG12" s="496">
        <f>'Marks Entry'!AH14</f>
        <v>7</v>
      </c>
      <c r="AH12" s="495">
        <f>'Marks Entry'!AI14</f>
        <v>3</v>
      </c>
      <c r="AI12" s="495">
        <f>'Marks Entry'!AJ14</f>
        <v>4</v>
      </c>
      <c r="AJ12" s="497">
        <f>'Marks Entry'!AK14</f>
        <v>7</v>
      </c>
      <c r="AK12" s="495">
        <f>'Marks Entry'!AL14</f>
        <v>3</v>
      </c>
      <c r="AL12" s="495">
        <f>'Marks Entry'!AM14</f>
        <v>0</v>
      </c>
      <c r="AM12" s="497">
        <f>'Marks Entry'!AN14</f>
        <v>3</v>
      </c>
      <c r="AN12" s="498">
        <f>'Marks Entry'!AO14</f>
        <v>17</v>
      </c>
      <c r="AO12" s="495">
        <f>'Marks Entry'!AP14</f>
        <v>20</v>
      </c>
      <c r="AP12" s="495">
        <f>'Marks Entry'!AQ14</f>
        <v>18</v>
      </c>
      <c r="AQ12" s="498">
        <f>'Marks Entry'!AR14</f>
        <v>38</v>
      </c>
      <c r="AR12" s="495">
        <f>'Marks Entry'!AS14</f>
        <v>20</v>
      </c>
      <c r="AS12" s="495">
        <f>'Marks Entry'!AT14</f>
        <v>18</v>
      </c>
      <c r="AT12" s="498">
        <f>'Marks Entry'!AU14</f>
        <v>38</v>
      </c>
      <c r="AU12" s="511">
        <f>'Marks Entry'!AV14</f>
        <v>93</v>
      </c>
      <c r="AV12" s="501">
        <f>'Marks Entry'!AW14</f>
        <v>46.5</v>
      </c>
      <c r="AW12" s="501" t="str">
        <f>'Marks Entry'!AX14</f>
        <v>D</v>
      </c>
      <c r="AX12" s="502" t="str">
        <f>'Marks Entry'!AY14</f>
        <v>D</v>
      </c>
      <c r="AY12" s="494">
        <f>'Marks Entry'!AZ14</f>
        <v>3</v>
      </c>
      <c r="AZ12" s="495">
        <f>'Marks Entry'!BA14</f>
        <v>4</v>
      </c>
      <c r="BA12" s="496">
        <f>'Marks Entry'!BB14</f>
        <v>7</v>
      </c>
      <c r="BB12" s="495">
        <f>'Marks Entry'!BC14</f>
        <v>3</v>
      </c>
      <c r="BC12" s="495">
        <f>'Marks Entry'!BD14</f>
        <v>4</v>
      </c>
      <c r="BD12" s="497">
        <f>'Marks Entry'!BE14</f>
        <v>7</v>
      </c>
      <c r="BE12" s="495">
        <f>'Marks Entry'!BF14</f>
        <v>3</v>
      </c>
      <c r="BF12" s="495">
        <f>'Marks Entry'!BG14</f>
        <v>0</v>
      </c>
      <c r="BG12" s="497">
        <f>'Marks Entry'!BH14</f>
        <v>3</v>
      </c>
      <c r="BH12" s="498">
        <f>'Marks Entry'!BI14</f>
        <v>17</v>
      </c>
      <c r="BI12" s="495">
        <f>'Marks Entry'!BJ14</f>
        <v>20</v>
      </c>
      <c r="BJ12" s="495">
        <f>'Marks Entry'!BK14</f>
        <v>18</v>
      </c>
      <c r="BK12" s="498">
        <f>'Marks Entry'!BL14</f>
        <v>38</v>
      </c>
      <c r="BL12" s="495">
        <f>'Marks Entry'!BM14</f>
        <v>20</v>
      </c>
      <c r="BM12" s="495">
        <f>'Marks Entry'!BN14</f>
        <v>18</v>
      </c>
      <c r="BN12" s="498">
        <f>'Marks Entry'!BO14</f>
        <v>38</v>
      </c>
      <c r="BO12" s="511">
        <f>'Marks Entry'!BP14</f>
        <v>93</v>
      </c>
      <c r="BP12" s="501">
        <f>'Marks Entry'!BQ14</f>
        <v>46.5</v>
      </c>
      <c r="BQ12" s="501" t="str">
        <f>'Marks Entry'!BR14</f>
        <v>D</v>
      </c>
      <c r="BR12" s="502" t="str">
        <f>'Marks Entry'!BS14</f>
        <v>D</v>
      </c>
      <c r="BS12" s="494">
        <f>'Marks Entry'!BT14</f>
        <v>3</v>
      </c>
      <c r="BT12" s="495">
        <f>'Marks Entry'!BU14</f>
        <v>4</v>
      </c>
      <c r="BU12" s="496">
        <f>'Marks Entry'!BV14</f>
        <v>7</v>
      </c>
      <c r="BV12" s="495">
        <f>'Marks Entry'!BW14</f>
        <v>3</v>
      </c>
      <c r="BW12" s="495">
        <f>'Marks Entry'!BX14</f>
        <v>4</v>
      </c>
      <c r="BX12" s="497">
        <f>'Marks Entry'!BY14</f>
        <v>7</v>
      </c>
      <c r="BY12" s="495">
        <f>'Marks Entry'!BZ14</f>
        <v>3</v>
      </c>
      <c r="BZ12" s="495">
        <f>'Marks Entry'!CA14</f>
        <v>0</v>
      </c>
      <c r="CA12" s="497">
        <f>'Marks Entry'!CB14</f>
        <v>3</v>
      </c>
      <c r="CB12" s="498">
        <f>'Marks Entry'!CC14</f>
        <v>17</v>
      </c>
      <c r="CC12" s="495">
        <f>'Marks Entry'!CD14</f>
        <v>20</v>
      </c>
      <c r="CD12" s="495">
        <f>'Marks Entry'!CE14</f>
        <v>18</v>
      </c>
      <c r="CE12" s="498">
        <f>'Marks Entry'!CF14</f>
        <v>38</v>
      </c>
      <c r="CF12" s="495">
        <f>'Marks Entry'!CG14</f>
        <v>20</v>
      </c>
      <c r="CG12" s="495">
        <f>'Marks Entry'!CH14</f>
        <v>18</v>
      </c>
      <c r="CH12" s="498">
        <f>'Marks Entry'!CI14</f>
        <v>38</v>
      </c>
      <c r="CI12" s="511">
        <f>'Marks Entry'!CJ14</f>
        <v>93</v>
      </c>
      <c r="CJ12" s="501">
        <f>'Marks Entry'!CK14</f>
        <v>46.5</v>
      </c>
      <c r="CK12" s="501" t="str">
        <f>'Marks Entry'!CL14</f>
        <v>D</v>
      </c>
      <c r="CL12" s="502" t="str">
        <f>'Marks Entry'!CM14</f>
        <v>D</v>
      </c>
      <c r="CM12" s="494">
        <f>'Marks Entry'!CN14</f>
        <v>3</v>
      </c>
      <c r="CN12" s="495">
        <f>'Marks Entry'!CO14</f>
        <v>4</v>
      </c>
      <c r="CO12" s="496">
        <f>'Marks Entry'!CP14</f>
        <v>7</v>
      </c>
      <c r="CP12" s="495">
        <f>'Marks Entry'!CQ14</f>
        <v>3</v>
      </c>
      <c r="CQ12" s="495">
        <f>'Marks Entry'!CR14</f>
        <v>4</v>
      </c>
      <c r="CR12" s="497">
        <f>'Marks Entry'!CS14</f>
        <v>7</v>
      </c>
      <c r="CS12" s="495">
        <f>'Marks Entry'!CT14</f>
        <v>3</v>
      </c>
      <c r="CT12" s="495">
        <f>'Marks Entry'!CU14</f>
        <v>0</v>
      </c>
      <c r="CU12" s="497">
        <f>'Marks Entry'!CV14</f>
        <v>3</v>
      </c>
      <c r="CV12" s="498">
        <f>'Marks Entry'!CW14</f>
        <v>17</v>
      </c>
      <c r="CW12" s="495">
        <f>'Marks Entry'!CX14</f>
        <v>20</v>
      </c>
      <c r="CX12" s="495">
        <f>'Marks Entry'!CY14</f>
        <v>18</v>
      </c>
      <c r="CY12" s="498">
        <f>'Marks Entry'!CZ14</f>
        <v>38</v>
      </c>
      <c r="CZ12" s="495">
        <f>'Marks Entry'!DA14</f>
        <v>20</v>
      </c>
      <c r="DA12" s="495">
        <f>'Marks Entry'!DB14</f>
        <v>18</v>
      </c>
      <c r="DB12" s="498">
        <f>'Marks Entry'!DC14</f>
        <v>38</v>
      </c>
      <c r="DC12" s="511">
        <f>'Marks Entry'!DD14</f>
        <v>93</v>
      </c>
      <c r="DD12" s="501">
        <f>'Marks Entry'!DE14</f>
        <v>46.5</v>
      </c>
      <c r="DE12" s="501" t="str">
        <f>'Marks Entry'!DF14</f>
        <v>D</v>
      </c>
      <c r="DF12" s="502" t="str">
        <f>'Marks Entry'!DG14</f>
        <v>D</v>
      </c>
      <c r="DG12" s="494">
        <f>'Marks Entry'!DH14</f>
        <v>3</v>
      </c>
      <c r="DH12" s="495">
        <f>'Marks Entry'!DI14</f>
        <v>4</v>
      </c>
      <c r="DI12" s="496">
        <f>'Marks Entry'!DJ14</f>
        <v>7</v>
      </c>
      <c r="DJ12" s="495">
        <f>'Marks Entry'!DK14</f>
        <v>3</v>
      </c>
      <c r="DK12" s="495">
        <f>'Marks Entry'!DL14</f>
        <v>4</v>
      </c>
      <c r="DL12" s="497">
        <f>'Marks Entry'!DM14</f>
        <v>7</v>
      </c>
      <c r="DM12" s="495">
        <f>'Marks Entry'!DN14</f>
        <v>3</v>
      </c>
      <c r="DN12" s="495">
        <f>'Marks Entry'!DO14</f>
        <v>0</v>
      </c>
      <c r="DO12" s="497">
        <f>'Marks Entry'!DP14</f>
        <v>3</v>
      </c>
      <c r="DP12" s="498">
        <f>'Marks Entry'!DQ14</f>
        <v>17</v>
      </c>
      <c r="DQ12" s="495">
        <f>'Marks Entry'!DR14</f>
        <v>20</v>
      </c>
      <c r="DR12" s="495">
        <f>'Marks Entry'!DS14</f>
        <v>18</v>
      </c>
      <c r="DS12" s="498">
        <f>'Marks Entry'!DT14</f>
        <v>38</v>
      </c>
      <c r="DT12" s="495">
        <f>'Marks Entry'!DU14</f>
        <v>20</v>
      </c>
      <c r="DU12" s="495">
        <f>'Marks Entry'!DV14</f>
        <v>18</v>
      </c>
      <c r="DV12" s="498">
        <f>'Marks Entry'!DW14</f>
        <v>38</v>
      </c>
      <c r="DW12" s="511">
        <f>'Marks Entry'!DX14</f>
        <v>93</v>
      </c>
      <c r="DX12" s="501">
        <f>'Marks Entry'!DY14</f>
        <v>46.5</v>
      </c>
      <c r="DY12" s="501" t="str">
        <f>'Marks Entry'!DZ14</f>
        <v>D</v>
      </c>
      <c r="DZ12" s="502" t="str">
        <f>'Marks Entry'!EA14</f>
        <v>D</v>
      </c>
      <c r="EA12" s="494">
        <f>'Marks Entry'!EB14</f>
        <v>15</v>
      </c>
      <c r="EB12" s="495">
        <f>'Marks Entry'!EC14</f>
        <v>15</v>
      </c>
      <c r="EC12" s="495">
        <f>'Marks Entry'!ED14</f>
        <v>11</v>
      </c>
      <c r="ED12" s="495">
        <f>'Marks Entry'!EE14</f>
        <v>20</v>
      </c>
      <c r="EE12" s="495">
        <f>'Marks Entry'!EF14</f>
        <v>10</v>
      </c>
      <c r="EF12" s="503">
        <f>'Marks Entry'!EG14</f>
        <v>71</v>
      </c>
      <c r="EG12" s="504" t="str">
        <f>'Marks Entry'!EJ14</f>
        <v>B</v>
      </c>
      <c r="EH12" s="494">
        <f>'Marks Entry'!EK14</f>
        <v>15</v>
      </c>
      <c r="EI12" s="495">
        <f>'Marks Entry'!EL14</f>
        <v>15</v>
      </c>
      <c r="EJ12" s="495">
        <f>'Marks Entry'!EM14</f>
        <v>11</v>
      </c>
      <c r="EK12" s="495">
        <f>'Marks Entry'!EN14</f>
        <v>20</v>
      </c>
      <c r="EL12" s="495">
        <f>'Marks Entry'!EO14</f>
        <v>10</v>
      </c>
      <c r="EM12" s="498">
        <f>'Marks Entry'!EP14</f>
        <v>71</v>
      </c>
      <c r="EN12" s="504" t="str">
        <f>'Marks Entry'!ES14</f>
        <v>B</v>
      </c>
      <c r="EO12" s="494">
        <f>'Marks Entry'!ET14</f>
        <v>15</v>
      </c>
      <c r="EP12" s="495">
        <f>'Marks Entry'!EU14</f>
        <v>15</v>
      </c>
      <c r="EQ12" s="495">
        <f>'Marks Entry'!EV14</f>
        <v>11</v>
      </c>
      <c r="ER12" s="495">
        <f>'Marks Entry'!EW14</f>
        <v>20</v>
      </c>
      <c r="ES12" s="495">
        <f>'Marks Entry'!EX14</f>
        <v>10</v>
      </c>
      <c r="ET12" s="498">
        <f>'Marks Entry'!EY14</f>
        <v>71</v>
      </c>
      <c r="EU12" s="504" t="str">
        <f>'Marks Entry'!FB14</f>
        <v>B</v>
      </c>
      <c r="EV12" s="505">
        <f>'Marks Entry'!FC14</f>
        <v>0</v>
      </c>
      <c r="EW12" s="506">
        <f>'Marks Entry'!FD14</f>
        <v>0</v>
      </c>
      <c r="EX12" s="507" t="str">
        <f>'Marks Entry'!FE14</f>
        <v/>
      </c>
      <c r="EY12" s="505">
        <f>'Marks Entry'!FF14</f>
        <v>1200</v>
      </c>
      <c r="EZ12" s="506">
        <f>'Marks Entry'!FG14</f>
        <v>558</v>
      </c>
      <c r="FA12" s="508">
        <f>'Marks Entry'!FH14</f>
        <v>46.5</v>
      </c>
      <c r="FB12" s="506" t="str">
        <f>IF(OR('Marks Entry'!FI14="First",'Marks Entry'!FI14="Second",'Marks Entry'!FI14="Third"),'Marks Entry'!FI14,"")</f>
        <v>Third</v>
      </c>
      <c r="FC12" s="506" t="str">
        <f>'Marks Entry'!FJ14</f>
        <v>D</v>
      </c>
      <c r="FD12" s="509" t="str">
        <f>'Marks Entry'!FK14</f>
        <v>PASSED</v>
      </c>
      <c r="FE12" s="493">
        <f>'Marks Entry'!FL14</f>
        <v>46.5</v>
      </c>
      <c r="FF12" s="510">
        <f>'Marks Entry'!FM14</f>
        <v>3.9999999999999991</v>
      </c>
      <c r="FG12" s="18" t="str">
        <f>'Marks Entry'!FO14</f>
        <v>D</v>
      </c>
    </row>
    <row r="13" spans="1:163" s="19" customFormat="1" ht="17.25" customHeight="1">
      <c r="A13" s="1013"/>
      <c r="B13" s="492">
        <f t="shared" si="1"/>
        <v>7</v>
      </c>
      <c r="C13" s="493">
        <f>'Marks Entry'!D15</f>
        <v>6</v>
      </c>
      <c r="D13" s="493">
        <f>'Marks Entry'!E15</f>
        <v>1453</v>
      </c>
      <c r="E13" s="493">
        <f>'Marks Entry'!F15</f>
        <v>0</v>
      </c>
      <c r="F13" s="493">
        <f>'Marks Entry'!G15</f>
        <v>907</v>
      </c>
      <c r="G13" s="493" t="str">
        <f>'Marks Entry'!H15</f>
        <v>BAJRANG VISHNOI</v>
      </c>
      <c r="H13" s="493" t="str">
        <f>'Marks Entry'!I15</f>
        <v>OM PRAKASH VISHNOI</v>
      </c>
      <c r="I13" s="493" t="str">
        <f>'Marks Entry'!J15</f>
        <v>LOONGA DEVI</v>
      </c>
      <c r="J13" s="597">
        <f>'Marks Entry'!K15</f>
        <v>38991</v>
      </c>
      <c r="K13" s="494">
        <f>'Marks Entry'!L15</f>
        <v>2</v>
      </c>
      <c r="L13" s="495">
        <f>'Marks Entry'!M15</f>
        <v>2</v>
      </c>
      <c r="M13" s="496">
        <f>'Marks Entry'!N15</f>
        <v>4</v>
      </c>
      <c r="N13" s="495">
        <f>'Marks Entry'!O15</f>
        <v>2</v>
      </c>
      <c r="O13" s="495">
        <f>'Marks Entry'!P15</f>
        <v>2</v>
      </c>
      <c r="P13" s="497">
        <f>'Marks Entry'!Q15</f>
        <v>4</v>
      </c>
      <c r="Q13" s="495">
        <f>'Marks Entry'!R15</f>
        <v>2</v>
      </c>
      <c r="R13" s="495">
        <f>'Marks Entry'!S15</f>
        <v>0</v>
      </c>
      <c r="S13" s="497">
        <f>'Marks Entry'!T15</f>
        <v>2</v>
      </c>
      <c r="T13" s="498">
        <f>'Marks Entry'!U15</f>
        <v>10</v>
      </c>
      <c r="U13" s="495">
        <f>'Marks Entry'!V15</f>
        <v>15</v>
      </c>
      <c r="V13" s="495">
        <f>'Marks Entry'!W15</f>
        <v>15</v>
      </c>
      <c r="W13" s="498">
        <f>'Marks Entry'!X15</f>
        <v>30</v>
      </c>
      <c r="X13" s="495">
        <f>'Marks Entry'!Y15</f>
        <v>45</v>
      </c>
      <c r="Y13" s="495">
        <f>'Marks Entry'!Z15</f>
        <v>15</v>
      </c>
      <c r="Z13" s="498">
        <f>'Marks Entry'!AA15</f>
        <v>60</v>
      </c>
      <c r="AA13" s="511">
        <f>'Marks Entry'!AB15</f>
        <v>100</v>
      </c>
      <c r="AB13" s="501">
        <f>'Marks Entry'!AC15</f>
        <v>50</v>
      </c>
      <c r="AC13" s="501" t="str">
        <f>'Marks Entry'!AD15</f>
        <v>D</v>
      </c>
      <c r="AD13" s="502" t="str">
        <f>'Marks Entry'!AE15</f>
        <v>D</v>
      </c>
      <c r="AE13" s="494">
        <f>'Marks Entry'!AF15</f>
        <v>3</v>
      </c>
      <c r="AF13" s="495">
        <f>'Marks Entry'!AG15</f>
        <v>3</v>
      </c>
      <c r="AG13" s="496">
        <f>'Marks Entry'!AH15</f>
        <v>6</v>
      </c>
      <c r="AH13" s="495">
        <f>'Marks Entry'!AI15</f>
        <v>3</v>
      </c>
      <c r="AI13" s="495">
        <f>'Marks Entry'!AJ15</f>
        <v>3</v>
      </c>
      <c r="AJ13" s="497">
        <f>'Marks Entry'!AK15</f>
        <v>6</v>
      </c>
      <c r="AK13" s="495">
        <f>'Marks Entry'!AL15</f>
        <v>3</v>
      </c>
      <c r="AL13" s="495">
        <f>'Marks Entry'!AM15</f>
        <v>0</v>
      </c>
      <c r="AM13" s="497">
        <f>'Marks Entry'!AN15</f>
        <v>3</v>
      </c>
      <c r="AN13" s="498">
        <f>'Marks Entry'!AO15</f>
        <v>15</v>
      </c>
      <c r="AO13" s="495">
        <f>'Marks Entry'!AP15</f>
        <v>25</v>
      </c>
      <c r="AP13" s="495">
        <f>'Marks Entry'!AQ15</f>
        <v>15</v>
      </c>
      <c r="AQ13" s="498">
        <f>'Marks Entry'!AR15</f>
        <v>40</v>
      </c>
      <c r="AR13" s="495">
        <f>'Marks Entry'!AS15</f>
        <v>55</v>
      </c>
      <c r="AS13" s="495">
        <f>'Marks Entry'!AT15</f>
        <v>15</v>
      </c>
      <c r="AT13" s="498">
        <f>'Marks Entry'!AU15</f>
        <v>70</v>
      </c>
      <c r="AU13" s="511">
        <f>'Marks Entry'!AV15</f>
        <v>125</v>
      </c>
      <c r="AV13" s="501">
        <f>'Marks Entry'!AW15</f>
        <v>62.5</v>
      </c>
      <c r="AW13" s="501" t="str">
        <f>'Marks Entry'!AX15</f>
        <v>C</v>
      </c>
      <c r="AX13" s="502" t="str">
        <f>'Marks Entry'!AY15</f>
        <v>C</v>
      </c>
      <c r="AY13" s="494">
        <f>'Marks Entry'!AZ15</f>
        <v>4</v>
      </c>
      <c r="AZ13" s="495">
        <f>'Marks Entry'!BA15</f>
        <v>4</v>
      </c>
      <c r="BA13" s="496">
        <f>'Marks Entry'!BB15</f>
        <v>8</v>
      </c>
      <c r="BB13" s="495">
        <f>'Marks Entry'!BC15</f>
        <v>4</v>
      </c>
      <c r="BC13" s="495">
        <f>'Marks Entry'!BD15</f>
        <v>4</v>
      </c>
      <c r="BD13" s="497">
        <f>'Marks Entry'!BE15</f>
        <v>8</v>
      </c>
      <c r="BE13" s="495">
        <f>'Marks Entry'!BF15</f>
        <v>4</v>
      </c>
      <c r="BF13" s="495">
        <f>'Marks Entry'!BG15</f>
        <v>0</v>
      </c>
      <c r="BG13" s="497">
        <f>'Marks Entry'!BH15</f>
        <v>4</v>
      </c>
      <c r="BH13" s="498">
        <f>'Marks Entry'!BI15</f>
        <v>20</v>
      </c>
      <c r="BI13" s="495">
        <f>'Marks Entry'!BJ15</f>
        <v>25</v>
      </c>
      <c r="BJ13" s="495">
        <f>'Marks Entry'!BK15</f>
        <v>20</v>
      </c>
      <c r="BK13" s="498">
        <f>'Marks Entry'!BL15</f>
        <v>45</v>
      </c>
      <c r="BL13" s="495">
        <f>'Marks Entry'!BM15</f>
        <v>65</v>
      </c>
      <c r="BM13" s="495">
        <f>'Marks Entry'!BN15</f>
        <v>15</v>
      </c>
      <c r="BN13" s="498">
        <f>'Marks Entry'!BO15</f>
        <v>80</v>
      </c>
      <c r="BO13" s="511">
        <f>'Marks Entry'!BP15</f>
        <v>145</v>
      </c>
      <c r="BP13" s="501">
        <f>'Marks Entry'!BQ15</f>
        <v>72.5</v>
      </c>
      <c r="BQ13" s="501" t="str">
        <f>'Marks Entry'!BR15</f>
        <v>B</v>
      </c>
      <c r="BR13" s="502" t="str">
        <f>'Marks Entry'!BS15</f>
        <v>B</v>
      </c>
      <c r="BS13" s="494">
        <f>'Marks Entry'!BT15</f>
        <v>2</v>
      </c>
      <c r="BT13" s="495">
        <f>'Marks Entry'!BU15</f>
        <v>2</v>
      </c>
      <c r="BU13" s="496">
        <f>'Marks Entry'!BV15</f>
        <v>4</v>
      </c>
      <c r="BV13" s="495">
        <f>'Marks Entry'!BW15</f>
        <v>2</v>
      </c>
      <c r="BW13" s="495">
        <f>'Marks Entry'!BX15</f>
        <v>2</v>
      </c>
      <c r="BX13" s="497">
        <f>'Marks Entry'!BY15</f>
        <v>4</v>
      </c>
      <c r="BY13" s="495">
        <f>'Marks Entry'!BZ15</f>
        <v>2</v>
      </c>
      <c r="BZ13" s="495">
        <f>'Marks Entry'!CA15</f>
        <v>0</v>
      </c>
      <c r="CA13" s="497">
        <f>'Marks Entry'!CB15</f>
        <v>2</v>
      </c>
      <c r="CB13" s="498">
        <f>'Marks Entry'!CC15</f>
        <v>10</v>
      </c>
      <c r="CC13" s="495">
        <f>'Marks Entry'!CD15</f>
        <v>30</v>
      </c>
      <c r="CD13" s="495">
        <f>'Marks Entry'!CE15</f>
        <v>15</v>
      </c>
      <c r="CE13" s="498">
        <f>'Marks Entry'!CF15</f>
        <v>45</v>
      </c>
      <c r="CF13" s="495">
        <f>'Marks Entry'!CG15</f>
        <v>45</v>
      </c>
      <c r="CG13" s="495">
        <f>'Marks Entry'!CH15</f>
        <v>15</v>
      </c>
      <c r="CH13" s="498">
        <f>'Marks Entry'!CI15</f>
        <v>60</v>
      </c>
      <c r="CI13" s="511">
        <f>'Marks Entry'!CJ15</f>
        <v>115</v>
      </c>
      <c r="CJ13" s="501">
        <f>'Marks Entry'!CK15</f>
        <v>57.499999999999993</v>
      </c>
      <c r="CK13" s="501" t="str">
        <f>'Marks Entry'!CL15</f>
        <v>C</v>
      </c>
      <c r="CL13" s="502" t="str">
        <f>'Marks Entry'!CM15</f>
        <v>C</v>
      </c>
      <c r="CM13" s="494">
        <f>'Marks Entry'!CN15</f>
        <v>4</v>
      </c>
      <c r="CN13" s="495">
        <f>'Marks Entry'!CO15</f>
        <v>4</v>
      </c>
      <c r="CO13" s="496">
        <f>'Marks Entry'!CP15</f>
        <v>8</v>
      </c>
      <c r="CP13" s="495">
        <f>'Marks Entry'!CQ15</f>
        <v>4</v>
      </c>
      <c r="CQ13" s="495">
        <f>'Marks Entry'!CR15</f>
        <v>4</v>
      </c>
      <c r="CR13" s="497">
        <f>'Marks Entry'!CS15</f>
        <v>8</v>
      </c>
      <c r="CS13" s="495">
        <f>'Marks Entry'!CT15</f>
        <v>4</v>
      </c>
      <c r="CT13" s="495">
        <f>'Marks Entry'!CU15</f>
        <v>0</v>
      </c>
      <c r="CU13" s="497">
        <f>'Marks Entry'!CV15</f>
        <v>4</v>
      </c>
      <c r="CV13" s="498">
        <f>'Marks Entry'!CW15</f>
        <v>20</v>
      </c>
      <c r="CW13" s="495">
        <f>'Marks Entry'!CX15</f>
        <v>15</v>
      </c>
      <c r="CX13" s="495">
        <f>'Marks Entry'!CY15</f>
        <v>15</v>
      </c>
      <c r="CY13" s="498">
        <f>'Marks Entry'!CZ15</f>
        <v>30</v>
      </c>
      <c r="CZ13" s="495">
        <f>'Marks Entry'!DA15</f>
        <v>45</v>
      </c>
      <c r="DA13" s="495">
        <f>'Marks Entry'!DB15</f>
        <v>15</v>
      </c>
      <c r="DB13" s="498">
        <f>'Marks Entry'!DC15</f>
        <v>60</v>
      </c>
      <c r="DC13" s="511">
        <f>'Marks Entry'!DD15</f>
        <v>110</v>
      </c>
      <c r="DD13" s="501">
        <f>'Marks Entry'!DE15</f>
        <v>55.000000000000007</v>
      </c>
      <c r="DE13" s="501" t="str">
        <f>'Marks Entry'!DF15</f>
        <v>C</v>
      </c>
      <c r="DF13" s="502" t="str">
        <f>'Marks Entry'!DG15</f>
        <v>C</v>
      </c>
      <c r="DG13" s="494">
        <f>'Marks Entry'!DH15</f>
        <v>5</v>
      </c>
      <c r="DH13" s="495">
        <f>'Marks Entry'!DI15</f>
        <v>5</v>
      </c>
      <c r="DI13" s="496">
        <f>'Marks Entry'!DJ15</f>
        <v>10</v>
      </c>
      <c r="DJ13" s="495">
        <f>'Marks Entry'!DK15</f>
        <v>5</v>
      </c>
      <c r="DK13" s="495">
        <f>'Marks Entry'!DL15</f>
        <v>5</v>
      </c>
      <c r="DL13" s="497">
        <f>'Marks Entry'!DM15</f>
        <v>10</v>
      </c>
      <c r="DM13" s="495">
        <f>'Marks Entry'!DN15</f>
        <v>5</v>
      </c>
      <c r="DN13" s="495">
        <f>'Marks Entry'!DO15</f>
        <v>0</v>
      </c>
      <c r="DO13" s="497">
        <f>'Marks Entry'!DP15</f>
        <v>5</v>
      </c>
      <c r="DP13" s="498">
        <f>'Marks Entry'!DQ15</f>
        <v>25</v>
      </c>
      <c r="DQ13" s="495">
        <f>'Marks Entry'!DR15</f>
        <v>25</v>
      </c>
      <c r="DR13" s="495">
        <f>'Marks Entry'!DS15</f>
        <v>15</v>
      </c>
      <c r="DS13" s="498">
        <f>'Marks Entry'!DT15</f>
        <v>40</v>
      </c>
      <c r="DT13" s="495">
        <f>'Marks Entry'!DU15</f>
        <v>65</v>
      </c>
      <c r="DU13" s="495">
        <f>'Marks Entry'!DV15</f>
        <v>25</v>
      </c>
      <c r="DV13" s="498">
        <f>'Marks Entry'!DW15</f>
        <v>90</v>
      </c>
      <c r="DW13" s="511">
        <f>'Marks Entry'!DX15</f>
        <v>155</v>
      </c>
      <c r="DX13" s="501">
        <f>'Marks Entry'!DY15</f>
        <v>77.5</v>
      </c>
      <c r="DY13" s="501" t="str">
        <f>'Marks Entry'!DZ15</f>
        <v>B</v>
      </c>
      <c r="DZ13" s="502" t="str">
        <f>'Marks Entry'!EA15</f>
        <v>B</v>
      </c>
      <c r="EA13" s="494">
        <f>'Marks Entry'!EB15</f>
        <v>15</v>
      </c>
      <c r="EB13" s="495">
        <f>'Marks Entry'!EC15</f>
        <v>15</v>
      </c>
      <c r="EC13" s="495">
        <f>'Marks Entry'!ED15</f>
        <v>11</v>
      </c>
      <c r="ED13" s="495">
        <f>'Marks Entry'!EE15</f>
        <v>20</v>
      </c>
      <c r="EE13" s="495">
        <f>'Marks Entry'!EF15</f>
        <v>10</v>
      </c>
      <c r="EF13" s="503">
        <f>'Marks Entry'!EG15</f>
        <v>71</v>
      </c>
      <c r="EG13" s="504" t="str">
        <f>'Marks Entry'!EJ15</f>
        <v>B</v>
      </c>
      <c r="EH13" s="494">
        <f>'Marks Entry'!EK15</f>
        <v>15</v>
      </c>
      <c r="EI13" s="495">
        <f>'Marks Entry'!EL15</f>
        <v>15</v>
      </c>
      <c r="EJ13" s="495">
        <f>'Marks Entry'!EM15</f>
        <v>11</v>
      </c>
      <c r="EK13" s="495">
        <f>'Marks Entry'!EN15</f>
        <v>20</v>
      </c>
      <c r="EL13" s="495">
        <f>'Marks Entry'!EO15</f>
        <v>10</v>
      </c>
      <c r="EM13" s="498">
        <f>'Marks Entry'!EP15</f>
        <v>71</v>
      </c>
      <c r="EN13" s="504" t="str">
        <f>'Marks Entry'!ES15</f>
        <v>B</v>
      </c>
      <c r="EO13" s="494">
        <f>'Marks Entry'!ET15</f>
        <v>15</v>
      </c>
      <c r="EP13" s="495">
        <f>'Marks Entry'!EU15</f>
        <v>15</v>
      </c>
      <c r="EQ13" s="495">
        <f>'Marks Entry'!EV15</f>
        <v>11</v>
      </c>
      <c r="ER13" s="495">
        <f>'Marks Entry'!EW15</f>
        <v>20</v>
      </c>
      <c r="ES13" s="495">
        <f>'Marks Entry'!EX15</f>
        <v>10</v>
      </c>
      <c r="ET13" s="498">
        <f>'Marks Entry'!EY15</f>
        <v>71</v>
      </c>
      <c r="EU13" s="504" t="str">
        <f>'Marks Entry'!FB15</f>
        <v>B</v>
      </c>
      <c r="EV13" s="505">
        <f>'Marks Entry'!FC15</f>
        <v>0</v>
      </c>
      <c r="EW13" s="506">
        <f>'Marks Entry'!FD15</f>
        <v>0</v>
      </c>
      <c r="EX13" s="507" t="str">
        <f>'Marks Entry'!FE15</f>
        <v/>
      </c>
      <c r="EY13" s="505">
        <f>'Marks Entry'!FF15</f>
        <v>1200</v>
      </c>
      <c r="EZ13" s="506">
        <f>'Marks Entry'!FG15</f>
        <v>750</v>
      </c>
      <c r="FA13" s="508">
        <f>'Marks Entry'!FH15</f>
        <v>62.5</v>
      </c>
      <c r="FB13" s="506" t="str">
        <f>IF(OR('Marks Entry'!FI15="First",'Marks Entry'!FI15="Second",'Marks Entry'!FI15="Third"),'Marks Entry'!FI15,"")</f>
        <v>First</v>
      </c>
      <c r="FC13" s="506" t="str">
        <f>'Marks Entry'!FJ15</f>
        <v>C</v>
      </c>
      <c r="FD13" s="509" t="str">
        <f>'Marks Entry'!FK15</f>
        <v>PASSED</v>
      </c>
      <c r="FE13" s="493">
        <f>'Marks Entry'!FL15</f>
        <v>62.5</v>
      </c>
      <c r="FF13" s="510">
        <f>'Marks Entry'!FM15</f>
        <v>0.99999999999999933</v>
      </c>
      <c r="FG13" s="18" t="str">
        <f>'Marks Entry'!FO15</f>
        <v>D</v>
      </c>
    </row>
    <row r="14" spans="1:163" s="19" customFormat="1" ht="17.25" customHeight="1">
      <c r="A14" s="1013"/>
      <c r="B14" s="492">
        <f t="shared" si="1"/>
        <v>8</v>
      </c>
      <c r="C14" s="493">
        <f>'Marks Entry'!D16</f>
        <v>6</v>
      </c>
      <c r="D14" s="493">
        <f>'Marks Entry'!E16</f>
        <v>1</v>
      </c>
      <c r="E14" s="493">
        <f>'Marks Entry'!F16</f>
        <v>0</v>
      </c>
      <c r="F14" s="493">
        <f>'Marks Entry'!G16</f>
        <v>908</v>
      </c>
      <c r="G14" s="493">
        <f>'Marks Entry'!H16</f>
        <v>0</v>
      </c>
      <c r="H14" s="493">
        <f>'Marks Entry'!I16</f>
        <v>0</v>
      </c>
      <c r="I14" s="493">
        <f>'Marks Entry'!J16</f>
        <v>0</v>
      </c>
      <c r="J14" s="597">
        <f>'Marks Entry'!K16</f>
        <v>0</v>
      </c>
      <c r="K14" s="494">
        <f>'Marks Entry'!L16</f>
        <v>0</v>
      </c>
      <c r="L14" s="495">
        <f>'Marks Entry'!M16</f>
        <v>0</v>
      </c>
      <c r="M14" s="496">
        <f>'Marks Entry'!N16</f>
        <v>0</v>
      </c>
      <c r="N14" s="495">
        <f>'Marks Entry'!O16</f>
        <v>0</v>
      </c>
      <c r="O14" s="495">
        <f>'Marks Entry'!P16</f>
        <v>0</v>
      </c>
      <c r="P14" s="497">
        <f>'Marks Entry'!Q16</f>
        <v>0</v>
      </c>
      <c r="Q14" s="495">
        <f>'Marks Entry'!R16</f>
        <v>0</v>
      </c>
      <c r="R14" s="495">
        <f>'Marks Entry'!S16</f>
        <v>0</v>
      </c>
      <c r="S14" s="497">
        <f>'Marks Entry'!T16</f>
        <v>0</v>
      </c>
      <c r="T14" s="498">
        <f>'Marks Entry'!U16</f>
        <v>0</v>
      </c>
      <c r="U14" s="495">
        <f>'Marks Entry'!V16</f>
        <v>0</v>
      </c>
      <c r="V14" s="495">
        <f>'Marks Entry'!W16</f>
        <v>0</v>
      </c>
      <c r="W14" s="498">
        <f>'Marks Entry'!X16</f>
        <v>0</v>
      </c>
      <c r="X14" s="495">
        <f>'Marks Entry'!Y16</f>
        <v>0</v>
      </c>
      <c r="Y14" s="495">
        <f>'Marks Entry'!Z16</f>
        <v>0</v>
      </c>
      <c r="Z14" s="498">
        <f>'Marks Entry'!AA16</f>
        <v>0</v>
      </c>
      <c r="AA14" s="511">
        <f>'Marks Entry'!AB16</f>
        <v>0</v>
      </c>
      <c r="AB14" s="501">
        <f>'Marks Entry'!AC16</f>
        <v>0</v>
      </c>
      <c r="AC14" s="501" t="str">
        <f>'Marks Entry'!AD16</f>
        <v>E</v>
      </c>
      <c r="AD14" s="502" t="str">
        <f>'Marks Entry'!AE16</f>
        <v>E</v>
      </c>
      <c r="AE14" s="494">
        <f>'Marks Entry'!AF16</f>
        <v>0</v>
      </c>
      <c r="AF14" s="495">
        <f>'Marks Entry'!AG16</f>
        <v>0</v>
      </c>
      <c r="AG14" s="496">
        <f>'Marks Entry'!AH16</f>
        <v>0</v>
      </c>
      <c r="AH14" s="495">
        <f>'Marks Entry'!AI16</f>
        <v>0</v>
      </c>
      <c r="AI14" s="495">
        <f>'Marks Entry'!AJ16</f>
        <v>0</v>
      </c>
      <c r="AJ14" s="497">
        <f>'Marks Entry'!AK16</f>
        <v>0</v>
      </c>
      <c r="AK14" s="495">
        <f>'Marks Entry'!AL16</f>
        <v>0</v>
      </c>
      <c r="AL14" s="495">
        <f>'Marks Entry'!AM16</f>
        <v>0</v>
      </c>
      <c r="AM14" s="497">
        <f>'Marks Entry'!AN16</f>
        <v>0</v>
      </c>
      <c r="AN14" s="498">
        <f>'Marks Entry'!AO16</f>
        <v>0</v>
      </c>
      <c r="AO14" s="495">
        <f>'Marks Entry'!AP16</f>
        <v>0</v>
      </c>
      <c r="AP14" s="495">
        <f>'Marks Entry'!AQ16</f>
        <v>0</v>
      </c>
      <c r="AQ14" s="498">
        <f>'Marks Entry'!AR16</f>
        <v>0</v>
      </c>
      <c r="AR14" s="495">
        <f>'Marks Entry'!AS16</f>
        <v>0</v>
      </c>
      <c r="AS14" s="495">
        <f>'Marks Entry'!AT16</f>
        <v>0</v>
      </c>
      <c r="AT14" s="498">
        <f>'Marks Entry'!AU16</f>
        <v>0</v>
      </c>
      <c r="AU14" s="511">
        <f>'Marks Entry'!AV16</f>
        <v>0</v>
      </c>
      <c r="AV14" s="501">
        <f>'Marks Entry'!AW16</f>
        <v>0</v>
      </c>
      <c r="AW14" s="501" t="str">
        <f>'Marks Entry'!AX16</f>
        <v>E</v>
      </c>
      <c r="AX14" s="502" t="str">
        <f>'Marks Entry'!AY16</f>
        <v>E</v>
      </c>
      <c r="AY14" s="494">
        <f>'Marks Entry'!AZ16</f>
        <v>0</v>
      </c>
      <c r="AZ14" s="495">
        <f>'Marks Entry'!BA16</f>
        <v>0</v>
      </c>
      <c r="BA14" s="496">
        <f>'Marks Entry'!BB16</f>
        <v>0</v>
      </c>
      <c r="BB14" s="495">
        <f>'Marks Entry'!BC16</f>
        <v>0</v>
      </c>
      <c r="BC14" s="495">
        <f>'Marks Entry'!BD16</f>
        <v>0</v>
      </c>
      <c r="BD14" s="497">
        <f>'Marks Entry'!BE16</f>
        <v>0</v>
      </c>
      <c r="BE14" s="495">
        <f>'Marks Entry'!BF16</f>
        <v>0</v>
      </c>
      <c r="BF14" s="495">
        <f>'Marks Entry'!BG16</f>
        <v>0</v>
      </c>
      <c r="BG14" s="497">
        <f>'Marks Entry'!BH16</f>
        <v>0</v>
      </c>
      <c r="BH14" s="498">
        <f>'Marks Entry'!BI16</f>
        <v>0</v>
      </c>
      <c r="BI14" s="495">
        <f>'Marks Entry'!BJ16</f>
        <v>0</v>
      </c>
      <c r="BJ14" s="495">
        <f>'Marks Entry'!BK16</f>
        <v>0</v>
      </c>
      <c r="BK14" s="498">
        <f>'Marks Entry'!BL16</f>
        <v>0</v>
      </c>
      <c r="BL14" s="495">
        <f>'Marks Entry'!BM16</f>
        <v>0</v>
      </c>
      <c r="BM14" s="495">
        <f>'Marks Entry'!BN16</f>
        <v>0</v>
      </c>
      <c r="BN14" s="498">
        <f>'Marks Entry'!BO16</f>
        <v>0</v>
      </c>
      <c r="BO14" s="511">
        <f>'Marks Entry'!BP16</f>
        <v>0</v>
      </c>
      <c r="BP14" s="501">
        <f>'Marks Entry'!BQ16</f>
        <v>0</v>
      </c>
      <c r="BQ14" s="501" t="str">
        <f>'Marks Entry'!BR16</f>
        <v>E</v>
      </c>
      <c r="BR14" s="502" t="str">
        <f>'Marks Entry'!BS16</f>
        <v>E</v>
      </c>
      <c r="BS14" s="494">
        <f>'Marks Entry'!BT16</f>
        <v>0</v>
      </c>
      <c r="BT14" s="495">
        <f>'Marks Entry'!BU16</f>
        <v>0</v>
      </c>
      <c r="BU14" s="496">
        <f>'Marks Entry'!BV16</f>
        <v>0</v>
      </c>
      <c r="BV14" s="495">
        <f>'Marks Entry'!BW16</f>
        <v>0</v>
      </c>
      <c r="BW14" s="495">
        <f>'Marks Entry'!BX16</f>
        <v>0</v>
      </c>
      <c r="BX14" s="497">
        <f>'Marks Entry'!BY16</f>
        <v>0</v>
      </c>
      <c r="BY14" s="495">
        <f>'Marks Entry'!BZ16</f>
        <v>0</v>
      </c>
      <c r="BZ14" s="495">
        <f>'Marks Entry'!CA16</f>
        <v>0</v>
      </c>
      <c r="CA14" s="497">
        <f>'Marks Entry'!CB16</f>
        <v>0</v>
      </c>
      <c r="CB14" s="498">
        <f>'Marks Entry'!CC16</f>
        <v>0</v>
      </c>
      <c r="CC14" s="495">
        <f>'Marks Entry'!CD16</f>
        <v>0</v>
      </c>
      <c r="CD14" s="495">
        <f>'Marks Entry'!CE16</f>
        <v>0</v>
      </c>
      <c r="CE14" s="498">
        <f>'Marks Entry'!CF16</f>
        <v>0</v>
      </c>
      <c r="CF14" s="495">
        <f>'Marks Entry'!CG16</f>
        <v>0</v>
      </c>
      <c r="CG14" s="495">
        <f>'Marks Entry'!CH16</f>
        <v>0</v>
      </c>
      <c r="CH14" s="498">
        <f>'Marks Entry'!CI16</f>
        <v>0</v>
      </c>
      <c r="CI14" s="511">
        <f>'Marks Entry'!CJ16</f>
        <v>0</v>
      </c>
      <c r="CJ14" s="501">
        <f>'Marks Entry'!CK16</f>
        <v>0</v>
      </c>
      <c r="CK14" s="501" t="str">
        <f>'Marks Entry'!CL16</f>
        <v>E</v>
      </c>
      <c r="CL14" s="502" t="str">
        <f>'Marks Entry'!CM16</f>
        <v>E</v>
      </c>
      <c r="CM14" s="494">
        <f>'Marks Entry'!CN16</f>
        <v>0</v>
      </c>
      <c r="CN14" s="495">
        <f>'Marks Entry'!CO16</f>
        <v>0</v>
      </c>
      <c r="CO14" s="496">
        <f>'Marks Entry'!CP16</f>
        <v>0</v>
      </c>
      <c r="CP14" s="495">
        <f>'Marks Entry'!CQ16</f>
        <v>0</v>
      </c>
      <c r="CQ14" s="495">
        <f>'Marks Entry'!CR16</f>
        <v>0</v>
      </c>
      <c r="CR14" s="497">
        <f>'Marks Entry'!CS16</f>
        <v>0</v>
      </c>
      <c r="CS14" s="495">
        <f>'Marks Entry'!CT16</f>
        <v>0</v>
      </c>
      <c r="CT14" s="495">
        <f>'Marks Entry'!CU16</f>
        <v>0</v>
      </c>
      <c r="CU14" s="497">
        <f>'Marks Entry'!CV16</f>
        <v>0</v>
      </c>
      <c r="CV14" s="498">
        <f>'Marks Entry'!CW16</f>
        <v>0</v>
      </c>
      <c r="CW14" s="495">
        <f>'Marks Entry'!CX16</f>
        <v>0</v>
      </c>
      <c r="CX14" s="495">
        <f>'Marks Entry'!CY16</f>
        <v>0</v>
      </c>
      <c r="CY14" s="498">
        <f>'Marks Entry'!CZ16</f>
        <v>0</v>
      </c>
      <c r="CZ14" s="495">
        <f>'Marks Entry'!DA16</f>
        <v>0</v>
      </c>
      <c r="DA14" s="495">
        <f>'Marks Entry'!DB16</f>
        <v>0</v>
      </c>
      <c r="DB14" s="498">
        <f>'Marks Entry'!DC16</f>
        <v>0</v>
      </c>
      <c r="DC14" s="511">
        <f>'Marks Entry'!DD16</f>
        <v>0</v>
      </c>
      <c r="DD14" s="501">
        <f>'Marks Entry'!DE16</f>
        <v>0</v>
      </c>
      <c r="DE14" s="501" t="str">
        <f>'Marks Entry'!DF16</f>
        <v>E</v>
      </c>
      <c r="DF14" s="502" t="str">
        <f>'Marks Entry'!DG16</f>
        <v>E</v>
      </c>
      <c r="DG14" s="494">
        <f>'Marks Entry'!DH16</f>
        <v>0</v>
      </c>
      <c r="DH14" s="495">
        <f>'Marks Entry'!DI16</f>
        <v>0</v>
      </c>
      <c r="DI14" s="496">
        <f>'Marks Entry'!DJ16</f>
        <v>0</v>
      </c>
      <c r="DJ14" s="495">
        <f>'Marks Entry'!DK16</f>
        <v>0</v>
      </c>
      <c r="DK14" s="495">
        <f>'Marks Entry'!DL16</f>
        <v>0</v>
      </c>
      <c r="DL14" s="497">
        <f>'Marks Entry'!DM16</f>
        <v>0</v>
      </c>
      <c r="DM14" s="495">
        <f>'Marks Entry'!DN16</f>
        <v>0</v>
      </c>
      <c r="DN14" s="495">
        <f>'Marks Entry'!DO16</f>
        <v>0</v>
      </c>
      <c r="DO14" s="497">
        <f>'Marks Entry'!DP16</f>
        <v>0</v>
      </c>
      <c r="DP14" s="498">
        <f>'Marks Entry'!DQ16</f>
        <v>0</v>
      </c>
      <c r="DQ14" s="495">
        <f>'Marks Entry'!DR16</f>
        <v>0</v>
      </c>
      <c r="DR14" s="495">
        <f>'Marks Entry'!DS16</f>
        <v>0</v>
      </c>
      <c r="DS14" s="498">
        <f>'Marks Entry'!DT16</f>
        <v>0</v>
      </c>
      <c r="DT14" s="495">
        <f>'Marks Entry'!DU16</f>
        <v>0</v>
      </c>
      <c r="DU14" s="495">
        <f>'Marks Entry'!DV16</f>
        <v>0</v>
      </c>
      <c r="DV14" s="498">
        <f>'Marks Entry'!DW16</f>
        <v>0</v>
      </c>
      <c r="DW14" s="511">
        <f>'Marks Entry'!DX16</f>
        <v>0</v>
      </c>
      <c r="DX14" s="501">
        <f>'Marks Entry'!DY16</f>
        <v>0</v>
      </c>
      <c r="DY14" s="501" t="str">
        <f>'Marks Entry'!DZ16</f>
        <v>E</v>
      </c>
      <c r="DZ14" s="502" t="str">
        <f>'Marks Entry'!EA16</f>
        <v>E</v>
      </c>
      <c r="EA14" s="494">
        <f>'Marks Entry'!EB16</f>
        <v>0</v>
      </c>
      <c r="EB14" s="495">
        <f>'Marks Entry'!EC16</f>
        <v>0</v>
      </c>
      <c r="EC14" s="495">
        <f>'Marks Entry'!ED16</f>
        <v>0</v>
      </c>
      <c r="ED14" s="495">
        <f>'Marks Entry'!EE16</f>
        <v>0</v>
      </c>
      <c r="EE14" s="495">
        <f>'Marks Entry'!EF16</f>
        <v>0</v>
      </c>
      <c r="EF14" s="503">
        <f>'Marks Entry'!EG16</f>
        <v>0</v>
      </c>
      <c r="EG14" s="504" t="str">
        <f>'Marks Entry'!EJ16</f>
        <v>E</v>
      </c>
      <c r="EH14" s="494">
        <f>'Marks Entry'!EK16</f>
        <v>0</v>
      </c>
      <c r="EI14" s="495">
        <f>'Marks Entry'!EL16</f>
        <v>0</v>
      </c>
      <c r="EJ14" s="495">
        <f>'Marks Entry'!EM16</f>
        <v>0</v>
      </c>
      <c r="EK14" s="495">
        <f>'Marks Entry'!EN16</f>
        <v>0</v>
      </c>
      <c r="EL14" s="495">
        <f>'Marks Entry'!EO16</f>
        <v>0</v>
      </c>
      <c r="EM14" s="498">
        <f>'Marks Entry'!EP16</f>
        <v>0</v>
      </c>
      <c r="EN14" s="504" t="str">
        <f>'Marks Entry'!ES16</f>
        <v>E</v>
      </c>
      <c r="EO14" s="494">
        <f>'Marks Entry'!ET16</f>
        <v>0</v>
      </c>
      <c r="EP14" s="495">
        <f>'Marks Entry'!EU16</f>
        <v>0</v>
      </c>
      <c r="EQ14" s="495">
        <f>'Marks Entry'!EV16</f>
        <v>0</v>
      </c>
      <c r="ER14" s="495">
        <f>'Marks Entry'!EW16</f>
        <v>0</v>
      </c>
      <c r="ES14" s="495">
        <f>'Marks Entry'!EX16</f>
        <v>0</v>
      </c>
      <c r="ET14" s="498">
        <f>'Marks Entry'!EY16</f>
        <v>0</v>
      </c>
      <c r="EU14" s="504" t="str">
        <f>'Marks Entry'!FB16</f>
        <v>E</v>
      </c>
      <c r="EV14" s="505">
        <f>'Marks Entry'!FC16</f>
        <v>0</v>
      </c>
      <c r="EW14" s="506">
        <f>'Marks Entry'!FD16</f>
        <v>0</v>
      </c>
      <c r="EX14" s="507" t="str">
        <f>'Marks Entry'!FE16</f>
        <v/>
      </c>
      <c r="EY14" s="505">
        <f>'Marks Entry'!FF16</f>
        <v>1200</v>
      </c>
      <c r="EZ14" s="506">
        <f>'Marks Entry'!FG16</f>
        <v>0</v>
      </c>
      <c r="FA14" s="508">
        <f>'Marks Entry'!FH16</f>
        <v>0</v>
      </c>
      <c r="FB14" s="506" t="str">
        <f>IF(OR('Marks Entry'!FI16="First",'Marks Entry'!FI16="Second",'Marks Entry'!FI16="Third"),'Marks Entry'!FI16,"")</f>
        <v/>
      </c>
      <c r="FC14" s="506" t="str">
        <f>'Marks Entry'!FJ16</f>
        <v/>
      </c>
      <c r="FD14" s="509" t="str">
        <f>'Marks Entry'!FK16</f>
        <v>PROMOTED</v>
      </c>
      <c r="FE14" s="493" t="str">
        <f>'Marks Entry'!FL16</f>
        <v/>
      </c>
      <c r="FF14" s="510" t="str">
        <f>'Marks Entry'!FM16</f>
        <v/>
      </c>
      <c r="FG14" s="18" t="str">
        <f>'Marks Entry'!FO16</f>
        <v>E</v>
      </c>
    </row>
    <row r="15" spans="1:163" s="19" customFormat="1" ht="17.25" customHeight="1">
      <c r="A15" s="1013"/>
      <c r="B15" s="492">
        <f t="shared" si="1"/>
        <v>9</v>
      </c>
      <c r="C15" s="493">
        <f>'Marks Entry'!D17</f>
        <v>6</v>
      </c>
      <c r="D15" s="493">
        <f>'Marks Entry'!E17</f>
        <v>2</v>
      </c>
      <c r="E15" s="493">
        <f>'Marks Entry'!F17</f>
        <v>0</v>
      </c>
      <c r="F15" s="493">
        <f>'Marks Entry'!G17</f>
        <v>909</v>
      </c>
      <c r="G15" s="493">
        <f>'Marks Entry'!H17</f>
        <v>0</v>
      </c>
      <c r="H15" s="493">
        <f>'Marks Entry'!I17</f>
        <v>0</v>
      </c>
      <c r="I15" s="493">
        <f>'Marks Entry'!J17</f>
        <v>0</v>
      </c>
      <c r="J15" s="597">
        <f>'Marks Entry'!K17</f>
        <v>0</v>
      </c>
      <c r="K15" s="494">
        <f>'Marks Entry'!L17</f>
        <v>0</v>
      </c>
      <c r="L15" s="495">
        <f>'Marks Entry'!M17</f>
        <v>0</v>
      </c>
      <c r="M15" s="496">
        <f>'Marks Entry'!N17</f>
        <v>0</v>
      </c>
      <c r="N15" s="495">
        <f>'Marks Entry'!O17</f>
        <v>0</v>
      </c>
      <c r="O15" s="495">
        <f>'Marks Entry'!P17</f>
        <v>0</v>
      </c>
      <c r="P15" s="497">
        <f>'Marks Entry'!Q17</f>
        <v>0</v>
      </c>
      <c r="Q15" s="495">
        <f>'Marks Entry'!R17</f>
        <v>0</v>
      </c>
      <c r="R15" s="495">
        <f>'Marks Entry'!S17</f>
        <v>0</v>
      </c>
      <c r="S15" s="497">
        <f>'Marks Entry'!T17</f>
        <v>0</v>
      </c>
      <c r="T15" s="498">
        <f>'Marks Entry'!U17</f>
        <v>0</v>
      </c>
      <c r="U15" s="495">
        <f>'Marks Entry'!V17</f>
        <v>0</v>
      </c>
      <c r="V15" s="495">
        <f>'Marks Entry'!W17</f>
        <v>0</v>
      </c>
      <c r="W15" s="498">
        <f>'Marks Entry'!X17</f>
        <v>0</v>
      </c>
      <c r="X15" s="495">
        <f>'Marks Entry'!Y17</f>
        <v>0</v>
      </c>
      <c r="Y15" s="495">
        <f>'Marks Entry'!Z17</f>
        <v>0</v>
      </c>
      <c r="Z15" s="498">
        <f>'Marks Entry'!AA17</f>
        <v>0</v>
      </c>
      <c r="AA15" s="511">
        <f>'Marks Entry'!AB17</f>
        <v>0</v>
      </c>
      <c r="AB15" s="501">
        <f>'Marks Entry'!AC17</f>
        <v>0</v>
      </c>
      <c r="AC15" s="501" t="str">
        <f>'Marks Entry'!AD17</f>
        <v>E</v>
      </c>
      <c r="AD15" s="502" t="str">
        <f>'Marks Entry'!AE17</f>
        <v>E</v>
      </c>
      <c r="AE15" s="494">
        <f>'Marks Entry'!AF17</f>
        <v>0</v>
      </c>
      <c r="AF15" s="495">
        <f>'Marks Entry'!AG17</f>
        <v>0</v>
      </c>
      <c r="AG15" s="496">
        <f>'Marks Entry'!AH17</f>
        <v>0</v>
      </c>
      <c r="AH15" s="495">
        <f>'Marks Entry'!AI17</f>
        <v>0</v>
      </c>
      <c r="AI15" s="495">
        <f>'Marks Entry'!AJ17</f>
        <v>0</v>
      </c>
      <c r="AJ15" s="497">
        <f>'Marks Entry'!AK17</f>
        <v>0</v>
      </c>
      <c r="AK15" s="495">
        <f>'Marks Entry'!AL17</f>
        <v>0</v>
      </c>
      <c r="AL15" s="495">
        <f>'Marks Entry'!AM17</f>
        <v>0</v>
      </c>
      <c r="AM15" s="497">
        <f>'Marks Entry'!AN17</f>
        <v>0</v>
      </c>
      <c r="AN15" s="498">
        <f>'Marks Entry'!AO17</f>
        <v>0</v>
      </c>
      <c r="AO15" s="495">
        <f>'Marks Entry'!AP17</f>
        <v>0</v>
      </c>
      <c r="AP15" s="495">
        <f>'Marks Entry'!AQ17</f>
        <v>0</v>
      </c>
      <c r="AQ15" s="498">
        <f>'Marks Entry'!AR17</f>
        <v>0</v>
      </c>
      <c r="AR15" s="495">
        <f>'Marks Entry'!AS17</f>
        <v>0</v>
      </c>
      <c r="AS15" s="495">
        <f>'Marks Entry'!AT17</f>
        <v>0</v>
      </c>
      <c r="AT15" s="498">
        <f>'Marks Entry'!AU17</f>
        <v>0</v>
      </c>
      <c r="AU15" s="511">
        <f>'Marks Entry'!AV17</f>
        <v>0</v>
      </c>
      <c r="AV15" s="501">
        <f>'Marks Entry'!AW17</f>
        <v>0</v>
      </c>
      <c r="AW15" s="501" t="str">
        <f>'Marks Entry'!AX17</f>
        <v>E</v>
      </c>
      <c r="AX15" s="502" t="str">
        <f>'Marks Entry'!AY17</f>
        <v>E</v>
      </c>
      <c r="AY15" s="494">
        <f>'Marks Entry'!AZ17</f>
        <v>0</v>
      </c>
      <c r="AZ15" s="495">
        <f>'Marks Entry'!BA17</f>
        <v>0</v>
      </c>
      <c r="BA15" s="496">
        <f>'Marks Entry'!BB17</f>
        <v>0</v>
      </c>
      <c r="BB15" s="495">
        <f>'Marks Entry'!BC17</f>
        <v>0</v>
      </c>
      <c r="BC15" s="495">
        <f>'Marks Entry'!BD17</f>
        <v>0</v>
      </c>
      <c r="BD15" s="497">
        <f>'Marks Entry'!BE17</f>
        <v>0</v>
      </c>
      <c r="BE15" s="495">
        <f>'Marks Entry'!BF17</f>
        <v>0</v>
      </c>
      <c r="BF15" s="495">
        <f>'Marks Entry'!BG17</f>
        <v>0</v>
      </c>
      <c r="BG15" s="497">
        <f>'Marks Entry'!BH17</f>
        <v>0</v>
      </c>
      <c r="BH15" s="498">
        <f>'Marks Entry'!BI17</f>
        <v>0</v>
      </c>
      <c r="BI15" s="495">
        <f>'Marks Entry'!BJ17</f>
        <v>0</v>
      </c>
      <c r="BJ15" s="495">
        <f>'Marks Entry'!BK17</f>
        <v>0</v>
      </c>
      <c r="BK15" s="498">
        <f>'Marks Entry'!BL17</f>
        <v>0</v>
      </c>
      <c r="BL15" s="495">
        <f>'Marks Entry'!BM17</f>
        <v>0</v>
      </c>
      <c r="BM15" s="495">
        <f>'Marks Entry'!BN17</f>
        <v>0</v>
      </c>
      <c r="BN15" s="498">
        <f>'Marks Entry'!BO17</f>
        <v>0</v>
      </c>
      <c r="BO15" s="511">
        <f>'Marks Entry'!BP17</f>
        <v>0</v>
      </c>
      <c r="BP15" s="501">
        <f>'Marks Entry'!BQ17</f>
        <v>0</v>
      </c>
      <c r="BQ15" s="501" t="str">
        <f>'Marks Entry'!BR17</f>
        <v>E</v>
      </c>
      <c r="BR15" s="502" t="str">
        <f>'Marks Entry'!BS17</f>
        <v>E</v>
      </c>
      <c r="BS15" s="494">
        <f>'Marks Entry'!BT17</f>
        <v>0</v>
      </c>
      <c r="BT15" s="495">
        <f>'Marks Entry'!BU17</f>
        <v>0</v>
      </c>
      <c r="BU15" s="496">
        <f>'Marks Entry'!BV17</f>
        <v>0</v>
      </c>
      <c r="BV15" s="495">
        <f>'Marks Entry'!BW17</f>
        <v>0</v>
      </c>
      <c r="BW15" s="495">
        <f>'Marks Entry'!BX17</f>
        <v>0</v>
      </c>
      <c r="BX15" s="497">
        <f>'Marks Entry'!BY17</f>
        <v>0</v>
      </c>
      <c r="BY15" s="495">
        <f>'Marks Entry'!BZ17</f>
        <v>0</v>
      </c>
      <c r="BZ15" s="495">
        <f>'Marks Entry'!CA17</f>
        <v>0</v>
      </c>
      <c r="CA15" s="497">
        <f>'Marks Entry'!CB17</f>
        <v>0</v>
      </c>
      <c r="CB15" s="498">
        <f>'Marks Entry'!CC17</f>
        <v>0</v>
      </c>
      <c r="CC15" s="495">
        <f>'Marks Entry'!CD17</f>
        <v>0</v>
      </c>
      <c r="CD15" s="495">
        <f>'Marks Entry'!CE17</f>
        <v>0</v>
      </c>
      <c r="CE15" s="498">
        <f>'Marks Entry'!CF17</f>
        <v>0</v>
      </c>
      <c r="CF15" s="495">
        <f>'Marks Entry'!CG17</f>
        <v>0</v>
      </c>
      <c r="CG15" s="495">
        <f>'Marks Entry'!CH17</f>
        <v>0</v>
      </c>
      <c r="CH15" s="498">
        <f>'Marks Entry'!CI17</f>
        <v>0</v>
      </c>
      <c r="CI15" s="511">
        <f>'Marks Entry'!CJ17</f>
        <v>0</v>
      </c>
      <c r="CJ15" s="501">
        <f>'Marks Entry'!CK17</f>
        <v>0</v>
      </c>
      <c r="CK15" s="501" t="str">
        <f>'Marks Entry'!CL17</f>
        <v>E</v>
      </c>
      <c r="CL15" s="502" t="str">
        <f>'Marks Entry'!CM17</f>
        <v>E</v>
      </c>
      <c r="CM15" s="494">
        <f>'Marks Entry'!CN17</f>
        <v>0</v>
      </c>
      <c r="CN15" s="495">
        <f>'Marks Entry'!CO17</f>
        <v>0</v>
      </c>
      <c r="CO15" s="496">
        <f>'Marks Entry'!CP17</f>
        <v>0</v>
      </c>
      <c r="CP15" s="495">
        <f>'Marks Entry'!CQ17</f>
        <v>0</v>
      </c>
      <c r="CQ15" s="495">
        <f>'Marks Entry'!CR17</f>
        <v>0</v>
      </c>
      <c r="CR15" s="497">
        <f>'Marks Entry'!CS17</f>
        <v>0</v>
      </c>
      <c r="CS15" s="495">
        <f>'Marks Entry'!CT17</f>
        <v>0</v>
      </c>
      <c r="CT15" s="495">
        <f>'Marks Entry'!CU17</f>
        <v>0</v>
      </c>
      <c r="CU15" s="497">
        <f>'Marks Entry'!CV17</f>
        <v>0</v>
      </c>
      <c r="CV15" s="498">
        <f>'Marks Entry'!CW17</f>
        <v>0</v>
      </c>
      <c r="CW15" s="495">
        <f>'Marks Entry'!CX17</f>
        <v>0</v>
      </c>
      <c r="CX15" s="495">
        <f>'Marks Entry'!CY17</f>
        <v>0</v>
      </c>
      <c r="CY15" s="498">
        <f>'Marks Entry'!CZ17</f>
        <v>0</v>
      </c>
      <c r="CZ15" s="495">
        <f>'Marks Entry'!DA17</f>
        <v>0</v>
      </c>
      <c r="DA15" s="495">
        <f>'Marks Entry'!DB17</f>
        <v>0</v>
      </c>
      <c r="DB15" s="498">
        <f>'Marks Entry'!DC17</f>
        <v>0</v>
      </c>
      <c r="DC15" s="511">
        <f>'Marks Entry'!DD17</f>
        <v>0</v>
      </c>
      <c r="DD15" s="501">
        <f>'Marks Entry'!DE17</f>
        <v>0</v>
      </c>
      <c r="DE15" s="501" t="str">
        <f>'Marks Entry'!DF17</f>
        <v>E</v>
      </c>
      <c r="DF15" s="502" t="str">
        <f>'Marks Entry'!DG17</f>
        <v>E</v>
      </c>
      <c r="DG15" s="494">
        <f>'Marks Entry'!DH17</f>
        <v>0</v>
      </c>
      <c r="DH15" s="495">
        <f>'Marks Entry'!DI17</f>
        <v>0</v>
      </c>
      <c r="DI15" s="496">
        <f>'Marks Entry'!DJ17</f>
        <v>0</v>
      </c>
      <c r="DJ15" s="495">
        <f>'Marks Entry'!DK17</f>
        <v>0</v>
      </c>
      <c r="DK15" s="495">
        <f>'Marks Entry'!DL17</f>
        <v>0</v>
      </c>
      <c r="DL15" s="497">
        <f>'Marks Entry'!DM17</f>
        <v>0</v>
      </c>
      <c r="DM15" s="495">
        <f>'Marks Entry'!DN17</f>
        <v>0</v>
      </c>
      <c r="DN15" s="495">
        <f>'Marks Entry'!DO17</f>
        <v>0</v>
      </c>
      <c r="DO15" s="497">
        <f>'Marks Entry'!DP17</f>
        <v>0</v>
      </c>
      <c r="DP15" s="498">
        <f>'Marks Entry'!DQ17</f>
        <v>0</v>
      </c>
      <c r="DQ15" s="495">
        <f>'Marks Entry'!DR17</f>
        <v>0</v>
      </c>
      <c r="DR15" s="495">
        <f>'Marks Entry'!DS17</f>
        <v>0</v>
      </c>
      <c r="DS15" s="498">
        <f>'Marks Entry'!DT17</f>
        <v>0</v>
      </c>
      <c r="DT15" s="495">
        <f>'Marks Entry'!DU17</f>
        <v>0</v>
      </c>
      <c r="DU15" s="495">
        <f>'Marks Entry'!DV17</f>
        <v>0</v>
      </c>
      <c r="DV15" s="498">
        <f>'Marks Entry'!DW17</f>
        <v>0</v>
      </c>
      <c r="DW15" s="511">
        <f>'Marks Entry'!DX17</f>
        <v>0</v>
      </c>
      <c r="DX15" s="501">
        <f>'Marks Entry'!DY17</f>
        <v>0</v>
      </c>
      <c r="DY15" s="501" t="str">
        <f>'Marks Entry'!DZ17</f>
        <v>E</v>
      </c>
      <c r="DZ15" s="502" t="str">
        <f>'Marks Entry'!EA17</f>
        <v>E</v>
      </c>
      <c r="EA15" s="494">
        <f>'Marks Entry'!EB17</f>
        <v>0</v>
      </c>
      <c r="EB15" s="495">
        <f>'Marks Entry'!EC17</f>
        <v>0</v>
      </c>
      <c r="EC15" s="495">
        <f>'Marks Entry'!ED17</f>
        <v>0</v>
      </c>
      <c r="ED15" s="495">
        <f>'Marks Entry'!EE17</f>
        <v>0</v>
      </c>
      <c r="EE15" s="495">
        <f>'Marks Entry'!EF17</f>
        <v>0</v>
      </c>
      <c r="EF15" s="503">
        <f>'Marks Entry'!EG17</f>
        <v>0</v>
      </c>
      <c r="EG15" s="504" t="str">
        <f>'Marks Entry'!EJ17</f>
        <v>E</v>
      </c>
      <c r="EH15" s="494">
        <f>'Marks Entry'!EK17</f>
        <v>0</v>
      </c>
      <c r="EI15" s="495">
        <f>'Marks Entry'!EL17</f>
        <v>0</v>
      </c>
      <c r="EJ15" s="495">
        <f>'Marks Entry'!EM17</f>
        <v>0</v>
      </c>
      <c r="EK15" s="495">
        <f>'Marks Entry'!EN17</f>
        <v>0</v>
      </c>
      <c r="EL15" s="495">
        <f>'Marks Entry'!EO17</f>
        <v>0</v>
      </c>
      <c r="EM15" s="498">
        <f>'Marks Entry'!EP17</f>
        <v>0</v>
      </c>
      <c r="EN15" s="504" t="str">
        <f>'Marks Entry'!ES17</f>
        <v>E</v>
      </c>
      <c r="EO15" s="494">
        <f>'Marks Entry'!ET17</f>
        <v>0</v>
      </c>
      <c r="EP15" s="495">
        <f>'Marks Entry'!EU17</f>
        <v>0</v>
      </c>
      <c r="EQ15" s="495">
        <f>'Marks Entry'!EV17</f>
        <v>0</v>
      </c>
      <c r="ER15" s="495">
        <f>'Marks Entry'!EW17</f>
        <v>0</v>
      </c>
      <c r="ES15" s="495">
        <f>'Marks Entry'!EX17</f>
        <v>0</v>
      </c>
      <c r="ET15" s="498">
        <f>'Marks Entry'!EY17</f>
        <v>0</v>
      </c>
      <c r="EU15" s="504" t="str">
        <f>'Marks Entry'!FB17</f>
        <v>E</v>
      </c>
      <c r="EV15" s="505">
        <f>'Marks Entry'!FC17</f>
        <v>0</v>
      </c>
      <c r="EW15" s="506">
        <f>'Marks Entry'!FD17</f>
        <v>0</v>
      </c>
      <c r="EX15" s="507" t="str">
        <f>'Marks Entry'!FE17</f>
        <v/>
      </c>
      <c r="EY15" s="505">
        <f>'Marks Entry'!FF17</f>
        <v>1200</v>
      </c>
      <c r="EZ15" s="506">
        <f>'Marks Entry'!FG17</f>
        <v>0</v>
      </c>
      <c r="FA15" s="508">
        <f>'Marks Entry'!FH17</f>
        <v>0</v>
      </c>
      <c r="FB15" s="506" t="str">
        <f>IF(OR('Marks Entry'!FI17="First",'Marks Entry'!FI17="Second",'Marks Entry'!FI17="Third"),'Marks Entry'!FI17,"")</f>
        <v/>
      </c>
      <c r="FC15" s="506" t="str">
        <f>'Marks Entry'!FJ17</f>
        <v/>
      </c>
      <c r="FD15" s="509" t="str">
        <f>'Marks Entry'!FK17</f>
        <v>PROMOTED</v>
      </c>
      <c r="FE15" s="493" t="str">
        <f>'Marks Entry'!FL17</f>
        <v/>
      </c>
      <c r="FF15" s="510" t="str">
        <f>'Marks Entry'!FM17</f>
        <v/>
      </c>
      <c r="FG15" s="18" t="str">
        <f>'Marks Entry'!FO17</f>
        <v>E</v>
      </c>
    </row>
    <row r="16" spans="1:163" s="19" customFormat="1" ht="17.25" customHeight="1">
      <c r="A16" s="1013"/>
      <c r="B16" s="492">
        <f t="shared" si="1"/>
        <v>0</v>
      </c>
      <c r="C16" s="493">
        <f>'Marks Entry'!D18</f>
        <v>0</v>
      </c>
      <c r="D16" s="493">
        <f>'Marks Entry'!E18</f>
        <v>0</v>
      </c>
      <c r="E16" s="493">
        <f>'Marks Entry'!F18</f>
        <v>0</v>
      </c>
      <c r="F16" s="493">
        <f>'Marks Entry'!G18</f>
        <v>0</v>
      </c>
      <c r="G16" s="493">
        <f>'Marks Entry'!H18</f>
        <v>0</v>
      </c>
      <c r="H16" s="493">
        <f>'Marks Entry'!I18</f>
        <v>0</v>
      </c>
      <c r="I16" s="493">
        <f>'Marks Entry'!J18</f>
        <v>0</v>
      </c>
      <c r="J16" s="597">
        <f>'Marks Entry'!K18</f>
        <v>0</v>
      </c>
      <c r="K16" s="494">
        <f>'Marks Entry'!L18</f>
        <v>0</v>
      </c>
      <c r="L16" s="495">
        <f>'Marks Entry'!M18</f>
        <v>0</v>
      </c>
      <c r="M16" s="496">
        <f>'Marks Entry'!N18</f>
        <v>0</v>
      </c>
      <c r="N16" s="495">
        <f>'Marks Entry'!O18</f>
        <v>0</v>
      </c>
      <c r="O16" s="495">
        <f>'Marks Entry'!P18</f>
        <v>0</v>
      </c>
      <c r="P16" s="497">
        <f>'Marks Entry'!Q18</f>
        <v>0</v>
      </c>
      <c r="Q16" s="495">
        <f>'Marks Entry'!R18</f>
        <v>0</v>
      </c>
      <c r="R16" s="495">
        <f>'Marks Entry'!S18</f>
        <v>0</v>
      </c>
      <c r="S16" s="497">
        <f>'Marks Entry'!T18</f>
        <v>0</v>
      </c>
      <c r="T16" s="498">
        <f>'Marks Entry'!U18</f>
        <v>0</v>
      </c>
      <c r="U16" s="495">
        <f>'Marks Entry'!V18</f>
        <v>0</v>
      </c>
      <c r="V16" s="495">
        <f>'Marks Entry'!W18</f>
        <v>0</v>
      </c>
      <c r="W16" s="498">
        <f>'Marks Entry'!X18</f>
        <v>0</v>
      </c>
      <c r="X16" s="495">
        <f>'Marks Entry'!Y18</f>
        <v>0</v>
      </c>
      <c r="Y16" s="495">
        <f>'Marks Entry'!Z18</f>
        <v>0</v>
      </c>
      <c r="Z16" s="498">
        <f>'Marks Entry'!AA18</f>
        <v>0</v>
      </c>
      <c r="AA16" s="511">
        <f>'Marks Entry'!AB18</f>
        <v>0</v>
      </c>
      <c r="AB16" s="501">
        <f>'Marks Entry'!AC18</f>
        <v>0</v>
      </c>
      <c r="AC16" s="501" t="str">
        <f>'Marks Entry'!AD18</f>
        <v/>
      </c>
      <c r="AD16" s="502">
        <f>'Marks Entry'!AE18</f>
        <v>0</v>
      </c>
      <c r="AE16" s="494">
        <f>'Marks Entry'!AF18</f>
        <v>0</v>
      </c>
      <c r="AF16" s="495">
        <f>'Marks Entry'!AG18</f>
        <v>0</v>
      </c>
      <c r="AG16" s="496">
        <f>'Marks Entry'!AH18</f>
        <v>0</v>
      </c>
      <c r="AH16" s="495">
        <f>'Marks Entry'!AI18</f>
        <v>0</v>
      </c>
      <c r="AI16" s="495">
        <f>'Marks Entry'!AJ18</f>
        <v>0</v>
      </c>
      <c r="AJ16" s="497">
        <f>'Marks Entry'!AK18</f>
        <v>0</v>
      </c>
      <c r="AK16" s="495">
        <f>'Marks Entry'!AL18</f>
        <v>0</v>
      </c>
      <c r="AL16" s="495">
        <f>'Marks Entry'!AM18</f>
        <v>0</v>
      </c>
      <c r="AM16" s="497">
        <f>'Marks Entry'!AN18</f>
        <v>0</v>
      </c>
      <c r="AN16" s="498">
        <f>'Marks Entry'!AO18</f>
        <v>0</v>
      </c>
      <c r="AO16" s="495">
        <f>'Marks Entry'!AP18</f>
        <v>0</v>
      </c>
      <c r="AP16" s="495">
        <f>'Marks Entry'!AQ18</f>
        <v>0</v>
      </c>
      <c r="AQ16" s="498">
        <f>'Marks Entry'!AR18</f>
        <v>0</v>
      </c>
      <c r="AR16" s="495">
        <f>'Marks Entry'!AS18</f>
        <v>0</v>
      </c>
      <c r="AS16" s="495">
        <f>'Marks Entry'!AT18</f>
        <v>0</v>
      </c>
      <c r="AT16" s="498">
        <f>'Marks Entry'!AU18</f>
        <v>0</v>
      </c>
      <c r="AU16" s="511">
        <f>'Marks Entry'!AV18</f>
        <v>0</v>
      </c>
      <c r="AV16" s="501">
        <f>'Marks Entry'!AW18</f>
        <v>0</v>
      </c>
      <c r="AW16" s="501" t="str">
        <f>'Marks Entry'!AX18</f>
        <v>E</v>
      </c>
      <c r="AX16" s="502">
        <f>'Marks Entry'!AY18</f>
        <v>0</v>
      </c>
      <c r="AY16" s="494">
        <f>'Marks Entry'!AZ18</f>
        <v>0</v>
      </c>
      <c r="AZ16" s="495">
        <f>'Marks Entry'!BA18</f>
        <v>0</v>
      </c>
      <c r="BA16" s="496">
        <f>'Marks Entry'!BB18</f>
        <v>0</v>
      </c>
      <c r="BB16" s="495">
        <f>'Marks Entry'!BC18</f>
        <v>0</v>
      </c>
      <c r="BC16" s="495">
        <f>'Marks Entry'!BD18</f>
        <v>0</v>
      </c>
      <c r="BD16" s="497">
        <f>'Marks Entry'!BE18</f>
        <v>0</v>
      </c>
      <c r="BE16" s="495">
        <f>'Marks Entry'!BF18</f>
        <v>0</v>
      </c>
      <c r="BF16" s="495">
        <f>'Marks Entry'!BG18</f>
        <v>0</v>
      </c>
      <c r="BG16" s="497">
        <f>'Marks Entry'!BH18</f>
        <v>0</v>
      </c>
      <c r="BH16" s="498">
        <f>'Marks Entry'!BI18</f>
        <v>0</v>
      </c>
      <c r="BI16" s="495">
        <f>'Marks Entry'!BJ18</f>
        <v>0</v>
      </c>
      <c r="BJ16" s="495">
        <f>'Marks Entry'!BK18</f>
        <v>0</v>
      </c>
      <c r="BK16" s="498">
        <f>'Marks Entry'!BL18</f>
        <v>0</v>
      </c>
      <c r="BL16" s="495">
        <f>'Marks Entry'!BM18</f>
        <v>0</v>
      </c>
      <c r="BM16" s="495">
        <f>'Marks Entry'!BN18</f>
        <v>0</v>
      </c>
      <c r="BN16" s="498">
        <f>'Marks Entry'!BO18</f>
        <v>0</v>
      </c>
      <c r="BO16" s="511">
        <f>'Marks Entry'!BP18</f>
        <v>0</v>
      </c>
      <c r="BP16" s="501">
        <f>'Marks Entry'!BQ18</f>
        <v>0</v>
      </c>
      <c r="BQ16" s="501" t="str">
        <f>'Marks Entry'!BR18</f>
        <v>E</v>
      </c>
      <c r="BR16" s="502">
        <f>'Marks Entry'!BS18</f>
        <v>0</v>
      </c>
      <c r="BS16" s="494">
        <f>'Marks Entry'!BT18</f>
        <v>0</v>
      </c>
      <c r="BT16" s="495">
        <f>'Marks Entry'!BU18</f>
        <v>0</v>
      </c>
      <c r="BU16" s="496">
        <f>'Marks Entry'!BV18</f>
        <v>0</v>
      </c>
      <c r="BV16" s="495">
        <f>'Marks Entry'!BW18</f>
        <v>0</v>
      </c>
      <c r="BW16" s="495">
        <f>'Marks Entry'!BX18</f>
        <v>0</v>
      </c>
      <c r="BX16" s="497">
        <f>'Marks Entry'!BY18</f>
        <v>0</v>
      </c>
      <c r="BY16" s="495">
        <f>'Marks Entry'!BZ18</f>
        <v>0</v>
      </c>
      <c r="BZ16" s="495">
        <f>'Marks Entry'!CA18</f>
        <v>0</v>
      </c>
      <c r="CA16" s="497">
        <f>'Marks Entry'!CB18</f>
        <v>0</v>
      </c>
      <c r="CB16" s="498">
        <f>'Marks Entry'!CC18</f>
        <v>0</v>
      </c>
      <c r="CC16" s="495">
        <f>'Marks Entry'!CD18</f>
        <v>0</v>
      </c>
      <c r="CD16" s="495">
        <f>'Marks Entry'!CE18</f>
        <v>0</v>
      </c>
      <c r="CE16" s="498">
        <f>'Marks Entry'!CF18</f>
        <v>0</v>
      </c>
      <c r="CF16" s="495">
        <f>'Marks Entry'!CG18</f>
        <v>0</v>
      </c>
      <c r="CG16" s="495">
        <f>'Marks Entry'!CH18</f>
        <v>0</v>
      </c>
      <c r="CH16" s="498">
        <f>'Marks Entry'!CI18</f>
        <v>0</v>
      </c>
      <c r="CI16" s="511">
        <f>'Marks Entry'!CJ18</f>
        <v>0</v>
      </c>
      <c r="CJ16" s="501">
        <f>'Marks Entry'!CK18</f>
        <v>0</v>
      </c>
      <c r="CK16" s="501" t="str">
        <f>'Marks Entry'!CL18</f>
        <v>E</v>
      </c>
      <c r="CL16" s="502">
        <f>'Marks Entry'!CM18</f>
        <v>0</v>
      </c>
      <c r="CM16" s="494">
        <f>'Marks Entry'!CN18</f>
        <v>0</v>
      </c>
      <c r="CN16" s="495">
        <f>'Marks Entry'!CO18</f>
        <v>0</v>
      </c>
      <c r="CO16" s="496">
        <f>'Marks Entry'!CP18</f>
        <v>0</v>
      </c>
      <c r="CP16" s="495">
        <f>'Marks Entry'!CQ18</f>
        <v>0</v>
      </c>
      <c r="CQ16" s="495">
        <f>'Marks Entry'!CR18</f>
        <v>0</v>
      </c>
      <c r="CR16" s="497">
        <f>'Marks Entry'!CS18</f>
        <v>0</v>
      </c>
      <c r="CS16" s="495">
        <f>'Marks Entry'!CT18</f>
        <v>0</v>
      </c>
      <c r="CT16" s="495">
        <f>'Marks Entry'!CU18</f>
        <v>0</v>
      </c>
      <c r="CU16" s="497">
        <f>'Marks Entry'!CV18</f>
        <v>0</v>
      </c>
      <c r="CV16" s="498">
        <f>'Marks Entry'!CW18</f>
        <v>0</v>
      </c>
      <c r="CW16" s="495">
        <f>'Marks Entry'!CX18</f>
        <v>0</v>
      </c>
      <c r="CX16" s="495">
        <f>'Marks Entry'!CY18</f>
        <v>0</v>
      </c>
      <c r="CY16" s="498">
        <f>'Marks Entry'!CZ18</f>
        <v>0</v>
      </c>
      <c r="CZ16" s="495">
        <f>'Marks Entry'!DA18</f>
        <v>0</v>
      </c>
      <c r="DA16" s="495">
        <f>'Marks Entry'!DB18</f>
        <v>0</v>
      </c>
      <c r="DB16" s="498">
        <f>'Marks Entry'!DC18</f>
        <v>0</v>
      </c>
      <c r="DC16" s="511">
        <f>'Marks Entry'!DD18</f>
        <v>0</v>
      </c>
      <c r="DD16" s="501">
        <f>'Marks Entry'!DE18</f>
        <v>0</v>
      </c>
      <c r="DE16" s="501" t="str">
        <f>'Marks Entry'!DF18</f>
        <v>E</v>
      </c>
      <c r="DF16" s="502">
        <f>'Marks Entry'!DG18</f>
        <v>0</v>
      </c>
      <c r="DG16" s="494">
        <f>'Marks Entry'!DH18</f>
        <v>0</v>
      </c>
      <c r="DH16" s="495">
        <f>'Marks Entry'!DI18</f>
        <v>0</v>
      </c>
      <c r="DI16" s="496">
        <f>'Marks Entry'!DJ18</f>
        <v>0</v>
      </c>
      <c r="DJ16" s="495">
        <f>'Marks Entry'!DK18</f>
        <v>0</v>
      </c>
      <c r="DK16" s="495">
        <f>'Marks Entry'!DL18</f>
        <v>0</v>
      </c>
      <c r="DL16" s="497">
        <f>'Marks Entry'!DM18</f>
        <v>0</v>
      </c>
      <c r="DM16" s="495">
        <f>'Marks Entry'!DN18</f>
        <v>0</v>
      </c>
      <c r="DN16" s="495">
        <f>'Marks Entry'!DO18</f>
        <v>0</v>
      </c>
      <c r="DO16" s="497">
        <f>'Marks Entry'!DP18</f>
        <v>0</v>
      </c>
      <c r="DP16" s="498">
        <f>'Marks Entry'!DQ18</f>
        <v>0</v>
      </c>
      <c r="DQ16" s="495">
        <f>'Marks Entry'!DR18</f>
        <v>0</v>
      </c>
      <c r="DR16" s="495">
        <f>'Marks Entry'!DS18</f>
        <v>0</v>
      </c>
      <c r="DS16" s="498">
        <f>'Marks Entry'!DT18</f>
        <v>0</v>
      </c>
      <c r="DT16" s="495">
        <f>'Marks Entry'!DU18</f>
        <v>0</v>
      </c>
      <c r="DU16" s="495">
        <f>'Marks Entry'!DV18</f>
        <v>0</v>
      </c>
      <c r="DV16" s="498">
        <f>'Marks Entry'!DW18</f>
        <v>0</v>
      </c>
      <c r="DW16" s="511">
        <f>'Marks Entry'!DX18</f>
        <v>0</v>
      </c>
      <c r="DX16" s="501">
        <f>'Marks Entry'!DY18</f>
        <v>0</v>
      </c>
      <c r="DY16" s="501" t="str">
        <f>'Marks Entry'!DZ18</f>
        <v>E</v>
      </c>
      <c r="DZ16" s="502">
        <f>'Marks Entry'!EA18</f>
        <v>0</v>
      </c>
      <c r="EA16" s="494">
        <f>'Marks Entry'!EB18</f>
        <v>0</v>
      </c>
      <c r="EB16" s="495">
        <f>'Marks Entry'!EC18</f>
        <v>0</v>
      </c>
      <c r="EC16" s="495">
        <f>'Marks Entry'!ED18</f>
        <v>0</v>
      </c>
      <c r="ED16" s="495">
        <f>'Marks Entry'!EE18</f>
        <v>0</v>
      </c>
      <c r="EE16" s="495">
        <f>'Marks Entry'!EF18</f>
        <v>0</v>
      </c>
      <c r="EF16" s="503">
        <f>'Marks Entry'!EG18</f>
        <v>0</v>
      </c>
      <c r="EG16" s="504">
        <f>'Marks Entry'!EJ18</f>
        <v>0</v>
      </c>
      <c r="EH16" s="494">
        <f>'Marks Entry'!EK18</f>
        <v>0</v>
      </c>
      <c r="EI16" s="495">
        <f>'Marks Entry'!EL18</f>
        <v>0</v>
      </c>
      <c r="EJ16" s="495">
        <f>'Marks Entry'!EM18</f>
        <v>0</v>
      </c>
      <c r="EK16" s="495">
        <f>'Marks Entry'!EN18</f>
        <v>0</v>
      </c>
      <c r="EL16" s="495">
        <f>'Marks Entry'!EO18</f>
        <v>0</v>
      </c>
      <c r="EM16" s="498">
        <f>'Marks Entry'!EP18</f>
        <v>0</v>
      </c>
      <c r="EN16" s="504">
        <f>'Marks Entry'!ES18</f>
        <v>0</v>
      </c>
      <c r="EO16" s="494">
        <f>'Marks Entry'!ET18</f>
        <v>0</v>
      </c>
      <c r="EP16" s="495">
        <f>'Marks Entry'!EU18</f>
        <v>0</v>
      </c>
      <c r="EQ16" s="495">
        <f>'Marks Entry'!EV18</f>
        <v>0</v>
      </c>
      <c r="ER16" s="495">
        <f>'Marks Entry'!EW18</f>
        <v>0</v>
      </c>
      <c r="ES16" s="495">
        <f>'Marks Entry'!EX18</f>
        <v>0</v>
      </c>
      <c r="ET16" s="498">
        <f>'Marks Entry'!EY18</f>
        <v>0</v>
      </c>
      <c r="EU16" s="504">
        <f>'Marks Entry'!FB18</f>
        <v>0</v>
      </c>
      <c r="EV16" s="505">
        <f>'Marks Entry'!FC18</f>
        <v>0</v>
      </c>
      <c r="EW16" s="506">
        <f>'Marks Entry'!FD18</f>
        <v>0</v>
      </c>
      <c r="EX16" s="507" t="str">
        <f>'Marks Entry'!FE18</f>
        <v/>
      </c>
      <c r="EY16" s="505">
        <f>'Marks Entry'!FF18</f>
        <v>0</v>
      </c>
      <c r="EZ16" s="506">
        <f>'Marks Entry'!FG18</f>
        <v>0</v>
      </c>
      <c r="FA16" s="508" t="str">
        <f>'Marks Entry'!FH18</f>
        <v/>
      </c>
      <c r="FB16" s="506" t="str">
        <f>IF(OR('Marks Entry'!FI18="First",'Marks Entry'!FI18="Second",'Marks Entry'!FI18="Third"),'Marks Entry'!FI18,"")</f>
        <v/>
      </c>
      <c r="FC16" s="506" t="str">
        <f>'Marks Entry'!FJ18</f>
        <v/>
      </c>
      <c r="FD16" s="509" t="str">
        <f>'Marks Entry'!FK18</f>
        <v/>
      </c>
      <c r="FE16" s="493" t="str">
        <f>'Marks Entry'!FL18</f>
        <v/>
      </c>
      <c r="FF16" s="510" t="str">
        <f>'Marks Entry'!FM18</f>
        <v/>
      </c>
      <c r="FG16" s="18">
        <f>'Marks Entry'!FO18</f>
        <v>0</v>
      </c>
    </row>
    <row r="17" spans="1:163" s="19" customFormat="1" ht="17.25" customHeight="1">
      <c r="A17" s="1013"/>
      <c r="B17" s="492">
        <f t="shared" si="1"/>
        <v>0</v>
      </c>
      <c r="C17" s="493">
        <f>'Marks Entry'!D19</f>
        <v>0</v>
      </c>
      <c r="D17" s="493">
        <f>'Marks Entry'!E19</f>
        <v>0</v>
      </c>
      <c r="E17" s="493">
        <f>'Marks Entry'!F19</f>
        <v>0</v>
      </c>
      <c r="F17" s="493">
        <f>'Marks Entry'!G19</f>
        <v>0</v>
      </c>
      <c r="G17" s="493">
        <f>'Marks Entry'!H19</f>
        <v>0</v>
      </c>
      <c r="H17" s="493">
        <f>'Marks Entry'!I19</f>
        <v>0</v>
      </c>
      <c r="I17" s="493">
        <f>'Marks Entry'!J19</f>
        <v>0</v>
      </c>
      <c r="J17" s="597">
        <f>'Marks Entry'!K19</f>
        <v>0</v>
      </c>
      <c r="K17" s="494">
        <f>'Marks Entry'!L19</f>
        <v>0</v>
      </c>
      <c r="L17" s="495">
        <f>'Marks Entry'!M19</f>
        <v>0</v>
      </c>
      <c r="M17" s="496">
        <f>'Marks Entry'!N19</f>
        <v>0</v>
      </c>
      <c r="N17" s="495">
        <f>'Marks Entry'!O19</f>
        <v>0</v>
      </c>
      <c r="O17" s="495">
        <f>'Marks Entry'!P19</f>
        <v>0</v>
      </c>
      <c r="P17" s="497">
        <f>'Marks Entry'!Q19</f>
        <v>0</v>
      </c>
      <c r="Q17" s="495">
        <f>'Marks Entry'!R19</f>
        <v>0</v>
      </c>
      <c r="R17" s="495">
        <f>'Marks Entry'!S19</f>
        <v>0</v>
      </c>
      <c r="S17" s="497">
        <f>'Marks Entry'!T19</f>
        <v>0</v>
      </c>
      <c r="T17" s="498">
        <f>'Marks Entry'!U19</f>
        <v>0</v>
      </c>
      <c r="U17" s="495">
        <f>'Marks Entry'!V19</f>
        <v>0</v>
      </c>
      <c r="V17" s="495">
        <f>'Marks Entry'!W19</f>
        <v>0</v>
      </c>
      <c r="W17" s="498">
        <f>'Marks Entry'!X19</f>
        <v>0</v>
      </c>
      <c r="X17" s="495">
        <f>'Marks Entry'!Y19</f>
        <v>0</v>
      </c>
      <c r="Y17" s="495">
        <f>'Marks Entry'!Z19</f>
        <v>0</v>
      </c>
      <c r="Z17" s="498">
        <f>'Marks Entry'!AA19</f>
        <v>0</v>
      </c>
      <c r="AA17" s="511">
        <f>'Marks Entry'!AB19</f>
        <v>0</v>
      </c>
      <c r="AB17" s="501">
        <f>'Marks Entry'!AC19</f>
        <v>0</v>
      </c>
      <c r="AC17" s="501" t="str">
        <f>'Marks Entry'!AD19</f>
        <v/>
      </c>
      <c r="AD17" s="502">
        <f>'Marks Entry'!AE19</f>
        <v>0</v>
      </c>
      <c r="AE17" s="494">
        <f>'Marks Entry'!AF19</f>
        <v>0</v>
      </c>
      <c r="AF17" s="495">
        <f>'Marks Entry'!AG19</f>
        <v>0</v>
      </c>
      <c r="AG17" s="496">
        <f>'Marks Entry'!AH19</f>
        <v>0</v>
      </c>
      <c r="AH17" s="495">
        <f>'Marks Entry'!AI19</f>
        <v>0</v>
      </c>
      <c r="AI17" s="495">
        <f>'Marks Entry'!AJ19</f>
        <v>0</v>
      </c>
      <c r="AJ17" s="497">
        <f>'Marks Entry'!AK19</f>
        <v>0</v>
      </c>
      <c r="AK17" s="495">
        <f>'Marks Entry'!AL19</f>
        <v>0</v>
      </c>
      <c r="AL17" s="495">
        <f>'Marks Entry'!AM19</f>
        <v>0</v>
      </c>
      <c r="AM17" s="497">
        <f>'Marks Entry'!AN19</f>
        <v>0</v>
      </c>
      <c r="AN17" s="498">
        <f>'Marks Entry'!AO19</f>
        <v>0</v>
      </c>
      <c r="AO17" s="495">
        <f>'Marks Entry'!AP19</f>
        <v>0</v>
      </c>
      <c r="AP17" s="495">
        <f>'Marks Entry'!AQ19</f>
        <v>0</v>
      </c>
      <c r="AQ17" s="498">
        <f>'Marks Entry'!AR19</f>
        <v>0</v>
      </c>
      <c r="AR17" s="495">
        <f>'Marks Entry'!AS19</f>
        <v>0</v>
      </c>
      <c r="AS17" s="495">
        <f>'Marks Entry'!AT19</f>
        <v>0</v>
      </c>
      <c r="AT17" s="498">
        <f>'Marks Entry'!AU19</f>
        <v>0</v>
      </c>
      <c r="AU17" s="511">
        <f>'Marks Entry'!AV19</f>
        <v>0</v>
      </c>
      <c r="AV17" s="501">
        <f>'Marks Entry'!AW19</f>
        <v>0</v>
      </c>
      <c r="AW17" s="501" t="str">
        <f>'Marks Entry'!AX19</f>
        <v>E</v>
      </c>
      <c r="AX17" s="502">
        <f>'Marks Entry'!AY19</f>
        <v>0</v>
      </c>
      <c r="AY17" s="494">
        <f>'Marks Entry'!AZ19</f>
        <v>0</v>
      </c>
      <c r="AZ17" s="495">
        <f>'Marks Entry'!BA19</f>
        <v>0</v>
      </c>
      <c r="BA17" s="496">
        <f>'Marks Entry'!BB19</f>
        <v>0</v>
      </c>
      <c r="BB17" s="495">
        <f>'Marks Entry'!BC19</f>
        <v>0</v>
      </c>
      <c r="BC17" s="495">
        <f>'Marks Entry'!BD19</f>
        <v>0</v>
      </c>
      <c r="BD17" s="497">
        <f>'Marks Entry'!BE19</f>
        <v>0</v>
      </c>
      <c r="BE17" s="495">
        <f>'Marks Entry'!BF19</f>
        <v>0</v>
      </c>
      <c r="BF17" s="495">
        <f>'Marks Entry'!BG19</f>
        <v>0</v>
      </c>
      <c r="BG17" s="497">
        <f>'Marks Entry'!BH19</f>
        <v>0</v>
      </c>
      <c r="BH17" s="498">
        <f>'Marks Entry'!BI19</f>
        <v>0</v>
      </c>
      <c r="BI17" s="495">
        <f>'Marks Entry'!BJ19</f>
        <v>0</v>
      </c>
      <c r="BJ17" s="495">
        <f>'Marks Entry'!BK19</f>
        <v>0</v>
      </c>
      <c r="BK17" s="498">
        <f>'Marks Entry'!BL19</f>
        <v>0</v>
      </c>
      <c r="BL17" s="495">
        <f>'Marks Entry'!BM19</f>
        <v>0</v>
      </c>
      <c r="BM17" s="495">
        <f>'Marks Entry'!BN19</f>
        <v>0</v>
      </c>
      <c r="BN17" s="498">
        <f>'Marks Entry'!BO19</f>
        <v>0</v>
      </c>
      <c r="BO17" s="511">
        <f>'Marks Entry'!BP19</f>
        <v>0</v>
      </c>
      <c r="BP17" s="501">
        <f>'Marks Entry'!BQ19</f>
        <v>0</v>
      </c>
      <c r="BQ17" s="501" t="str">
        <f>'Marks Entry'!BR19</f>
        <v>E</v>
      </c>
      <c r="BR17" s="502">
        <f>'Marks Entry'!BS19</f>
        <v>0</v>
      </c>
      <c r="BS17" s="494">
        <f>'Marks Entry'!BT19</f>
        <v>0</v>
      </c>
      <c r="BT17" s="495">
        <f>'Marks Entry'!BU19</f>
        <v>0</v>
      </c>
      <c r="BU17" s="496">
        <f>'Marks Entry'!BV19</f>
        <v>0</v>
      </c>
      <c r="BV17" s="495">
        <f>'Marks Entry'!BW19</f>
        <v>0</v>
      </c>
      <c r="BW17" s="495">
        <f>'Marks Entry'!BX19</f>
        <v>0</v>
      </c>
      <c r="BX17" s="497">
        <f>'Marks Entry'!BY19</f>
        <v>0</v>
      </c>
      <c r="BY17" s="495">
        <f>'Marks Entry'!BZ19</f>
        <v>0</v>
      </c>
      <c r="BZ17" s="495">
        <f>'Marks Entry'!CA19</f>
        <v>0</v>
      </c>
      <c r="CA17" s="497">
        <f>'Marks Entry'!CB19</f>
        <v>0</v>
      </c>
      <c r="CB17" s="498">
        <f>'Marks Entry'!CC19</f>
        <v>0</v>
      </c>
      <c r="CC17" s="495">
        <f>'Marks Entry'!CD19</f>
        <v>0</v>
      </c>
      <c r="CD17" s="495">
        <f>'Marks Entry'!CE19</f>
        <v>0</v>
      </c>
      <c r="CE17" s="498">
        <f>'Marks Entry'!CF19</f>
        <v>0</v>
      </c>
      <c r="CF17" s="495">
        <f>'Marks Entry'!CG19</f>
        <v>0</v>
      </c>
      <c r="CG17" s="495">
        <f>'Marks Entry'!CH19</f>
        <v>0</v>
      </c>
      <c r="CH17" s="498">
        <f>'Marks Entry'!CI19</f>
        <v>0</v>
      </c>
      <c r="CI17" s="511">
        <f>'Marks Entry'!CJ19</f>
        <v>0</v>
      </c>
      <c r="CJ17" s="501">
        <f>'Marks Entry'!CK19</f>
        <v>0</v>
      </c>
      <c r="CK17" s="501" t="str">
        <f>'Marks Entry'!CL19</f>
        <v>E</v>
      </c>
      <c r="CL17" s="502">
        <f>'Marks Entry'!CM19</f>
        <v>0</v>
      </c>
      <c r="CM17" s="494">
        <f>'Marks Entry'!CN19</f>
        <v>0</v>
      </c>
      <c r="CN17" s="495">
        <f>'Marks Entry'!CO19</f>
        <v>0</v>
      </c>
      <c r="CO17" s="496">
        <f>'Marks Entry'!CP19</f>
        <v>0</v>
      </c>
      <c r="CP17" s="495">
        <f>'Marks Entry'!CQ19</f>
        <v>0</v>
      </c>
      <c r="CQ17" s="495">
        <f>'Marks Entry'!CR19</f>
        <v>0</v>
      </c>
      <c r="CR17" s="497">
        <f>'Marks Entry'!CS19</f>
        <v>0</v>
      </c>
      <c r="CS17" s="495">
        <f>'Marks Entry'!CT19</f>
        <v>0</v>
      </c>
      <c r="CT17" s="495">
        <f>'Marks Entry'!CU19</f>
        <v>0</v>
      </c>
      <c r="CU17" s="497">
        <f>'Marks Entry'!CV19</f>
        <v>0</v>
      </c>
      <c r="CV17" s="498">
        <f>'Marks Entry'!CW19</f>
        <v>0</v>
      </c>
      <c r="CW17" s="495">
        <f>'Marks Entry'!CX19</f>
        <v>0</v>
      </c>
      <c r="CX17" s="495">
        <f>'Marks Entry'!CY19</f>
        <v>0</v>
      </c>
      <c r="CY17" s="498">
        <f>'Marks Entry'!CZ19</f>
        <v>0</v>
      </c>
      <c r="CZ17" s="495">
        <f>'Marks Entry'!DA19</f>
        <v>0</v>
      </c>
      <c r="DA17" s="495">
        <f>'Marks Entry'!DB19</f>
        <v>0</v>
      </c>
      <c r="DB17" s="498">
        <f>'Marks Entry'!DC19</f>
        <v>0</v>
      </c>
      <c r="DC17" s="511">
        <f>'Marks Entry'!DD19</f>
        <v>0</v>
      </c>
      <c r="DD17" s="501">
        <f>'Marks Entry'!DE19</f>
        <v>0</v>
      </c>
      <c r="DE17" s="501" t="str">
        <f>'Marks Entry'!DF19</f>
        <v>E</v>
      </c>
      <c r="DF17" s="502">
        <f>'Marks Entry'!DG19</f>
        <v>0</v>
      </c>
      <c r="DG17" s="494">
        <f>'Marks Entry'!DH19</f>
        <v>0</v>
      </c>
      <c r="DH17" s="495">
        <f>'Marks Entry'!DI19</f>
        <v>0</v>
      </c>
      <c r="DI17" s="496">
        <f>'Marks Entry'!DJ19</f>
        <v>0</v>
      </c>
      <c r="DJ17" s="495">
        <f>'Marks Entry'!DK19</f>
        <v>0</v>
      </c>
      <c r="DK17" s="495">
        <f>'Marks Entry'!DL19</f>
        <v>0</v>
      </c>
      <c r="DL17" s="497">
        <f>'Marks Entry'!DM19</f>
        <v>0</v>
      </c>
      <c r="DM17" s="495">
        <f>'Marks Entry'!DN19</f>
        <v>0</v>
      </c>
      <c r="DN17" s="495">
        <f>'Marks Entry'!DO19</f>
        <v>0</v>
      </c>
      <c r="DO17" s="497">
        <f>'Marks Entry'!DP19</f>
        <v>0</v>
      </c>
      <c r="DP17" s="498">
        <f>'Marks Entry'!DQ19</f>
        <v>0</v>
      </c>
      <c r="DQ17" s="495">
        <f>'Marks Entry'!DR19</f>
        <v>0</v>
      </c>
      <c r="DR17" s="495">
        <f>'Marks Entry'!DS19</f>
        <v>0</v>
      </c>
      <c r="DS17" s="498">
        <f>'Marks Entry'!DT19</f>
        <v>0</v>
      </c>
      <c r="DT17" s="495">
        <f>'Marks Entry'!DU19</f>
        <v>0</v>
      </c>
      <c r="DU17" s="495">
        <f>'Marks Entry'!DV19</f>
        <v>0</v>
      </c>
      <c r="DV17" s="498">
        <f>'Marks Entry'!DW19</f>
        <v>0</v>
      </c>
      <c r="DW17" s="511">
        <f>'Marks Entry'!DX19</f>
        <v>0</v>
      </c>
      <c r="DX17" s="501">
        <f>'Marks Entry'!DY19</f>
        <v>0</v>
      </c>
      <c r="DY17" s="501" t="str">
        <f>'Marks Entry'!DZ19</f>
        <v>E</v>
      </c>
      <c r="DZ17" s="502">
        <f>'Marks Entry'!EA19</f>
        <v>0</v>
      </c>
      <c r="EA17" s="494">
        <f>'Marks Entry'!EB19</f>
        <v>0</v>
      </c>
      <c r="EB17" s="495">
        <f>'Marks Entry'!EC19</f>
        <v>0</v>
      </c>
      <c r="EC17" s="495">
        <f>'Marks Entry'!ED19</f>
        <v>0</v>
      </c>
      <c r="ED17" s="495">
        <f>'Marks Entry'!EE19</f>
        <v>0</v>
      </c>
      <c r="EE17" s="495">
        <f>'Marks Entry'!EF19</f>
        <v>0</v>
      </c>
      <c r="EF17" s="503">
        <f>'Marks Entry'!EG19</f>
        <v>0</v>
      </c>
      <c r="EG17" s="504">
        <f>'Marks Entry'!EJ19</f>
        <v>0</v>
      </c>
      <c r="EH17" s="494">
        <f>'Marks Entry'!EK19</f>
        <v>0</v>
      </c>
      <c r="EI17" s="495">
        <f>'Marks Entry'!EL19</f>
        <v>0</v>
      </c>
      <c r="EJ17" s="495">
        <f>'Marks Entry'!EM19</f>
        <v>0</v>
      </c>
      <c r="EK17" s="495">
        <f>'Marks Entry'!EN19</f>
        <v>0</v>
      </c>
      <c r="EL17" s="495">
        <f>'Marks Entry'!EO19</f>
        <v>0</v>
      </c>
      <c r="EM17" s="498">
        <f>'Marks Entry'!EP19</f>
        <v>0</v>
      </c>
      <c r="EN17" s="504">
        <f>'Marks Entry'!ES19</f>
        <v>0</v>
      </c>
      <c r="EO17" s="494">
        <f>'Marks Entry'!ET19</f>
        <v>0</v>
      </c>
      <c r="EP17" s="495">
        <f>'Marks Entry'!EU19</f>
        <v>0</v>
      </c>
      <c r="EQ17" s="495">
        <f>'Marks Entry'!EV19</f>
        <v>0</v>
      </c>
      <c r="ER17" s="495">
        <f>'Marks Entry'!EW19</f>
        <v>0</v>
      </c>
      <c r="ES17" s="495">
        <f>'Marks Entry'!EX19</f>
        <v>0</v>
      </c>
      <c r="ET17" s="498">
        <f>'Marks Entry'!EY19</f>
        <v>0</v>
      </c>
      <c r="EU17" s="504">
        <f>'Marks Entry'!FB19</f>
        <v>0</v>
      </c>
      <c r="EV17" s="505">
        <f>'Marks Entry'!FC19</f>
        <v>0</v>
      </c>
      <c r="EW17" s="506">
        <f>'Marks Entry'!FD19</f>
        <v>0</v>
      </c>
      <c r="EX17" s="507" t="str">
        <f>'Marks Entry'!FE19</f>
        <v/>
      </c>
      <c r="EY17" s="505">
        <f>'Marks Entry'!FF19</f>
        <v>0</v>
      </c>
      <c r="EZ17" s="506">
        <f>'Marks Entry'!FG19</f>
        <v>0</v>
      </c>
      <c r="FA17" s="508" t="str">
        <f>'Marks Entry'!FH19</f>
        <v/>
      </c>
      <c r="FB17" s="506" t="str">
        <f>IF(OR('Marks Entry'!FI19="First",'Marks Entry'!FI19="Second",'Marks Entry'!FI19="Third"),'Marks Entry'!FI19,"")</f>
        <v/>
      </c>
      <c r="FC17" s="506" t="str">
        <f>'Marks Entry'!FJ19</f>
        <v/>
      </c>
      <c r="FD17" s="509" t="str">
        <f>'Marks Entry'!FK19</f>
        <v/>
      </c>
      <c r="FE17" s="493" t="str">
        <f>'Marks Entry'!FL19</f>
        <v/>
      </c>
      <c r="FF17" s="510" t="str">
        <f>'Marks Entry'!FM19</f>
        <v/>
      </c>
      <c r="FG17" s="18">
        <f>'Marks Entry'!FO19</f>
        <v>0</v>
      </c>
    </row>
    <row r="18" spans="1:163" s="19" customFormat="1" ht="17.25" customHeight="1">
      <c r="A18" s="1013"/>
      <c r="B18" s="492">
        <f t="shared" si="1"/>
        <v>0</v>
      </c>
      <c r="C18" s="493">
        <f>'Marks Entry'!D20</f>
        <v>0</v>
      </c>
      <c r="D18" s="493">
        <f>'Marks Entry'!E20</f>
        <v>0</v>
      </c>
      <c r="E18" s="493">
        <f>'Marks Entry'!F20</f>
        <v>0</v>
      </c>
      <c r="F18" s="493">
        <f>'Marks Entry'!G20</f>
        <v>0</v>
      </c>
      <c r="G18" s="493">
        <f>'Marks Entry'!H20</f>
        <v>0</v>
      </c>
      <c r="H18" s="493">
        <f>'Marks Entry'!I20</f>
        <v>0</v>
      </c>
      <c r="I18" s="493">
        <f>'Marks Entry'!J20</f>
        <v>0</v>
      </c>
      <c r="J18" s="597">
        <f>'Marks Entry'!K20</f>
        <v>0</v>
      </c>
      <c r="K18" s="494">
        <f>'Marks Entry'!L20</f>
        <v>0</v>
      </c>
      <c r="L18" s="495">
        <f>'Marks Entry'!M20</f>
        <v>0</v>
      </c>
      <c r="M18" s="496">
        <f>'Marks Entry'!N20</f>
        <v>0</v>
      </c>
      <c r="N18" s="495">
        <f>'Marks Entry'!O20</f>
        <v>0</v>
      </c>
      <c r="O18" s="495">
        <f>'Marks Entry'!P20</f>
        <v>0</v>
      </c>
      <c r="P18" s="497">
        <f>'Marks Entry'!Q20</f>
        <v>0</v>
      </c>
      <c r="Q18" s="495">
        <f>'Marks Entry'!R20</f>
        <v>0</v>
      </c>
      <c r="R18" s="495">
        <f>'Marks Entry'!S20</f>
        <v>0</v>
      </c>
      <c r="S18" s="497">
        <f>'Marks Entry'!T20</f>
        <v>0</v>
      </c>
      <c r="T18" s="498">
        <f>'Marks Entry'!U20</f>
        <v>0</v>
      </c>
      <c r="U18" s="495">
        <f>'Marks Entry'!V20</f>
        <v>0</v>
      </c>
      <c r="V18" s="495">
        <f>'Marks Entry'!W20</f>
        <v>0</v>
      </c>
      <c r="W18" s="498">
        <f>'Marks Entry'!X20</f>
        <v>0</v>
      </c>
      <c r="X18" s="495">
        <f>'Marks Entry'!Y20</f>
        <v>0</v>
      </c>
      <c r="Y18" s="495">
        <f>'Marks Entry'!Z20</f>
        <v>0</v>
      </c>
      <c r="Z18" s="498">
        <f>'Marks Entry'!AA20</f>
        <v>0</v>
      </c>
      <c r="AA18" s="511">
        <f>'Marks Entry'!AB20</f>
        <v>0</v>
      </c>
      <c r="AB18" s="501">
        <f>'Marks Entry'!AC20</f>
        <v>0</v>
      </c>
      <c r="AC18" s="501" t="str">
        <f>'Marks Entry'!AD20</f>
        <v/>
      </c>
      <c r="AD18" s="502">
        <f>'Marks Entry'!AE20</f>
        <v>0</v>
      </c>
      <c r="AE18" s="494">
        <f>'Marks Entry'!AF20</f>
        <v>0</v>
      </c>
      <c r="AF18" s="495">
        <f>'Marks Entry'!AG20</f>
        <v>0</v>
      </c>
      <c r="AG18" s="496">
        <f>'Marks Entry'!AH20</f>
        <v>0</v>
      </c>
      <c r="AH18" s="495">
        <f>'Marks Entry'!AI20</f>
        <v>0</v>
      </c>
      <c r="AI18" s="495">
        <f>'Marks Entry'!AJ20</f>
        <v>0</v>
      </c>
      <c r="AJ18" s="497">
        <f>'Marks Entry'!AK20</f>
        <v>0</v>
      </c>
      <c r="AK18" s="495">
        <f>'Marks Entry'!AL20</f>
        <v>0</v>
      </c>
      <c r="AL18" s="495">
        <f>'Marks Entry'!AM20</f>
        <v>0</v>
      </c>
      <c r="AM18" s="497">
        <f>'Marks Entry'!AN20</f>
        <v>0</v>
      </c>
      <c r="AN18" s="498">
        <f>'Marks Entry'!AO20</f>
        <v>0</v>
      </c>
      <c r="AO18" s="495">
        <f>'Marks Entry'!AP20</f>
        <v>0</v>
      </c>
      <c r="AP18" s="495">
        <f>'Marks Entry'!AQ20</f>
        <v>0</v>
      </c>
      <c r="AQ18" s="498">
        <f>'Marks Entry'!AR20</f>
        <v>0</v>
      </c>
      <c r="AR18" s="495">
        <f>'Marks Entry'!AS20</f>
        <v>0</v>
      </c>
      <c r="AS18" s="495">
        <f>'Marks Entry'!AT20</f>
        <v>0</v>
      </c>
      <c r="AT18" s="498">
        <f>'Marks Entry'!AU20</f>
        <v>0</v>
      </c>
      <c r="AU18" s="511">
        <f>'Marks Entry'!AV20</f>
        <v>0</v>
      </c>
      <c r="AV18" s="501">
        <f>'Marks Entry'!AW20</f>
        <v>0</v>
      </c>
      <c r="AW18" s="501" t="str">
        <f>'Marks Entry'!AX20</f>
        <v>E</v>
      </c>
      <c r="AX18" s="502">
        <f>'Marks Entry'!AY20</f>
        <v>0</v>
      </c>
      <c r="AY18" s="494">
        <f>'Marks Entry'!AZ20</f>
        <v>0</v>
      </c>
      <c r="AZ18" s="495">
        <f>'Marks Entry'!BA20</f>
        <v>0</v>
      </c>
      <c r="BA18" s="496">
        <f>'Marks Entry'!BB20</f>
        <v>0</v>
      </c>
      <c r="BB18" s="495">
        <f>'Marks Entry'!BC20</f>
        <v>0</v>
      </c>
      <c r="BC18" s="495">
        <f>'Marks Entry'!BD20</f>
        <v>0</v>
      </c>
      <c r="BD18" s="497">
        <f>'Marks Entry'!BE20</f>
        <v>0</v>
      </c>
      <c r="BE18" s="495">
        <f>'Marks Entry'!BF20</f>
        <v>0</v>
      </c>
      <c r="BF18" s="495">
        <f>'Marks Entry'!BG20</f>
        <v>0</v>
      </c>
      <c r="BG18" s="497">
        <f>'Marks Entry'!BH20</f>
        <v>0</v>
      </c>
      <c r="BH18" s="498">
        <f>'Marks Entry'!BI20</f>
        <v>0</v>
      </c>
      <c r="BI18" s="495">
        <f>'Marks Entry'!BJ20</f>
        <v>0</v>
      </c>
      <c r="BJ18" s="495">
        <f>'Marks Entry'!BK20</f>
        <v>0</v>
      </c>
      <c r="BK18" s="498">
        <f>'Marks Entry'!BL20</f>
        <v>0</v>
      </c>
      <c r="BL18" s="495">
        <f>'Marks Entry'!BM20</f>
        <v>0</v>
      </c>
      <c r="BM18" s="495">
        <f>'Marks Entry'!BN20</f>
        <v>0</v>
      </c>
      <c r="BN18" s="498">
        <f>'Marks Entry'!BO20</f>
        <v>0</v>
      </c>
      <c r="BO18" s="511">
        <f>'Marks Entry'!BP20</f>
        <v>0</v>
      </c>
      <c r="BP18" s="501">
        <f>'Marks Entry'!BQ20</f>
        <v>0</v>
      </c>
      <c r="BQ18" s="501" t="str">
        <f>'Marks Entry'!BR20</f>
        <v>E</v>
      </c>
      <c r="BR18" s="502">
        <f>'Marks Entry'!BS20</f>
        <v>0</v>
      </c>
      <c r="BS18" s="494">
        <f>'Marks Entry'!BT20</f>
        <v>0</v>
      </c>
      <c r="BT18" s="495">
        <f>'Marks Entry'!BU20</f>
        <v>0</v>
      </c>
      <c r="BU18" s="496">
        <f>'Marks Entry'!BV20</f>
        <v>0</v>
      </c>
      <c r="BV18" s="495">
        <f>'Marks Entry'!BW20</f>
        <v>0</v>
      </c>
      <c r="BW18" s="495">
        <f>'Marks Entry'!BX20</f>
        <v>0</v>
      </c>
      <c r="BX18" s="497">
        <f>'Marks Entry'!BY20</f>
        <v>0</v>
      </c>
      <c r="BY18" s="495">
        <f>'Marks Entry'!BZ20</f>
        <v>0</v>
      </c>
      <c r="BZ18" s="495">
        <f>'Marks Entry'!CA20</f>
        <v>0</v>
      </c>
      <c r="CA18" s="497">
        <f>'Marks Entry'!CB20</f>
        <v>0</v>
      </c>
      <c r="CB18" s="498">
        <f>'Marks Entry'!CC20</f>
        <v>0</v>
      </c>
      <c r="CC18" s="495">
        <f>'Marks Entry'!CD20</f>
        <v>0</v>
      </c>
      <c r="CD18" s="495">
        <f>'Marks Entry'!CE20</f>
        <v>0</v>
      </c>
      <c r="CE18" s="498">
        <f>'Marks Entry'!CF20</f>
        <v>0</v>
      </c>
      <c r="CF18" s="495">
        <f>'Marks Entry'!CG20</f>
        <v>0</v>
      </c>
      <c r="CG18" s="495">
        <f>'Marks Entry'!CH20</f>
        <v>0</v>
      </c>
      <c r="CH18" s="498">
        <f>'Marks Entry'!CI20</f>
        <v>0</v>
      </c>
      <c r="CI18" s="511">
        <f>'Marks Entry'!CJ20</f>
        <v>0</v>
      </c>
      <c r="CJ18" s="501">
        <f>'Marks Entry'!CK20</f>
        <v>0</v>
      </c>
      <c r="CK18" s="501" t="str">
        <f>'Marks Entry'!CL20</f>
        <v>E</v>
      </c>
      <c r="CL18" s="502">
        <f>'Marks Entry'!CM20</f>
        <v>0</v>
      </c>
      <c r="CM18" s="494">
        <f>'Marks Entry'!CN20</f>
        <v>0</v>
      </c>
      <c r="CN18" s="495">
        <f>'Marks Entry'!CO20</f>
        <v>0</v>
      </c>
      <c r="CO18" s="496">
        <f>'Marks Entry'!CP20</f>
        <v>0</v>
      </c>
      <c r="CP18" s="495">
        <f>'Marks Entry'!CQ20</f>
        <v>0</v>
      </c>
      <c r="CQ18" s="495">
        <f>'Marks Entry'!CR20</f>
        <v>0</v>
      </c>
      <c r="CR18" s="497">
        <f>'Marks Entry'!CS20</f>
        <v>0</v>
      </c>
      <c r="CS18" s="495">
        <f>'Marks Entry'!CT20</f>
        <v>0</v>
      </c>
      <c r="CT18" s="495">
        <f>'Marks Entry'!CU20</f>
        <v>0</v>
      </c>
      <c r="CU18" s="497">
        <f>'Marks Entry'!CV20</f>
        <v>0</v>
      </c>
      <c r="CV18" s="498">
        <f>'Marks Entry'!CW20</f>
        <v>0</v>
      </c>
      <c r="CW18" s="495">
        <f>'Marks Entry'!CX20</f>
        <v>0</v>
      </c>
      <c r="CX18" s="495">
        <f>'Marks Entry'!CY20</f>
        <v>0</v>
      </c>
      <c r="CY18" s="498">
        <f>'Marks Entry'!CZ20</f>
        <v>0</v>
      </c>
      <c r="CZ18" s="495">
        <f>'Marks Entry'!DA20</f>
        <v>0</v>
      </c>
      <c r="DA18" s="495">
        <f>'Marks Entry'!DB20</f>
        <v>0</v>
      </c>
      <c r="DB18" s="498">
        <f>'Marks Entry'!DC20</f>
        <v>0</v>
      </c>
      <c r="DC18" s="511">
        <f>'Marks Entry'!DD20</f>
        <v>0</v>
      </c>
      <c r="DD18" s="501">
        <f>'Marks Entry'!DE20</f>
        <v>0</v>
      </c>
      <c r="DE18" s="501" t="str">
        <f>'Marks Entry'!DF20</f>
        <v>E</v>
      </c>
      <c r="DF18" s="502">
        <f>'Marks Entry'!DG20</f>
        <v>0</v>
      </c>
      <c r="DG18" s="494">
        <f>'Marks Entry'!DH20</f>
        <v>0</v>
      </c>
      <c r="DH18" s="495">
        <f>'Marks Entry'!DI20</f>
        <v>0</v>
      </c>
      <c r="DI18" s="496">
        <f>'Marks Entry'!DJ20</f>
        <v>0</v>
      </c>
      <c r="DJ18" s="495">
        <f>'Marks Entry'!DK20</f>
        <v>0</v>
      </c>
      <c r="DK18" s="495">
        <f>'Marks Entry'!DL20</f>
        <v>0</v>
      </c>
      <c r="DL18" s="497">
        <f>'Marks Entry'!DM20</f>
        <v>0</v>
      </c>
      <c r="DM18" s="495">
        <f>'Marks Entry'!DN20</f>
        <v>0</v>
      </c>
      <c r="DN18" s="495">
        <f>'Marks Entry'!DO20</f>
        <v>0</v>
      </c>
      <c r="DO18" s="497">
        <f>'Marks Entry'!DP20</f>
        <v>0</v>
      </c>
      <c r="DP18" s="498">
        <f>'Marks Entry'!DQ20</f>
        <v>0</v>
      </c>
      <c r="DQ18" s="495">
        <f>'Marks Entry'!DR20</f>
        <v>0</v>
      </c>
      <c r="DR18" s="495">
        <f>'Marks Entry'!DS20</f>
        <v>0</v>
      </c>
      <c r="DS18" s="498">
        <f>'Marks Entry'!DT20</f>
        <v>0</v>
      </c>
      <c r="DT18" s="495">
        <f>'Marks Entry'!DU20</f>
        <v>0</v>
      </c>
      <c r="DU18" s="495">
        <f>'Marks Entry'!DV20</f>
        <v>0</v>
      </c>
      <c r="DV18" s="498">
        <f>'Marks Entry'!DW20</f>
        <v>0</v>
      </c>
      <c r="DW18" s="511">
        <f>'Marks Entry'!DX20</f>
        <v>0</v>
      </c>
      <c r="DX18" s="501">
        <f>'Marks Entry'!DY20</f>
        <v>0</v>
      </c>
      <c r="DY18" s="501" t="str">
        <f>'Marks Entry'!DZ20</f>
        <v>E</v>
      </c>
      <c r="DZ18" s="502">
        <f>'Marks Entry'!EA20</f>
        <v>0</v>
      </c>
      <c r="EA18" s="494">
        <f>'Marks Entry'!EB20</f>
        <v>0</v>
      </c>
      <c r="EB18" s="495">
        <f>'Marks Entry'!EC20</f>
        <v>0</v>
      </c>
      <c r="EC18" s="495">
        <f>'Marks Entry'!ED20</f>
        <v>0</v>
      </c>
      <c r="ED18" s="495">
        <f>'Marks Entry'!EE20</f>
        <v>0</v>
      </c>
      <c r="EE18" s="495">
        <f>'Marks Entry'!EF20</f>
        <v>0</v>
      </c>
      <c r="EF18" s="503">
        <f>'Marks Entry'!EG20</f>
        <v>0</v>
      </c>
      <c r="EG18" s="504">
        <f>'Marks Entry'!EJ20</f>
        <v>0</v>
      </c>
      <c r="EH18" s="494">
        <f>'Marks Entry'!EK20</f>
        <v>0</v>
      </c>
      <c r="EI18" s="495">
        <f>'Marks Entry'!EL20</f>
        <v>0</v>
      </c>
      <c r="EJ18" s="495">
        <f>'Marks Entry'!EM20</f>
        <v>0</v>
      </c>
      <c r="EK18" s="495">
        <f>'Marks Entry'!EN20</f>
        <v>0</v>
      </c>
      <c r="EL18" s="495">
        <f>'Marks Entry'!EO20</f>
        <v>0</v>
      </c>
      <c r="EM18" s="498">
        <f>'Marks Entry'!EP20</f>
        <v>0</v>
      </c>
      <c r="EN18" s="504">
        <f>'Marks Entry'!ES20</f>
        <v>0</v>
      </c>
      <c r="EO18" s="494">
        <f>'Marks Entry'!ET20</f>
        <v>0</v>
      </c>
      <c r="EP18" s="495">
        <f>'Marks Entry'!EU20</f>
        <v>0</v>
      </c>
      <c r="EQ18" s="495">
        <f>'Marks Entry'!EV20</f>
        <v>0</v>
      </c>
      <c r="ER18" s="495">
        <f>'Marks Entry'!EW20</f>
        <v>0</v>
      </c>
      <c r="ES18" s="495">
        <f>'Marks Entry'!EX20</f>
        <v>0</v>
      </c>
      <c r="ET18" s="498">
        <f>'Marks Entry'!EY20</f>
        <v>0</v>
      </c>
      <c r="EU18" s="504">
        <f>'Marks Entry'!FB20</f>
        <v>0</v>
      </c>
      <c r="EV18" s="505">
        <f>'Marks Entry'!FC20</f>
        <v>0</v>
      </c>
      <c r="EW18" s="506">
        <f>'Marks Entry'!FD20</f>
        <v>0</v>
      </c>
      <c r="EX18" s="507" t="str">
        <f>'Marks Entry'!FE20</f>
        <v/>
      </c>
      <c r="EY18" s="505">
        <f>'Marks Entry'!FF20</f>
        <v>0</v>
      </c>
      <c r="EZ18" s="506">
        <f>'Marks Entry'!FG20</f>
        <v>0</v>
      </c>
      <c r="FA18" s="508" t="str">
        <f>'Marks Entry'!FH20</f>
        <v/>
      </c>
      <c r="FB18" s="506" t="str">
        <f>IF(OR('Marks Entry'!FI20="First",'Marks Entry'!FI20="Second",'Marks Entry'!FI20="Third"),'Marks Entry'!FI20,"")</f>
        <v/>
      </c>
      <c r="FC18" s="506" t="str">
        <f>'Marks Entry'!FJ20</f>
        <v/>
      </c>
      <c r="FD18" s="509" t="str">
        <f>'Marks Entry'!FK20</f>
        <v/>
      </c>
      <c r="FE18" s="493" t="str">
        <f>'Marks Entry'!FL20</f>
        <v/>
      </c>
      <c r="FF18" s="510" t="str">
        <f>'Marks Entry'!FM20</f>
        <v/>
      </c>
      <c r="FG18" s="18">
        <f>'Marks Entry'!FO20</f>
        <v>0</v>
      </c>
    </row>
    <row r="19" spans="1:163" s="19" customFormat="1" ht="17.25" customHeight="1">
      <c r="A19" s="1013"/>
      <c r="B19" s="492">
        <f t="shared" si="1"/>
        <v>0</v>
      </c>
      <c r="C19" s="493">
        <f>'Marks Entry'!D21</f>
        <v>0</v>
      </c>
      <c r="D19" s="493">
        <f>'Marks Entry'!E21</f>
        <v>0</v>
      </c>
      <c r="E19" s="493">
        <f>'Marks Entry'!F21</f>
        <v>0</v>
      </c>
      <c r="F19" s="493">
        <f>'Marks Entry'!G21</f>
        <v>0</v>
      </c>
      <c r="G19" s="493">
        <f>'Marks Entry'!H21</f>
        <v>0</v>
      </c>
      <c r="H19" s="493">
        <f>'Marks Entry'!I21</f>
        <v>0</v>
      </c>
      <c r="I19" s="493">
        <f>'Marks Entry'!J21</f>
        <v>0</v>
      </c>
      <c r="J19" s="597">
        <f>'Marks Entry'!K21</f>
        <v>0</v>
      </c>
      <c r="K19" s="494">
        <f>'Marks Entry'!L21</f>
        <v>0</v>
      </c>
      <c r="L19" s="495">
        <f>'Marks Entry'!M21</f>
        <v>0</v>
      </c>
      <c r="M19" s="496">
        <f>'Marks Entry'!N21</f>
        <v>0</v>
      </c>
      <c r="N19" s="495">
        <f>'Marks Entry'!O21</f>
        <v>0</v>
      </c>
      <c r="O19" s="495">
        <f>'Marks Entry'!P21</f>
        <v>0</v>
      </c>
      <c r="P19" s="497">
        <f>'Marks Entry'!Q21</f>
        <v>0</v>
      </c>
      <c r="Q19" s="495">
        <f>'Marks Entry'!R21</f>
        <v>0</v>
      </c>
      <c r="R19" s="495">
        <f>'Marks Entry'!S21</f>
        <v>0</v>
      </c>
      <c r="S19" s="497">
        <f>'Marks Entry'!T21</f>
        <v>0</v>
      </c>
      <c r="T19" s="498">
        <f>'Marks Entry'!U21</f>
        <v>0</v>
      </c>
      <c r="U19" s="495">
        <f>'Marks Entry'!V21</f>
        <v>0</v>
      </c>
      <c r="V19" s="495">
        <f>'Marks Entry'!W21</f>
        <v>0</v>
      </c>
      <c r="W19" s="498">
        <f>'Marks Entry'!X21</f>
        <v>0</v>
      </c>
      <c r="X19" s="495">
        <f>'Marks Entry'!Y21</f>
        <v>0</v>
      </c>
      <c r="Y19" s="495">
        <f>'Marks Entry'!Z21</f>
        <v>0</v>
      </c>
      <c r="Z19" s="498">
        <f>'Marks Entry'!AA21</f>
        <v>0</v>
      </c>
      <c r="AA19" s="511">
        <f>'Marks Entry'!AB21</f>
        <v>0</v>
      </c>
      <c r="AB19" s="501">
        <f>'Marks Entry'!AC21</f>
        <v>0</v>
      </c>
      <c r="AC19" s="501" t="str">
        <f>'Marks Entry'!AD21</f>
        <v/>
      </c>
      <c r="AD19" s="502">
        <f>'Marks Entry'!AE21</f>
        <v>0</v>
      </c>
      <c r="AE19" s="494">
        <f>'Marks Entry'!AF21</f>
        <v>0</v>
      </c>
      <c r="AF19" s="495">
        <f>'Marks Entry'!AG21</f>
        <v>0</v>
      </c>
      <c r="AG19" s="496">
        <f>'Marks Entry'!AH21</f>
        <v>0</v>
      </c>
      <c r="AH19" s="495">
        <f>'Marks Entry'!AI21</f>
        <v>0</v>
      </c>
      <c r="AI19" s="495">
        <f>'Marks Entry'!AJ21</f>
        <v>0</v>
      </c>
      <c r="AJ19" s="497">
        <f>'Marks Entry'!AK21</f>
        <v>0</v>
      </c>
      <c r="AK19" s="495">
        <f>'Marks Entry'!AL21</f>
        <v>0</v>
      </c>
      <c r="AL19" s="495">
        <f>'Marks Entry'!AM21</f>
        <v>0</v>
      </c>
      <c r="AM19" s="497">
        <f>'Marks Entry'!AN21</f>
        <v>0</v>
      </c>
      <c r="AN19" s="498">
        <f>'Marks Entry'!AO21</f>
        <v>0</v>
      </c>
      <c r="AO19" s="495">
        <f>'Marks Entry'!AP21</f>
        <v>0</v>
      </c>
      <c r="AP19" s="495">
        <f>'Marks Entry'!AQ21</f>
        <v>0</v>
      </c>
      <c r="AQ19" s="498">
        <f>'Marks Entry'!AR21</f>
        <v>0</v>
      </c>
      <c r="AR19" s="495">
        <f>'Marks Entry'!AS21</f>
        <v>0</v>
      </c>
      <c r="AS19" s="495">
        <f>'Marks Entry'!AT21</f>
        <v>0</v>
      </c>
      <c r="AT19" s="498">
        <f>'Marks Entry'!AU21</f>
        <v>0</v>
      </c>
      <c r="AU19" s="511">
        <f>'Marks Entry'!AV21</f>
        <v>0</v>
      </c>
      <c r="AV19" s="501">
        <f>'Marks Entry'!AW21</f>
        <v>0</v>
      </c>
      <c r="AW19" s="501" t="str">
        <f>'Marks Entry'!AX21</f>
        <v>E</v>
      </c>
      <c r="AX19" s="502">
        <f>'Marks Entry'!AY21</f>
        <v>0</v>
      </c>
      <c r="AY19" s="494">
        <f>'Marks Entry'!AZ21</f>
        <v>0</v>
      </c>
      <c r="AZ19" s="495">
        <f>'Marks Entry'!BA21</f>
        <v>0</v>
      </c>
      <c r="BA19" s="496">
        <f>'Marks Entry'!BB21</f>
        <v>0</v>
      </c>
      <c r="BB19" s="495">
        <f>'Marks Entry'!BC21</f>
        <v>0</v>
      </c>
      <c r="BC19" s="495">
        <f>'Marks Entry'!BD21</f>
        <v>0</v>
      </c>
      <c r="BD19" s="497">
        <f>'Marks Entry'!BE21</f>
        <v>0</v>
      </c>
      <c r="BE19" s="495">
        <f>'Marks Entry'!BF21</f>
        <v>0</v>
      </c>
      <c r="BF19" s="495">
        <f>'Marks Entry'!BG21</f>
        <v>0</v>
      </c>
      <c r="BG19" s="497">
        <f>'Marks Entry'!BH21</f>
        <v>0</v>
      </c>
      <c r="BH19" s="498">
        <f>'Marks Entry'!BI21</f>
        <v>0</v>
      </c>
      <c r="BI19" s="495">
        <f>'Marks Entry'!BJ21</f>
        <v>0</v>
      </c>
      <c r="BJ19" s="495">
        <f>'Marks Entry'!BK21</f>
        <v>0</v>
      </c>
      <c r="BK19" s="498">
        <f>'Marks Entry'!BL21</f>
        <v>0</v>
      </c>
      <c r="BL19" s="495">
        <f>'Marks Entry'!BM21</f>
        <v>0</v>
      </c>
      <c r="BM19" s="495">
        <f>'Marks Entry'!BN21</f>
        <v>0</v>
      </c>
      <c r="BN19" s="498">
        <f>'Marks Entry'!BO21</f>
        <v>0</v>
      </c>
      <c r="BO19" s="511">
        <f>'Marks Entry'!BP21</f>
        <v>0</v>
      </c>
      <c r="BP19" s="501">
        <f>'Marks Entry'!BQ21</f>
        <v>0</v>
      </c>
      <c r="BQ19" s="501" t="str">
        <f>'Marks Entry'!BR21</f>
        <v>E</v>
      </c>
      <c r="BR19" s="502">
        <f>'Marks Entry'!BS21</f>
        <v>0</v>
      </c>
      <c r="BS19" s="494">
        <f>'Marks Entry'!BT21</f>
        <v>0</v>
      </c>
      <c r="BT19" s="495">
        <f>'Marks Entry'!BU21</f>
        <v>0</v>
      </c>
      <c r="BU19" s="496">
        <f>'Marks Entry'!BV21</f>
        <v>0</v>
      </c>
      <c r="BV19" s="495">
        <f>'Marks Entry'!BW21</f>
        <v>0</v>
      </c>
      <c r="BW19" s="495">
        <f>'Marks Entry'!BX21</f>
        <v>0</v>
      </c>
      <c r="BX19" s="497">
        <f>'Marks Entry'!BY21</f>
        <v>0</v>
      </c>
      <c r="BY19" s="495">
        <f>'Marks Entry'!BZ21</f>
        <v>0</v>
      </c>
      <c r="BZ19" s="495">
        <f>'Marks Entry'!CA21</f>
        <v>0</v>
      </c>
      <c r="CA19" s="497">
        <f>'Marks Entry'!CB21</f>
        <v>0</v>
      </c>
      <c r="CB19" s="498">
        <f>'Marks Entry'!CC21</f>
        <v>0</v>
      </c>
      <c r="CC19" s="495">
        <f>'Marks Entry'!CD21</f>
        <v>0</v>
      </c>
      <c r="CD19" s="495">
        <f>'Marks Entry'!CE21</f>
        <v>0</v>
      </c>
      <c r="CE19" s="498">
        <f>'Marks Entry'!CF21</f>
        <v>0</v>
      </c>
      <c r="CF19" s="495">
        <f>'Marks Entry'!CG21</f>
        <v>0</v>
      </c>
      <c r="CG19" s="495">
        <f>'Marks Entry'!CH21</f>
        <v>0</v>
      </c>
      <c r="CH19" s="498">
        <f>'Marks Entry'!CI21</f>
        <v>0</v>
      </c>
      <c r="CI19" s="511">
        <f>'Marks Entry'!CJ21</f>
        <v>0</v>
      </c>
      <c r="CJ19" s="501">
        <f>'Marks Entry'!CK21</f>
        <v>0</v>
      </c>
      <c r="CK19" s="501" t="str">
        <f>'Marks Entry'!CL21</f>
        <v>E</v>
      </c>
      <c r="CL19" s="502">
        <f>'Marks Entry'!CM21</f>
        <v>0</v>
      </c>
      <c r="CM19" s="494">
        <f>'Marks Entry'!CN21</f>
        <v>0</v>
      </c>
      <c r="CN19" s="495">
        <f>'Marks Entry'!CO21</f>
        <v>0</v>
      </c>
      <c r="CO19" s="496">
        <f>'Marks Entry'!CP21</f>
        <v>0</v>
      </c>
      <c r="CP19" s="495">
        <f>'Marks Entry'!CQ21</f>
        <v>0</v>
      </c>
      <c r="CQ19" s="495">
        <f>'Marks Entry'!CR21</f>
        <v>0</v>
      </c>
      <c r="CR19" s="497">
        <f>'Marks Entry'!CS21</f>
        <v>0</v>
      </c>
      <c r="CS19" s="495">
        <f>'Marks Entry'!CT21</f>
        <v>0</v>
      </c>
      <c r="CT19" s="495">
        <f>'Marks Entry'!CU21</f>
        <v>0</v>
      </c>
      <c r="CU19" s="497">
        <f>'Marks Entry'!CV21</f>
        <v>0</v>
      </c>
      <c r="CV19" s="498">
        <f>'Marks Entry'!CW21</f>
        <v>0</v>
      </c>
      <c r="CW19" s="495">
        <f>'Marks Entry'!CX21</f>
        <v>0</v>
      </c>
      <c r="CX19" s="495">
        <f>'Marks Entry'!CY21</f>
        <v>0</v>
      </c>
      <c r="CY19" s="498">
        <f>'Marks Entry'!CZ21</f>
        <v>0</v>
      </c>
      <c r="CZ19" s="495">
        <f>'Marks Entry'!DA21</f>
        <v>0</v>
      </c>
      <c r="DA19" s="495">
        <f>'Marks Entry'!DB21</f>
        <v>0</v>
      </c>
      <c r="DB19" s="498">
        <f>'Marks Entry'!DC21</f>
        <v>0</v>
      </c>
      <c r="DC19" s="511">
        <f>'Marks Entry'!DD21</f>
        <v>0</v>
      </c>
      <c r="DD19" s="501">
        <f>'Marks Entry'!DE21</f>
        <v>0</v>
      </c>
      <c r="DE19" s="501" t="str">
        <f>'Marks Entry'!DF21</f>
        <v>E</v>
      </c>
      <c r="DF19" s="502">
        <f>'Marks Entry'!DG21</f>
        <v>0</v>
      </c>
      <c r="DG19" s="494">
        <f>'Marks Entry'!DH21</f>
        <v>0</v>
      </c>
      <c r="DH19" s="495">
        <f>'Marks Entry'!DI21</f>
        <v>0</v>
      </c>
      <c r="DI19" s="496">
        <f>'Marks Entry'!DJ21</f>
        <v>0</v>
      </c>
      <c r="DJ19" s="495">
        <f>'Marks Entry'!DK21</f>
        <v>0</v>
      </c>
      <c r="DK19" s="495">
        <f>'Marks Entry'!DL21</f>
        <v>0</v>
      </c>
      <c r="DL19" s="497">
        <f>'Marks Entry'!DM21</f>
        <v>0</v>
      </c>
      <c r="DM19" s="495">
        <f>'Marks Entry'!DN21</f>
        <v>0</v>
      </c>
      <c r="DN19" s="495">
        <f>'Marks Entry'!DO21</f>
        <v>0</v>
      </c>
      <c r="DO19" s="497">
        <f>'Marks Entry'!DP21</f>
        <v>0</v>
      </c>
      <c r="DP19" s="498">
        <f>'Marks Entry'!DQ21</f>
        <v>0</v>
      </c>
      <c r="DQ19" s="495">
        <f>'Marks Entry'!DR21</f>
        <v>0</v>
      </c>
      <c r="DR19" s="495">
        <f>'Marks Entry'!DS21</f>
        <v>0</v>
      </c>
      <c r="DS19" s="498">
        <f>'Marks Entry'!DT21</f>
        <v>0</v>
      </c>
      <c r="DT19" s="495">
        <f>'Marks Entry'!DU21</f>
        <v>0</v>
      </c>
      <c r="DU19" s="495">
        <f>'Marks Entry'!DV21</f>
        <v>0</v>
      </c>
      <c r="DV19" s="498">
        <f>'Marks Entry'!DW21</f>
        <v>0</v>
      </c>
      <c r="DW19" s="511">
        <f>'Marks Entry'!DX21</f>
        <v>0</v>
      </c>
      <c r="DX19" s="501">
        <f>'Marks Entry'!DY21</f>
        <v>0</v>
      </c>
      <c r="DY19" s="501" t="str">
        <f>'Marks Entry'!DZ21</f>
        <v>E</v>
      </c>
      <c r="DZ19" s="502">
        <f>'Marks Entry'!EA21</f>
        <v>0</v>
      </c>
      <c r="EA19" s="494">
        <f>'Marks Entry'!EB21</f>
        <v>0</v>
      </c>
      <c r="EB19" s="495">
        <f>'Marks Entry'!EC21</f>
        <v>0</v>
      </c>
      <c r="EC19" s="495">
        <f>'Marks Entry'!ED21</f>
        <v>0</v>
      </c>
      <c r="ED19" s="495">
        <f>'Marks Entry'!EE21</f>
        <v>0</v>
      </c>
      <c r="EE19" s="495">
        <f>'Marks Entry'!EF21</f>
        <v>0</v>
      </c>
      <c r="EF19" s="503">
        <f>'Marks Entry'!EG21</f>
        <v>0</v>
      </c>
      <c r="EG19" s="504">
        <f>'Marks Entry'!EJ21</f>
        <v>0</v>
      </c>
      <c r="EH19" s="494">
        <f>'Marks Entry'!EK21</f>
        <v>0</v>
      </c>
      <c r="EI19" s="495">
        <f>'Marks Entry'!EL21</f>
        <v>0</v>
      </c>
      <c r="EJ19" s="495">
        <f>'Marks Entry'!EM21</f>
        <v>0</v>
      </c>
      <c r="EK19" s="495">
        <f>'Marks Entry'!EN21</f>
        <v>0</v>
      </c>
      <c r="EL19" s="495">
        <f>'Marks Entry'!EO21</f>
        <v>0</v>
      </c>
      <c r="EM19" s="498">
        <f>'Marks Entry'!EP21</f>
        <v>0</v>
      </c>
      <c r="EN19" s="504">
        <f>'Marks Entry'!ES21</f>
        <v>0</v>
      </c>
      <c r="EO19" s="494">
        <f>'Marks Entry'!ET21</f>
        <v>0</v>
      </c>
      <c r="EP19" s="495">
        <f>'Marks Entry'!EU21</f>
        <v>0</v>
      </c>
      <c r="EQ19" s="495">
        <f>'Marks Entry'!EV21</f>
        <v>0</v>
      </c>
      <c r="ER19" s="495">
        <f>'Marks Entry'!EW21</f>
        <v>0</v>
      </c>
      <c r="ES19" s="495">
        <f>'Marks Entry'!EX21</f>
        <v>0</v>
      </c>
      <c r="ET19" s="498">
        <f>'Marks Entry'!EY21</f>
        <v>0</v>
      </c>
      <c r="EU19" s="504">
        <f>'Marks Entry'!FB21</f>
        <v>0</v>
      </c>
      <c r="EV19" s="505">
        <f>'Marks Entry'!FC21</f>
        <v>0</v>
      </c>
      <c r="EW19" s="506">
        <f>'Marks Entry'!FD21</f>
        <v>0</v>
      </c>
      <c r="EX19" s="507" t="str">
        <f>'Marks Entry'!FE21</f>
        <v/>
      </c>
      <c r="EY19" s="505">
        <f>'Marks Entry'!FF21</f>
        <v>0</v>
      </c>
      <c r="EZ19" s="506">
        <f>'Marks Entry'!FG21</f>
        <v>0</v>
      </c>
      <c r="FA19" s="508" t="str">
        <f>'Marks Entry'!FH21</f>
        <v/>
      </c>
      <c r="FB19" s="506" t="str">
        <f>IF(OR('Marks Entry'!FI21="First",'Marks Entry'!FI21="Second",'Marks Entry'!FI21="Third"),'Marks Entry'!FI21,"")</f>
        <v/>
      </c>
      <c r="FC19" s="506" t="str">
        <f>'Marks Entry'!FJ21</f>
        <v/>
      </c>
      <c r="FD19" s="509" t="str">
        <f>'Marks Entry'!FK21</f>
        <v/>
      </c>
      <c r="FE19" s="493" t="str">
        <f>'Marks Entry'!FL21</f>
        <v/>
      </c>
      <c r="FF19" s="510" t="str">
        <f>'Marks Entry'!FM21</f>
        <v/>
      </c>
      <c r="FG19" s="18">
        <f>'Marks Entry'!FO21</f>
        <v>0</v>
      </c>
    </row>
    <row r="20" spans="1:163" s="19" customFormat="1" ht="17.25" customHeight="1">
      <c r="A20" s="1013"/>
      <c r="B20" s="492">
        <f t="shared" si="1"/>
        <v>0</v>
      </c>
      <c r="C20" s="493">
        <f>'Marks Entry'!D22</f>
        <v>0</v>
      </c>
      <c r="D20" s="493">
        <f>'Marks Entry'!E22</f>
        <v>0</v>
      </c>
      <c r="E20" s="493">
        <f>'Marks Entry'!F22</f>
        <v>0</v>
      </c>
      <c r="F20" s="493">
        <f>'Marks Entry'!G22</f>
        <v>0</v>
      </c>
      <c r="G20" s="493">
        <f>'Marks Entry'!H22</f>
        <v>0</v>
      </c>
      <c r="H20" s="493">
        <f>'Marks Entry'!I22</f>
        <v>0</v>
      </c>
      <c r="I20" s="493">
        <f>'Marks Entry'!J22</f>
        <v>0</v>
      </c>
      <c r="J20" s="597">
        <f>'Marks Entry'!K22</f>
        <v>0</v>
      </c>
      <c r="K20" s="494">
        <f>'Marks Entry'!L22</f>
        <v>0</v>
      </c>
      <c r="L20" s="495">
        <f>'Marks Entry'!M22</f>
        <v>0</v>
      </c>
      <c r="M20" s="496">
        <f>'Marks Entry'!N22</f>
        <v>0</v>
      </c>
      <c r="N20" s="495">
        <f>'Marks Entry'!O22</f>
        <v>0</v>
      </c>
      <c r="O20" s="495">
        <f>'Marks Entry'!P22</f>
        <v>0</v>
      </c>
      <c r="P20" s="497">
        <f>'Marks Entry'!Q22</f>
        <v>0</v>
      </c>
      <c r="Q20" s="495">
        <f>'Marks Entry'!R22</f>
        <v>0</v>
      </c>
      <c r="R20" s="495">
        <f>'Marks Entry'!S22</f>
        <v>0</v>
      </c>
      <c r="S20" s="497">
        <f>'Marks Entry'!T22</f>
        <v>0</v>
      </c>
      <c r="T20" s="498">
        <f>'Marks Entry'!U22</f>
        <v>0</v>
      </c>
      <c r="U20" s="495">
        <f>'Marks Entry'!V22</f>
        <v>0</v>
      </c>
      <c r="V20" s="495">
        <f>'Marks Entry'!W22</f>
        <v>0</v>
      </c>
      <c r="W20" s="498">
        <f>'Marks Entry'!X22</f>
        <v>0</v>
      </c>
      <c r="X20" s="495">
        <f>'Marks Entry'!Y22</f>
        <v>0</v>
      </c>
      <c r="Y20" s="495">
        <f>'Marks Entry'!Z22</f>
        <v>0</v>
      </c>
      <c r="Z20" s="498">
        <f>'Marks Entry'!AA22</f>
        <v>0</v>
      </c>
      <c r="AA20" s="511">
        <f>'Marks Entry'!AB22</f>
        <v>0</v>
      </c>
      <c r="AB20" s="501">
        <f>'Marks Entry'!AC22</f>
        <v>0</v>
      </c>
      <c r="AC20" s="501" t="str">
        <f>'Marks Entry'!AD22</f>
        <v/>
      </c>
      <c r="AD20" s="502">
        <f>'Marks Entry'!AE22</f>
        <v>0</v>
      </c>
      <c r="AE20" s="494">
        <f>'Marks Entry'!AF22</f>
        <v>0</v>
      </c>
      <c r="AF20" s="495">
        <f>'Marks Entry'!AG22</f>
        <v>0</v>
      </c>
      <c r="AG20" s="496">
        <f>'Marks Entry'!AH22</f>
        <v>0</v>
      </c>
      <c r="AH20" s="495">
        <f>'Marks Entry'!AI22</f>
        <v>0</v>
      </c>
      <c r="AI20" s="495">
        <f>'Marks Entry'!AJ22</f>
        <v>0</v>
      </c>
      <c r="AJ20" s="497">
        <f>'Marks Entry'!AK22</f>
        <v>0</v>
      </c>
      <c r="AK20" s="495">
        <f>'Marks Entry'!AL22</f>
        <v>0</v>
      </c>
      <c r="AL20" s="495">
        <f>'Marks Entry'!AM22</f>
        <v>0</v>
      </c>
      <c r="AM20" s="497">
        <f>'Marks Entry'!AN22</f>
        <v>0</v>
      </c>
      <c r="AN20" s="498">
        <f>'Marks Entry'!AO22</f>
        <v>0</v>
      </c>
      <c r="AO20" s="495">
        <f>'Marks Entry'!AP22</f>
        <v>0</v>
      </c>
      <c r="AP20" s="495">
        <f>'Marks Entry'!AQ22</f>
        <v>0</v>
      </c>
      <c r="AQ20" s="498">
        <f>'Marks Entry'!AR22</f>
        <v>0</v>
      </c>
      <c r="AR20" s="495">
        <f>'Marks Entry'!AS22</f>
        <v>0</v>
      </c>
      <c r="AS20" s="495">
        <f>'Marks Entry'!AT22</f>
        <v>0</v>
      </c>
      <c r="AT20" s="498">
        <f>'Marks Entry'!AU22</f>
        <v>0</v>
      </c>
      <c r="AU20" s="511">
        <f>'Marks Entry'!AV22</f>
        <v>0</v>
      </c>
      <c r="AV20" s="501">
        <f>'Marks Entry'!AW22</f>
        <v>0</v>
      </c>
      <c r="AW20" s="501" t="str">
        <f>'Marks Entry'!AX22</f>
        <v>E</v>
      </c>
      <c r="AX20" s="502">
        <f>'Marks Entry'!AY22</f>
        <v>0</v>
      </c>
      <c r="AY20" s="494">
        <f>'Marks Entry'!AZ22</f>
        <v>0</v>
      </c>
      <c r="AZ20" s="495">
        <f>'Marks Entry'!BA22</f>
        <v>0</v>
      </c>
      <c r="BA20" s="496">
        <f>'Marks Entry'!BB22</f>
        <v>0</v>
      </c>
      <c r="BB20" s="495">
        <f>'Marks Entry'!BC22</f>
        <v>0</v>
      </c>
      <c r="BC20" s="495">
        <f>'Marks Entry'!BD22</f>
        <v>0</v>
      </c>
      <c r="BD20" s="497">
        <f>'Marks Entry'!BE22</f>
        <v>0</v>
      </c>
      <c r="BE20" s="495">
        <f>'Marks Entry'!BF22</f>
        <v>0</v>
      </c>
      <c r="BF20" s="495">
        <f>'Marks Entry'!BG22</f>
        <v>0</v>
      </c>
      <c r="BG20" s="497">
        <f>'Marks Entry'!BH22</f>
        <v>0</v>
      </c>
      <c r="BH20" s="498">
        <f>'Marks Entry'!BI22</f>
        <v>0</v>
      </c>
      <c r="BI20" s="495">
        <f>'Marks Entry'!BJ22</f>
        <v>0</v>
      </c>
      <c r="BJ20" s="495">
        <f>'Marks Entry'!BK22</f>
        <v>0</v>
      </c>
      <c r="BK20" s="498">
        <f>'Marks Entry'!BL22</f>
        <v>0</v>
      </c>
      <c r="BL20" s="495">
        <f>'Marks Entry'!BM22</f>
        <v>0</v>
      </c>
      <c r="BM20" s="495">
        <f>'Marks Entry'!BN22</f>
        <v>0</v>
      </c>
      <c r="BN20" s="498">
        <f>'Marks Entry'!BO22</f>
        <v>0</v>
      </c>
      <c r="BO20" s="511">
        <f>'Marks Entry'!BP22</f>
        <v>0</v>
      </c>
      <c r="BP20" s="501">
        <f>'Marks Entry'!BQ22</f>
        <v>0</v>
      </c>
      <c r="BQ20" s="501" t="str">
        <f>'Marks Entry'!BR22</f>
        <v>E</v>
      </c>
      <c r="BR20" s="502">
        <f>'Marks Entry'!BS22</f>
        <v>0</v>
      </c>
      <c r="BS20" s="494">
        <f>'Marks Entry'!BT22</f>
        <v>0</v>
      </c>
      <c r="BT20" s="495">
        <f>'Marks Entry'!BU22</f>
        <v>0</v>
      </c>
      <c r="BU20" s="496">
        <f>'Marks Entry'!BV22</f>
        <v>0</v>
      </c>
      <c r="BV20" s="495">
        <f>'Marks Entry'!BW22</f>
        <v>0</v>
      </c>
      <c r="BW20" s="495">
        <f>'Marks Entry'!BX22</f>
        <v>0</v>
      </c>
      <c r="BX20" s="497">
        <f>'Marks Entry'!BY22</f>
        <v>0</v>
      </c>
      <c r="BY20" s="495">
        <f>'Marks Entry'!BZ22</f>
        <v>0</v>
      </c>
      <c r="BZ20" s="495">
        <f>'Marks Entry'!CA22</f>
        <v>0</v>
      </c>
      <c r="CA20" s="497">
        <f>'Marks Entry'!CB22</f>
        <v>0</v>
      </c>
      <c r="CB20" s="498">
        <f>'Marks Entry'!CC22</f>
        <v>0</v>
      </c>
      <c r="CC20" s="495">
        <f>'Marks Entry'!CD22</f>
        <v>0</v>
      </c>
      <c r="CD20" s="495">
        <f>'Marks Entry'!CE22</f>
        <v>0</v>
      </c>
      <c r="CE20" s="498">
        <f>'Marks Entry'!CF22</f>
        <v>0</v>
      </c>
      <c r="CF20" s="495">
        <f>'Marks Entry'!CG22</f>
        <v>0</v>
      </c>
      <c r="CG20" s="495">
        <f>'Marks Entry'!CH22</f>
        <v>0</v>
      </c>
      <c r="CH20" s="498">
        <f>'Marks Entry'!CI22</f>
        <v>0</v>
      </c>
      <c r="CI20" s="511">
        <f>'Marks Entry'!CJ22</f>
        <v>0</v>
      </c>
      <c r="CJ20" s="501">
        <f>'Marks Entry'!CK22</f>
        <v>0</v>
      </c>
      <c r="CK20" s="501" t="str">
        <f>'Marks Entry'!CL22</f>
        <v>E</v>
      </c>
      <c r="CL20" s="502">
        <f>'Marks Entry'!CM22</f>
        <v>0</v>
      </c>
      <c r="CM20" s="494">
        <f>'Marks Entry'!CN22</f>
        <v>0</v>
      </c>
      <c r="CN20" s="495">
        <f>'Marks Entry'!CO22</f>
        <v>0</v>
      </c>
      <c r="CO20" s="496">
        <f>'Marks Entry'!CP22</f>
        <v>0</v>
      </c>
      <c r="CP20" s="495">
        <f>'Marks Entry'!CQ22</f>
        <v>0</v>
      </c>
      <c r="CQ20" s="495">
        <f>'Marks Entry'!CR22</f>
        <v>0</v>
      </c>
      <c r="CR20" s="497">
        <f>'Marks Entry'!CS22</f>
        <v>0</v>
      </c>
      <c r="CS20" s="495">
        <f>'Marks Entry'!CT22</f>
        <v>0</v>
      </c>
      <c r="CT20" s="495">
        <f>'Marks Entry'!CU22</f>
        <v>0</v>
      </c>
      <c r="CU20" s="497">
        <f>'Marks Entry'!CV22</f>
        <v>0</v>
      </c>
      <c r="CV20" s="498">
        <f>'Marks Entry'!CW22</f>
        <v>0</v>
      </c>
      <c r="CW20" s="495">
        <f>'Marks Entry'!CX22</f>
        <v>0</v>
      </c>
      <c r="CX20" s="495">
        <f>'Marks Entry'!CY22</f>
        <v>0</v>
      </c>
      <c r="CY20" s="498">
        <f>'Marks Entry'!CZ22</f>
        <v>0</v>
      </c>
      <c r="CZ20" s="495">
        <f>'Marks Entry'!DA22</f>
        <v>0</v>
      </c>
      <c r="DA20" s="495">
        <f>'Marks Entry'!DB22</f>
        <v>0</v>
      </c>
      <c r="DB20" s="498">
        <f>'Marks Entry'!DC22</f>
        <v>0</v>
      </c>
      <c r="DC20" s="511">
        <f>'Marks Entry'!DD22</f>
        <v>0</v>
      </c>
      <c r="DD20" s="501">
        <f>'Marks Entry'!DE22</f>
        <v>0</v>
      </c>
      <c r="DE20" s="501" t="str">
        <f>'Marks Entry'!DF22</f>
        <v>E</v>
      </c>
      <c r="DF20" s="502">
        <f>'Marks Entry'!DG22</f>
        <v>0</v>
      </c>
      <c r="DG20" s="494">
        <f>'Marks Entry'!DH22</f>
        <v>0</v>
      </c>
      <c r="DH20" s="495">
        <f>'Marks Entry'!DI22</f>
        <v>0</v>
      </c>
      <c r="DI20" s="496">
        <f>'Marks Entry'!DJ22</f>
        <v>0</v>
      </c>
      <c r="DJ20" s="495">
        <f>'Marks Entry'!DK22</f>
        <v>0</v>
      </c>
      <c r="DK20" s="495">
        <f>'Marks Entry'!DL22</f>
        <v>0</v>
      </c>
      <c r="DL20" s="497">
        <f>'Marks Entry'!DM22</f>
        <v>0</v>
      </c>
      <c r="DM20" s="495">
        <f>'Marks Entry'!DN22</f>
        <v>0</v>
      </c>
      <c r="DN20" s="495">
        <f>'Marks Entry'!DO22</f>
        <v>0</v>
      </c>
      <c r="DO20" s="497">
        <f>'Marks Entry'!DP22</f>
        <v>0</v>
      </c>
      <c r="DP20" s="498">
        <f>'Marks Entry'!DQ22</f>
        <v>0</v>
      </c>
      <c r="DQ20" s="495">
        <f>'Marks Entry'!DR22</f>
        <v>0</v>
      </c>
      <c r="DR20" s="495">
        <f>'Marks Entry'!DS22</f>
        <v>0</v>
      </c>
      <c r="DS20" s="498">
        <f>'Marks Entry'!DT22</f>
        <v>0</v>
      </c>
      <c r="DT20" s="495">
        <f>'Marks Entry'!DU22</f>
        <v>0</v>
      </c>
      <c r="DU20" s="495">
        <f>'Marks Entry'!DV22</f>
        <v>0</v>
      </c>
      <c r="DV20" s="498">
        <f>'Marks Entry'!DW22</f>
        <v>0</v>
      </c>
      <c r="DW20" s="511">
        <f>'Marks Entry'!DX22</f>
        <v>0</v>
      </c>
      <c r="DX20" s="501">
        <f>'Marks Entry'!DY22</f>
        <v>0</v>
      </c>
      <c r="DY20" s="501" t="str">
        <f>'Marks Entry'!DZ22</f>
        <v>E</v>
      </c>
      <c r="DZ20" s="502">
        <f>'Marks Entry'!EA22</f>
        <v>0</v>
      </c>
      <c r="EA20" s="494">
        <f>'Marks Entry'!EB22</f>
        <v>0</v>
      </c>
      <c r="EB20" s="495">
        <f>'Marks Entry'!EC22</f>
        <v>0</v>
      </c>
      <c r="EC20" s="495">
        <f>'Marks Entry'!ED22</f>
        <v>0</v>
      </c>
      <c r="ED20" s="495">
        <f>'Marks Entry'!EE22</f>
        <v>0</v>
      </c>
      <c r="EE20" s="495">
        <f>'Marks Entry'!EF22</f>
        <v>0</v>
      </c>
      <c r="EF20" s="503">
        <f>'Marks Entry'!EG22</f>
        <v>0</v>
      </c>
      <c r="EG20" s="504">
        <f>'Marks Entry'!EJ22</f>
        <v>0</v>
      </c>
      <c r="EH20" s="494">
        <f>'Marks Entry'!EK22</f>
        <v>0</v>
      </c>
      <c r="EI20" s="495">
        <f>'Marks Entry'!EL22</f>
        <v>0</v>
      </c>
      <c r="EJ20" s="495">
        <f>'Marks Entry'!EM22</f>
        <v>0</v>
      </c>
      <c r="EK20" s="495">
        <f>'Marks Entry'!EN22</f>
        <v>0</v>
      </c>
      <c r="EL20" s="495">
        <f>'Marks Entry'!EO22</f>
        <v>0</v>
      </c>
      <c r="EM20" s="498">
        <f>'Marks Entry'!EP22</f>
        <v>0</v>
      </c>
      <c r="EN20" s="504">
        <f>'Marks Entry'!ES22</f>
        <v>0</v>
      </c>
      <c r="EO20" s="494">
        <f>'Marks Entry'!ET22</f>
        <v>0</v>
      </c>
      <c r="EP20" s="495">
        <f>'Marks Entry'!EU22</f>
        <v>0</v>
      </c>
      <c r="EQ20" s="495">
        <f>'Marks Entry'!EV22</f>
        <v>0</v>
      </c>
      <c r="ER20" s="495">
        <f>'Marks Entry'!EW22</f>
        <v>0</v>
      </c>
      <c r="ES20" s="495">
        <f>'Marks Entry'!EX22</f>
        <v>0</v>
      </c>
      <c r="ET20" s="498">
        <f>'Marks Entry'!EY22</f>
        <v>0</v>
      </c>
      <c r="EU20" s="504">
        <f>'Marks Entry'!FB22</f>
        <v>0</v>
      </c>
      <c r="EV20" s="505">
        <f>'Marks Entry'!FC22</f>
        <v>0</v>
      </c>
      <c r="EW20" s="506">
        <f>'Marks Entry'!FD22</f>
        <v>0</v>
      </c>
      <c r="EX20" s="507" t="str">
        <f>'Marks Entry'!FE22</f>
        <v/>
      </c>
      <c r="EY20" s="505">
        <f>'Marks Entry'!FF22</f>
        <v>0</v>
      </c>
      <c r="EZ20" s="506">
        <f>'Marks Entry'!FG22</f>
        <v>0</v>
      </c>
      <c r="FA20" s="508" t="str">
        <f>'Marks Entry'!FH22</f>
        <v/>
      </c>
      <c r="FB20" s="506" t="str">
        <f>IF(OR('Marks Entry'!FI22="First",'Marks Entry'!FI22="Second",'Marks Entry'!FI22="Third"),'Marks Entry'!FI22,"")</f>
        <v/>
      </c>
      <c r="FC20" s="506" t="str">
        <f>'Marks Entry'!FJ22</f>
        <v/>
      </c>
      <c r="FD20" s="509" t="str">
        <f>'Marks Entry'!FK22</f>
        <v/>
      </c>
      <c r="FE20" s="493" t="str">
        <f>'Marks Entry'!FL22</f>
        <v/>
      </c>
      <c r="FF20" s="510" t="str">
        <f>'Marks Entry'!FM22</f>
        <v/>
      </c>
      <c r="FG20" s="18">
        <f>'Marks Entry'!FO22</f>
        <v>0</v>
      </c>
    </row>
    <row r="21" spans="1:163" s="19" customFormat="1" ht="17.25" customHeight="1">
      <c r="A21" s="1013"/>
      <c r="B21" s="492">
        <f t="shared" si="1"/>
        <v>0</v>
      </c>
      <c r="C21" s="493">
        <f>'Marks Entry'!D23</f>
        <v>0</v>
      </c>
      <c r="D21" s="493">
        <f>'Marks Entry'!E23</f>
        <v>0</v>
      </c>
      <c r="E21" s="493">
        <f>'Marks Entry'!F23</f>
        <v>0</v>
      </c>
      <c r="F21" s="493">
        <f>'Marks Entry'!G23</f>
        <v>0</v>
      </c>
      <c r="G21" s="493">
        <f>'Marks Entry'!H23</f>
        <v>0</v>
      </c>
      <c r="H21" s="493">
        <f>'Marks Entry'!I23</f>
        <v>0</v>
      </c>
      <c r="I21" s="493">
        <f>'Marks Entry'!J23</f>
        <v>0</v>
      </c>
      <c r="J21" s="597">
        <f>'Marks Entry'!K23</f>
        <v>0</v>
      </c>
      <c r="K21" s="494">
        <f>'Marks Entry'!L23</f>
        <v>0</v>
      </c>
      <c r="L21" s="495">
        <f>'Marks Entry'!M23</f>
        <v>0</v>
      </c>
      <c r="M21" s="496">
        <f>'Marks Entry'!N23</f>
        <v>0</v>
      </c>
      <c r="N21" s="495">
        <f>'Marks Entry'!O23</f>
        <v>0</v>
      </c>
      <c r="O21" s="495">
        <f>'Marks Entry'!P23</f>
        <v>0</v>
      </c>
      <c r="P21" s="497">
        <f>'Marks Entry'!Q23</f>
        <v>0</v>
      </c>
      <c r="Q21" s="495">
        <f>'Marks Entry'!R23</f>
        <v>0</v>
      </c>
      <c r="R21" s="495">
        <f>'Marks Entry'!S23</f>
        <v>0</v>
      </c>
      <c r="S21" s="497">
        <f>'Marks Entry'!T23</f>
        <v>0</v>
      </c>
      <c r="T21" s="498">
        <f>'Marks Entry'!U23</f>
        <v>0</v>
      </c>
      <c r="U21" s="495">
        <f>'Marks Entry'!V23</f>
        <v>0</v>
      </c>
      <c r="V21" s="495">
        <f>'Marks Entry'!W23</f>
        <v>0</v>
      </c>
      <c r="W21" s="498">
        <f>'Marks Entry'!X23</f>
        <v>0</v>
      </c>
      <c r="X21" s="495">
        <f>'Marks Entry'!Y23</f>
        <v>0</v>
      </c>
      <c r="Y21" s="495">
        <f>'Marks Entry'!Z23</f>
        <v>0</v>
      </c>
      <c r="Z21" s="498">
        <f>'Marks Entry'!AA23</f>
        <v>0</v>
      </c>
      <c r="AA21" s="511">
        <f>'Marks Entry'!AB23</f>
        <v>0</v>
      </c>
      <c r="AB21" s="501">
        <f>'Marks Entry'!AC23</f>
        <v>0</v>
      </c>
      <c r="AC21" s="501" t="str">
        <f>'Marks Entry'!AD23</f>
        <v/>
      </c>
      <c r="AD21" s="502">
        <f>'Marks Entry'!AE23</f>
        <v>0</v>
      </c>
      <c r="AE21" s="494">
        <f>'Marks Entry'!AF23</f>
        <v>0</v>
      </c>
      <c r="AF21" s="495">
        <f>'Marks Entry'!AG23</f>
        <v>0</v>
      </c>
      <c r="AG21" s="496">
        <f>'Marks Entry'!AH23</f>
        <v>0</v>
      </c>
      <c r="AH21" s="495">
        <f>'Marks Entry'!AI23</f>
        <v>0</v>
      </c>
      <c r="AI21" s="495">
        <f>'Marks Entry'!AJ23</f>
        <v>0</v>
      </c>
      <c r="AJ21" s="497">
        <f>'Marks Entry'!AK23</f>
        <v>0</v>
      </c>
      <c r="AK21" s="495">
        <f>'Marks Entry'!AL23</f>
        <v>0</v>
      </c>
      <c r="AL21" s="495">
        <f>'Marks Entry'!AM23</f>
        <v>0</v>
      </c>
      <c r="AM21" s="497">
        <f>'Marks Entry'!AN23</f>
        <v>0</v>
      </c>
      <c r="AN21" s="498">
        <f>'Marks Entry'!AO23</f>
        <v>0</v>
      </c>
      <c r="AO21" s="495">
        <f>'Marks Entry'!AP23</f>
        <v>0</v>
      </c>
      <c r="AP21" s="495">
        <f>'Marks Entry'!AQ23</f>
        <v>0</v>
      </c>
      <c r="AQ21" s="498">
        <f>'Marks Entry'!AR23</f>
        <v>0</v>
      </c>
      <c r="AR21" s="495">
        <f>'Marks Entry'!AS23</f>
        <v>0</v>
      </c>
      <c r="AS21" s="495">
        <f>'Marks Entry'!AT23</f>
        <v>0</v>
      </c>
      <c r="AT21" s="498">
        <f>'Marks Entry'!AU23</f>
        <v>0</v>
      </c>
      <c r="AU21" s="511">
        <f>'Marks Entry'!AV23</f>
        <v>0</v>
      </c>
      <c r="AV21" s="501">
        <f>'Marks Entry'!AW23</f>
        <v>0</v>
      </c>
      <c r="AW21" s="501" t="str">
        <f>'Marks Entry'!AX23</f>
        <v>E</v>
      </c>
      <c r="AX21" s="502">
        <f>'Marks Entry'!AY23</f>
        <v>0</v>
      </c>
      <c r="AY21" s="494">
        <f>'Marks Entry'!AZ23</f>
        <v>0</v>
      </c>
      <c r="AZ21" s="495">
        <f>'Marks Entry'!BA23</f>
        <v>0</v>
      </c>
      <c r="BA21" s="496">
        <f>'Marks Entry'!BB23</f>
        <v>0</v>
      </c>
      <c r="BB21" s="495">
        <f>'Marks Entry'!BC23</f>
        <v>0</v>
      </c>
      <c r="BC21" s="495">
        <f>'Marks Entry'!BD23</f>
        <v>0</v>
      </c>
      <c r="BD21" s="497">
        <f>'Marks Entry'!BE23</f>
        <v>0</v>
      </c>
      <c r="BE21" s="495">
        <f>'Marks Entry'!BF23</f>
        <v>0</v>
      </c>
      <c r="BF21" s="495">
        <f>'Marks Entry'!BG23</f>
        <v>0</v>
      </c>
      <c r="BG21" s="497">
        <f>'Marks Entry'!BH23</f>
        <v>0</v>
      </c>
      <c r="BH21" s="498">
        <f>'Marks Entry'!BI23</f>
        <v>0</v>
      </c>
      <c r="BI21" s="495">
        <f>'Marks Entry'!BJ23</f>
        <v>0</v>
      </c>
      <c r="BJ21" s="495">
        <f>'Marks Entry'!BK23</f>
        <v>0</v>
      </c>
      <c r="BK21" s="498">
        <f>'Marks Entry'!BL23</f>
        <v>0</v>
      </c>
      <c r="BL21" s="495">
        <f>'Marks Entry'!BM23</f>
        <v>0</v>
      </c>
      <c r="BM21" s="495">
        <f>'Marks Entry'!BN23</f>
        <v>0</v>
      </c>
      <c r="BN21" s="498">
        <f>'Marks Entry'!BO23</f>
        <v>0</v>
      </c>
      <c r="BO21" s="511">
        <f>'Marks Entry'!BP23</f>
        <v>0</v>
      </c>
      <c r="BP21" s="501">
        <f>'Marks Entry'!BQ23</f>
        <v>0</v>
      </c>
      <c r="BQ21" s="501" t="str">
        <f>'Marks Entry'!BR23</f>
        <v>E</v>
      </c>
      <c r="BR21" s="502">
        <f>'Marks Entry'!BS23</f>
        <v>0</v>
      </c>
      <c r="BS21" s="494">
        <f>'Marks Entry'!BT23</f>
        <v>0</v>
      </c>
      <c r="BT21" s="495">
        <f>'Marks Entry'!BU23</f>
        <v>0</v>
      </c>
      <c r="BU21" s="496">
        <f>'Marks Entry'!BV23</f>
        <v>0</v>
      </c>
      <c r="BV21" s="495">
        <f>'Marks Entry'!BW23</f>
        <v>0</v>
      </c>
      <c r="BW21" s="495">
        <f>'Marks Entry'!BX23</f>
        <v>0</v>
      </c>
      <c r="BX21" s="497">
        <f>'Marks Entry'!BY23</f>
        <v>0</v>
      </c>
      <c r="BY21" s="495">
        <f>'Marks Entry'!BZ23</f>
        <v>0</v>
      </c>
      <c r="BZ21" s="495">
        <f>'Marks Entry'!CA23</f>
        <v>0</v>
      </c>
      <c r="CA21" s="497">
        <f>'Marks Entry'!CB23</f>
        <v>0</v>
      </c>
      <c r="CB21" s="498">
        <f>'Marks Entry'!CC23</f>
        <v>0</v>
      </c>
      <c r="CC21" s="495">
        <f>'Marks Entry'!CD23</f>
        <v>0</v>
      </c>
      <c r="CD21" s="495">
        <f>'Marks Entry'!CE23</f>
        <v>0</v>
      </c>
      <c r="CE21" s="498">
        <f>'Marks Entry'!CF23</f>
        <v>0</v>
      </c>
      <c r="CF21" s="495">
        <f>'Marks Entry'!CG23</f>
        <v>0</v>
      </c>
      <c r="CG21" s="495">
        <f>'Marks Entry'!CH23</f>
        <v>0</v>
      </c>
      <c r="CH21" s="498">
        <f>'Marks Entry'!CI23</f>
        <v>0</v>
      </c>
      <c r="CI21" s="511">
        <f>'Marks Entry'!CJ23</f>
        <v>0</v>
      </c>
      <c r="CJ21" s="501">
        <f>'Marks Entry'!CK23</f>
        <v>0</v>
      </c>
      <c r="CK21" s="501" t="str">
        <f>'Marks Entry'!CL23</f>
        <v>E</v>
      </c>
      <c r="CL21" s="502">
        <f>'Marks Entry'!CM23</f>
        <v>0</v>
      </c>
      <c r="CM21" s="494">
        <f>'Marks Entry'!CN23</f>
        <v>0</v>
      </c>
      <c r="CN21" s="495">
        <f>'Marks Entry'!CO23</f>
        <v>0</v>
      </c>
      <c r="CO21" s="496">
        <f>'Marks Entry'!CP23</f>
        <v>0</v>
      </c>
      <c r="CP21" s="495">
        <f>'Marks Entry'!CQ23</f>
        <v>0</v>
      </c>
      <c r="CQ21" s="495">
        <f>'Marks Entry'!CR23</f>
        <v>0</v>
      </c>
      <c r="CR21" s="497">
        <f>'Marks Entry'!CS23</f>
        <v>0</v>
      </c>
      <c r="CS21" s="495">
        <f>'Marks Entry'!CT23</f>
        <v>0</v>
      </c>
      <c r="CT21" s="495">
        <f>'Marks Entry'!CU23</f>
        <v>0</v>
      </c>
      <c r="CU21" s="497">
        <f>'Marks Entry'!CV23</f>
        <v>0</v>
      </c>
      <c r="CV21" s="498">
        <f>'Marks Entry'!CW23</f>
        <v>0</v>
      </c>
      <c r="CW21" s="495">
        <f>'Marks Entry'!CX23</f>
        <v>0</v>
      </c>
      <c r="CX21" s="495">
        <f>'Marks Entry'!CY23</f>
        <v>0</v>
      </c>
      <c r="CY21" s="498">
        <f>'Marks Entry'!CZ23</f>
        <v>0</v>
      </c>
      <c r="CZ21" s="495">
        <f>'Marks Entry'!DA23</f>
        <v>0</v>
      </c>
      <c r="DA21" s="495">
        <f>'Marks Entry'!DB23</f>
        <v>0</v>
      </c>
      <c r="DB21" s="498">
        <f>'Marks Entry'!DC23</f>
        <v>0</v>
      </c>
      <c r="DC21" s="511">
        <f>'Marks Entry'!DD23</f>
        <v>0</v>
      </c>
      <c r="DD21" s="501">
        <f>'Marks Entry'!DE23</f>
        <v>0</v>
      </c>
      <c r="DE21" s="501" t="str">
        <f>'Marks Entry'!DF23</f>
        <v>E</v>
      </c>
      <c r="DF21" s="502">
        <f>'Marks Entry'!DG23</f>
        <v>0</v>
      </c>
      <c r="DG21" s="494">
        <f>'Marks Entry'!DH23</f>
        <v>0</v>
      </c>
      <c r="DH21" s="495">
        <f>'Marks Entry'!DI23</f>
        <v>0</v>
      </c>
      <c r="DI21" s="496">
        <f>'Marks Entry'!DJ23</f>
        <v>0</v>
      </c>
      <c r="DJ21" s="495">
        <f>'Marks Entry'!DK23</f>
        <v>0</v>
      </c>
      <c r="DK21" s="495">
        <f>'Marks Entry'!DL23</f>
        <v>0</v>
      </c>
      <c r="DL21" s="497">
        <f>'Marks Entry'!DM23</f>
        <v>0</v>
      </c>
      <c r="DM21" s="495">
        <f>'Marks Entry'!DN23</f>
        <v>0</v>
      </c>
      <c r="DN21" s="495">
        <f>'Marks Entry'!DO23</f>
        <v>0</v>
      </c>
      <c r="DO21" s="497">
        <f>'Marks Entry'!DP23</f>
        <v>0</v>
      </c>
      <c r="DP21" s="498">
        <f>'Marks Entry'!DQ23</f>
        <v>0</v>
      </c>
      <c r="DQ21" s="495">
        <f>'Marks Entry'!DR23</f>
        <v>0</v>
      </c>
      <c r="DR21" s="495">
        <f>'Marks Entry'!DS23</f>
        <v>0</v>
      </c>
      <c r="DS21" s="498">
        <f>'Marks Entry'!DT23</f>
        <v>0</v>
      </c>
      <c r="DT21" s="495">
        <f>'Marks Entry'!DU23</f>
        <v>0</v>
      </c>
      <c r="DU21" s="495">
        <f>'Marks Entry'!DV23</f>
        <v>0</v>
      </c>
      <c r="DV21" s="498">
        <f>'Marks Entry'!DW23</f>
        <v>0</v>
      </c>
      <c r="DW21" s="511">
        <f>'Marks Entry'!DX23</f>
        <v>0</v>
      </c>
      <c r="DX21" s="501">
        <f>'Marks Entry'!DY23</f>
        <v>0</v>
      </c>
      <c r="DY21" s="501" t="str">
        <f>'Marks Entry'!DZ23</f>
        <v>E</v>
      </c>
      <c r="DZ21" s="502">
        <f>'Marks Entry'!EA23</f>
        <v>0</v>
      </c>
      <c r="EA21" s="494">
        <f>'Marks Entry'!EB23</f>
        <v>0</v>
      </c>
      <c r="EB21" s="495">
        <f>'Marks Entry'!EC23</f>
        <v>0</v>
      </c>
      <c r="EC21" s="495">
        <f>'Marks Entry'!ED23</f>
        <v>0</v>
      </c>
      <c r="ED21" s="495">
        <f>'Marks Entry'!EE23</f>
        <v>0</v>
      </c>
      <c r="EE21" s="495">
        <f>'Marks Entry'!EF23</f>
        <v>0</v>
      </c>
      <c r="EF21" s="503">
        <f>'Marks Entry'!EG23</f>
        <v>0</v>
      </c>
      <c r="EG21" s="504">
        <f>'Marks Entry'!EJ23</f>
        <v>0</v>
      </c>
      <c r="EH21" s="494">
        <f>'Marks Entry'!EK23</f>
        <v>0</v>
      </c>
      <c r="EI21" s="495">
        <f>'Marks Entry'!EL23</f>
        <v>0</v>
      </c>
      <c r="EJ21" s="495">
        <f>'Marks Entry'!EM23</f>
        <v>0</v>
      </c>
      <c r="EK21" s="495">
        <f>'Marks Entry'!EN23</f>
        <v>0</v>
      </c>
      <c r="EL21" s="495">
        <f>'Marks Entry'!EO23</f>
        <v>0</v>
      </c>
      <c r="EM21" s="498">
        <f>'Marks Entry'!EP23</f>
        <v>0</v>
      </c>
      <c r="EN21" s="504">
        <f>'Marks Entry'!ES23</f>
        <v>0</v>
      </c>
      <c r="EO21" s="494">
        <f>'Marks Entry'!ET23</f>
        <v>0</v>
      </c>
      <c r="EP21" s="495">
        <f>'Marks Entry'!EU23</f>
        <v>0</v>
      </c>
      <c r="EQ21" s="495">
        <f>'Marks Entry'!EV23</f>
        <v>0</v>
      </c>
      <c r="ER21" s="495">
        <f>'Marks Entry'!EW23</f>
        <v>0</v>
      </c>
      <c r="ES21" s="495">
        <f>'Marks Entry'!EX23</f>
        <v>0</v>
      </c>
      <c r="ET21" s="498">
        <f>'Marks Entry'!EY23</f>
        <v>0</v>
      </c>
      <c r="EU21" s="504">
        <f>'Marks Entry'!FB23</f>
        <v>0</v>
      </c>
      <c r="EV21" s="505">
        <f>'Marks Entry'!FC23</f>
        <v>0</v>
      </c>
      <c r="EW21" s="506">
        <f>'Marks Entry'!FD23</f>
        <v>0</v>
      </c>
      <c r="EX21" s="507" t="str">
        <f>'Marks Entry'!FE23</f>
        <v/>
      </c>
      <c r="EY21" s="505">
        <f>'Marks Entry'!FF23</f>
        <v>0</v>
      </c>
      <c r="EZ21" s="506">
        <f>'Marks Entry'!FG23</f>
        <v>0</v>
      </c>
      <c r="FA21" s="508" t="str">
        <f>'Marks Entry'!FH23</f>
        <v/>
      </c>
      <c r="FB21" s="506" t="str">
        <f>IF(OR('Marks Entry'!FI23="First",'Marks Entry'!FI23="Second",'Marks Entry'!FI23="Third"),'Marks Entry'!FI23,"")</f>
        <v/>
      </c>
      <c r="FC21" s="506" t="str">
        <f>'Marks Entry'!FJ23</f>
        <v/>
      </c>
      <c r="FD21" s="509" t="str">
        <f>'Marks Entry'!FK23</f>
        <v/>
      </c>
      <c r="FE21" s="493" t="str">
        <f>'Marks Entry'!FL23</f>
        <v/>
      </c>
      <c r="FF21" s="510" t="str">
        <f>'Marks Entry'!FM23</f>
        <v/>
      </c>
      <c r="FG21" s="18">
        <f>'Marks Entry'!FO23</f>
        <v>0</v>
      </c>
    </row>
    <row r="22" spans="1:163" s="19" customFormat="1" ht="17.25" customHeight="1">
      <c r="A22" s="1013"/>
      <c r="B22" s="492">
        <f t="shared" si="1"/>
        <v>0</v>
      </c>
      <c r="C22" s="493">
        <f>'Marks Entry'!D24</f>
        <v>0</v>
      </c>
      <c r="D22" s="493">
        <f>'Marks Entry'!E24</f>
        <v>0</v>
      </c>
      <c r="E22" s="493">
        <f>'Marks Entry'!F24</f>
        <v>0</v>
      </c>
      <c r="F22" s="493">
        <f>'Marks Entry'!G24</f>
        <v>0</v>
      </c>
      <c r="G22" s="493">
        <f>'Marks Entry'!H24</f>
        <v>0</v>
      </c>
      <c r="H22" s="493">
        <f>'Marks Entry'!I24</f>
        <v>0</v>
      </c>
      <c r="I22" s="493">
        <f>'Marks Entry'!J24</f>
        <v>0</v>
      </c>
      <c r="J22" s="597">
        <f>'Marks Entry'!K24</f>
        <v>0</v>
      </c>
      <c r="K22" s="494">
        <f>'Marks Entry'!L24</f>
        <v>0</v>
      </c>
      <c r="L22" s="495">
        <f>'Marks Entry'!M24</f>
        <v>0</v>
      </c>
      <c r="M22" s="496">
        <f>'Marks Entry'!N24</f>
        <v>0</v>
      </c>
      <c r="N22" s="495">
        <f>'Marks Entry'!O24</f>
        <v>0</v>
      </c>
      <c r="O22" s="495">
        <f>'Marks Entry'!P24</f>
        <v>0</v>
      </c>
      <c r="P22" s="497">
        <f>'Marks Entry'!Q24</f>
        <v>0</v>
      </c>
      <c r="Q22" s="495">
        <f>'Marks Entry'!R24</f>
        <v>0</v>
      </c>
      <c r="R22" s="495">
        <f>'Marks Entry'!S24</f>
        <v>0</v>
      </c>
      <c r="S22" s="497">
        <f>'Marks Entry'!T24</f>
        <v>0</v>
      </c>
      <c r="T22" s="498">
        <f>'Marks Entry'!U24</f>
        <v>0</v>
      </c>
      <c r="U22" s="495">
        <f>'Marks Entry'!V24</f>
        <v>0</v>
      </c>
      <c r="V22" s="495">
        <f>'Marks Entry'!W24</f>
        <v>0</v>
      </c>
      <c r="W22" s="498">
        <f>'Marks Entry'!X24</f>
        <v>0</v>
      </c>
      <c r="X22" s="495">
        <f>'Marks Entry'!Y24</f>
        <v>0</v>
      </c>
      <c r="Y22" s="495">
        <f>'Marks Entry'!Z24</f>
        <v>0</v>
      </c>
      <c r="Z22" s="498">
        <f>'Marks Entry'!AA24</f>
        <v>0</v>
      </c>
      <c r="AA22" s="511">
        <f>'Marks Entry'!AB24</f>
        <v>0</v>
      </c>
      <c r="AB22" s="501">
        <f>'Marks Entry'!AC24</f>
        <v>0</v>
      </c>
      <c r="AC22" s="501" t="str">
        <f>'Marks Entry'!AD24</f>
        <v/>
      </c>
      <c r="AD22" s="502">
        <f>'Marks Entry'!AE24</f>
        <v>0</v>
      </c>
      <c r="AE22" s="494">
        <f>'Marks Entry'!AF24</f>
        <v>0</v>
      </c>
      <c r="AF22" s="495">
        <f>'Marks Entry'!AG24</f>
        <v>0</v>
      </c>
      <c r="AG22" s="496">
        <f>'Marks Entry'!AH24</f>
        <v>0</v>
      </c>
      <c r="AH22" s="495">
        <f>'Marks Entry'!AI24</f>
        <v>0</v>
      </c>
      <c r="AI22" s="495">
        <f>'Marks Entry'!AJ24</f>
        <v>0</v>
      </c>
      <c r="AJ22" s="497">
        <f>'Marks Entry'!AK24</f>
        <v>0</v>
      </c>
      <c r="AK22" s="495">
        <f>'Marks Entry'!AL24</f>
        <v>0</v>
      </c>
      <c r="AL22" s="495">
        <f>'Marks Entry'!AM24</f>
        <v>0</v>
      </c>
      <c r="AM22" s="497">
        <f>'Marks Entry'!AN24</f>
        <v>0</v>
      </c>
      <c r="AN22" s="498">
        <f>'Marks Entry'!AO24</f>
        <v>0</v>
      </c>
      <c r="AO22" s="495">
        <f>'Marks Entry'!AP24</f>
        <v>0</v>
      </c>
      <c r="AP22" s="495">
        <f>'Marks Entry'!AQ24</f>
        <v>0</v>
      </c>
      <c r="AQ22" s="498">
        <f>'Marks Entry'!AR24</f>
        <v>0</v>
      </c>
      <c r="AR22" s="495">
        <f>'Marks Entry'!AS24</f>
        <v>0</v>
      </c>
      <c r="AS22" s="495">
        <f>'Marks Entry'!AT24</f>
        <v>0</v>
      </c>
      <c r="AT22" s="498">
        <f>'Marks Entry'!AU24</f>
        <v>0</v>
      </c>
      <c r="AU22" s="511">
        <f>'Marks Entry'!AV24</f>
        <v>0</v>
      </c>
      <c r="AV22" s="501">
        <f>'Marks Entry'!AW24</f>
        <v>0</v>
      </c>
      <c r="AW22" s="501" t="str">
        <f>'Marks Entry'!AX24</f>
        <v>E</v>
      </c>
      <c r="AX22" s="502">
        <f>'Marks Entry'!AY24</f>
        <v>0</v>
      </c>
      <c r="AY22" s="494">
        <f>'Marks Entry'!AZ24</f>
        <v>0</v>
      </c>
      <c r="AZ22" s="495">
        <f>'Marks Entry'!BA24</f>
        <v>0</v>
      </c>
      <c r="BA22" s="496">
        <f>'Marks Entry'!BB24</f>
        <v>0</v>
      </c>
      <c r="BB22" s="495">
        <f>'Marks Entry'!BC24</f>
        <v>0</v>
      </c>
      <c r="BC22" s="495">
        <f>'Marks Entry'!BD24</f>
        <v>0</v>
      </c>
      <c r="BD22" s="497">
        <f>'Marks Entry'!BE24</f>
        <v>0</v>
      </c>
      <c r="BE22" s="495">
        <f>'Marks Entry'!BF24</f>
        <v>0</v>
      </c>
      <c r="BF22" s="495">
        <f>'Marks Entry'!BG24</f>
        <v>0</v>
      </c>
      <c r="BG22" s="497">
        <f>'Marks Entry'!BH24</f>
        <v>0</v>
      </c>
      <c r="BH22" s="498">
        <f>'Marks Entry'!BI24</f>
        <v>0</v>
      </c>
      <c r="BI22" s="495">
        <f>'Marks Entry'!BJ24</f>
        <v>0</v>
      </c>
      <c r="BJ22" s="495">
        <f>'Marks Entry'!BK24</f>
        <v>0</v>
      </c>
      <c r="BK22" s="498">
        <f>'Marks Entry'!BL24</f>
        <v>0</v>
      </c>
      <c r="BL22" s="495">
        <f>'Marks Entry'!BM24</f>
        <v>0</v>
      </c>
      <c r="BM22" s="495">
        <f>'Marks Entry'!BN24</f>
        <v>0</v>
      </c>
      <c r="BN22" s="498">
        <f>'Marks Entry'!BO24</f>
        <v>0</v>
      </c>
      <c r="BO22" s="511">
        <f>'Marks Entry'!BP24</f>
        <v>0</v>
      </c>
      <c r="BP22" s="501">
        <f>'Marks Entry'!BQ24</f>
        <v>0</v>
      </c>
      <c r="BQ22" s="501" t="str">
        <f>'Marks Entry'!BR24</f>
        <v>E</v>
      </c>
      <c r="BR22" s="502">
        <f>'Marks Entry'!BS24</f>
        <v>0</v>
      </c>
      <c r="BS22" s="494">
        <f>'Marks Entry'!BT24</f>
        <v>0</v>
      </c>
      <c r="BT22" s="495">
        <f>'Marks Entry'!BU24</f>
        <v>0</v>
      </c>
      <c r="BU22" s="496">
        <f>'Marks Entry'!BV24</f>
        <v>0</v>
      </c>
      <c r="BV22" s="495">
        <f>'Marks Entry'!BW24</f>
        <v>0</v>
      </c>
      <c r="BW22" s="495">
        <f>'Marks Entry'!BX24</f>
        <v>0</v>
      </c>
      <c r="BX22" s="497">
        <f>'Marks Entry'!BY24</f>
        <v>0</v>
      </c>
      <c r="BY22" s="495">
        <f>'Marks Entry'!BZ24</f>
        <v>0</v>
      </c>
      <c r="BZ22" s="495">
        <f>'Marks Entry'!CA24</f>
        <v>0</v>
      </c>
      <c r="CA22" s="497">
        <f>'Marks Entry'!CB24</f>
        <v>0</v>
      </c>
      <c r="CB22" s="498">
        <f>'Marks Entry'!CC24</f>
        <v>0</v>
      </c>
      <c r="CC22" s="495">
        <f>'Marks Entry'!CD24</f>
        <v>0</v>
      </c>
      <c r="CD22" s="495">
        <f>'Marks Entry'!CE24</f>
        <v>0</v>
      </c>
      <c r="CE22" s="498">
        <f>'Marks Entry'!CF24</f>
        <v>0</v>
      </c>
      <c r="CF22" s="495">
        <f>'Marks Entry'!CG24</f>
        <v>0</v>
      </c>
      <c r="CG22" s="495">
        <f>'Marks Entry'!CH24</f>
        <v>0</v>
      </c>
      <c r="CH22" s="498">
        <f>'Marks Entry'!CI24</f>
        <v>0</v>
      </c>
      <c r="CI22" s="511">
        <f>'Marks Entry'!CJ24</f>
        <v>0</v>
      </c>
      <c r="CJ22" s="501">
        <f>'Marks Entry'!CK24</f>
        <v>0</v>
      </c>
      <c r="CK22" s="501" t="str">
        <f>'Marks Entry'!CL24</f>
        <v>E</v>
      </c>
      <c r="CL22" s="502">
        <f>'Marks Entry'!CM24</f>
        <v>0</v>
      </c>
      <c r="CM22" s="494">
        <f>'Marks Entry'!CN24</f>
        <v>0</v>
      </c>
      <c r="CN22" s="495">
        <f>'Marks Entry'!CO24</f>
        <v>0</v>
      </c>
      <c r="CO22" s="496">
        <f>'Marks Entry'!CP24</f>
        <v>0</v>
      </c>
      <c r="CP22" s="495">
        <f>'Marks Entry'!CQ24</f>
        <v>0</v>
      </c>
      <c r="CQ22" s="495">
        <f>'Marks Entry'!CR24</f>
        <v>0</v>
      </c>
      <c r="CR22" s="497">
        <f>'Marks Entry'!CS24</f>
        <v>0</v>
      </c>
      <c r="CS22" s="495">
        <f>'Marks Entry'!CT24</f>
        <v>0</v>
      </c>
      <c r="CT22" s="495">
        <f>'Marks Entry'!CU24</f>
        <v>0</v>
      </c>
      <c r="CU22" s="497">
        <f>'Marks Entry'!CV24</f>
        <v>0</v>
      </c>
      <c r="CV22" s="498">
        <f>'Marks Entry'!CW24</f>
        <v>0</v>
      </c>
      <c r="CW22" s="495">
        <f>'Marks Entry'!CX24</f>
        <v>0</v>
      </c>
      <c r="CX22" s="495">
        <f>'Marks Entry'!CY24</f>
        <v>0</v>
      </c>
      <c r="CY22" s="498">
        <f>'Marks Entry'!CZ24</f>
        <v>0</v>
      </c>
      <c r="CZ22" s="495">
        <f>'Marks Entry'!DA24</f>
        <v>0</v>
      </c>
      <c r="DA22" s="495">
        <f>'Marks Entry'!DB24</f>
        <v>0</v>
      </c>
      <c r="DB22" s="498">
        <f>'Marks Entry'!DC24</f>
        <v>0</v>
      </c>
      <c r="DC22" s="511">
        <f>'Marks Entry'!DD24</f>
        <v>0</v>
      </c>
      <c r="DD22" s="501">
        <f>'Marks Entry'!DE24</f>
        <v>0</v>
      </c>
      <c r="DE22" s="501" t="str">
        <f>'Marks Entry'!DF24</f>
        <v>E</v>
      </c>
      <c r="DF22" s="502">
        <f>'Marks Entry'!DG24</f>
        <v>0</v>
      </c>
      <c r="DG22" s="494">
        <f>'Marks Entry'!DH24</f>
        <v>0</v>
      </c>
      <c r="DH22" s="495">
        <f>'Marks Entry'!DI24</f>
        <v>0</v>
      </c>
      <c r="DI22" s="496">
        <f>'Marks Entry'!DJ24</f>
        <v>0</v>
      </c>
      <c r="DJ22" s="495">
        <f>'Marks Entry'!DK24</f>
        <v>0</v>
      </c>
      <c r="DK22" s="495">
        <f>'Marks Entry'!DL24</f>
        <v>0</v>
      </c>
      <c r="DL22" s="497">
        <f>'Marks Entry'!DM24</f>
        <v>0</v>
      </c>
      <c r="DM22" s="495">
        <f>'Marks Entry'!DN24</f>
        <v>0</v>
      </c>
      <c r="DN22" s="495">
        <f>'Marks Entry'!DO24</f>
        <v>0</v>
      </c>
      <c r="DO22" s="497">
        <f>'Marks Entry'!DP24</f>
        <v>0</v>
      </c>
      <c r="DP22" s="498">
        <f>'Marks Entry'!DQ24</f>
        <v>0</v>
      </c>
      <c r="DQ22" s="495">
        <f>'Marks Entry'!DR24</f>
        <v>0</v>
      </c>
      <c r="DR22" s="495">
        <f>'Marks Entry'!DS24</f>
        <v>0</v>
      </c>
      <c r="DS22" s="498">
        <f>'Marks Entry'!DT24</f>
        <v>0</v>
      </c>
      <c r="DT22" s="495">
        <f>'Marks Entry'!DU24</f>
        <v>0</v>
      </c>
      <c r="DU22" s="495">
        <f>'Marks Entry'!DV24</f>
        <v>0</v>
      </c>
      <c r="DV22" s="498">
        <f>'Marks Entry'!DW24</f>
        <v>0</v>
      </c>
      <c r="DW22" s="511">
        <f>'Marks Entry'!DX24</f>
        <v>0</v>
      </c>
      <c r="DX22" s="501">
        <f>'Marks Entry'!DY24</f>
        <v>0</v>
      </c>
      <c r="DY22" s="501" t="str">
        <f>'Marks Entry'!DZ24</f>
        <v>E</v>
      </c>
      <c r="DZ22" s="502">
        <f>'Marks Entry'!EA24</f>
        <v>0</v>
      </c>
      <c r="EA22" s="494">
        <f>'Marks Entry'!EB24</f>
        <v>0</v>
      </c>
      <c r="EB22" s="495">
        <f>'Marks Entry'!EC24</f>
        <v>0</v>
      </c>
      <c r="EC22" s="495">
        <f>'Marks Entry'!ED24</f>
        <v>0</v>
      </c>
      <c r="ED22" s="495">
        <f>'Marks Entry'!EE24</f>
        <v>0</v>
      </c>
      <c r="EE22" s="495">
        <f>'Marks Entry'!EF24</f>
        <v>0</v>
      </c>
      <c r="EF22" s="503">
        <f>'Marks Entry'!EG24</f>
        <v>0</v>
      </c>
      <c r="EG22" s="504">
        <f>'Marks Entry'!EJ24</f>
        <v>0</v>
      </c>
      <c r="EH22" s="494">
        <f>'Marks Entry'!EK24</f>
        <v>0</v>
      </c>
      <c r="EI22" s="495">
        <f>'Marks Entry'!EL24</f>
        <v>0</v>
      </c>
      <c r="EJ22" s="495">
        <f>'Marks Entry'!EM24</f>
        <v>0</v>
      </c>
      <c r="EK22" s="495">
        <f>'Marks Entry'!EN24</f>
        <v>0</v>
      </c>
      <c r="EL22" s="495">
        <f>'Marks Entry'!EO24</f>
        <v>0</v>
      </c>
      <c r="EM22" s="498">
        <f>'Marks Entry'!EP24</f>
        <v>0</v>
      </c>
      <c r="EN22" s="504">
        <f>'Marks Entry'!ES24</f>
        <v>0</v>
      </c>
      <c r="EO22" s="494">
        <f>'Marks Entry'!ET24</f>
        <v>0</v>
      </c>
      <c r="EP22" s="495">
        <f>'Marks Entry'!EU24</f>
        <v>0</v>
      </c>
      <c r="EQ22" s="495">
        <f>'Marks Entry'!EV24</f>
        <v>0</v>
      </c>
      <c r="ER22" s="495">
        <f>'Marks Entry'!EW24</f>
        <v>0</v>
      </c>
      <c r="ES22" s="495">
        <f>'Marks Entry'!EX24</f>
        <v>0</v>
      </c>
      <c r="ET22" s="498">
        <f>'Marks Entry'!EY24</f>
        <v>0</v>
      </c>
      <c r="EU22" s="504">
        <f>'Marks Entry'!FB24</f>
        <v>0</v>
      </c>
      <c r="EV22" s="505">
        <f>'Marks Entry'!FC24</f>
        <v>0</v>
      </c>
      <c r="EW22" s="506">
        <f>'Marks Entry'!FD24</f>
        <v>0</v>
      </c>
      <c r="EX22" s="507" t="str">
        <f>'Marks Entry'!FE24</f>
        <v/>
      </c>
      <c r="EY22" s="505">
        <f>'Marks Entry'!FF24</f>
        <v>0</v>
      </c>
      <c r="EZ22" s="506">
        <f>'Marks Entry'!FG24</f>
        <v>0</v>
      </c>
      <c r="FA22" s="508" t="str">
        <f>'Marks Entry'!FH24</f>
        <v/>
      </c>
      <c r="FB22" s="506" t="str">
        <f>IF(OR('Marks Entry'!FI24="First",'Marks Entry'!FI24="Second",'Marks Entry'!FI24="Third"),'Marks Entry'!FI24,"")</f>
        <v/>
      </c>
      <c r="FC22" s="506" t="str">
        <f>'Marks Entry'!FJ24</f>
        <v/>
      </c>
      <c r="FD22" s="509" t="str">
        <f>'Marks Entry'!FK24</f>
        <v/>
      </c>
      <c r="FE22" s="493" t="str">
        <f>'Marks Entry'!FL24</f>
        <v/>
      </c>
      <c r="FF22" s="510" t="str">
        <f>'Marks Entry'!FM24</f>
        <v/>
      </c>
      <c r="FG22" s="18">
        <f>'Marks Entry'!FO24</f>
        <v>0</v>
      </c>
    </row>
    <row r="23" spans="1:163" s="19" customFormat="1" ht="17.25" customHeight="1">
      <c r="A23" s="1013"/>
      <c r="B23" s="492">
        <f t="shared" si="1"/>
        <v>0</v>
      </c>
      <c r="C23" s="493">
        <f>'Marks Entry'!D25</f>
        <v>0</v>
      </c>
      <c r="D23" s="493">
        <f>'Marks Entry'!E25</f>
        <v>0</v>
      </c>
      <c r="E23" s="493">
        <f>'Marks Entry'!F25</f>
        <v>0</v>
      </c>
      <c r="F23" s="493">
        <f>'Marks Entry'!G25</f>
        <v>0</v>
      </c>
      <c r="G23" s="493">
        <f>'Marks Entry'!H25</f>
        <v>0</v>
      </c>
      <c r="H23" s="493">
        <f>'Marks Entry'!I25</f>
        <v>0</v>
      </c>
      <c r="I23" s="493">
        <f>'Marks Entry'!J25</f>
        <v>0</v>
      </c>
      <c r="J23" s="597">
        <f>'Marks Entry'!K25</f>
        <v>0</v>
      </c>
      <c r="K23" s="494">
        <f>'Marks Entry'!L25</f>
        <v>0</v>
      </c>
      <c r="L23" s="495">
        <f>'Marks Entry'!M25</f>
        <v>0</v>
      </c>
      <c r="M23" s="496">
        <f>'Marks Entry'!N25</f>
        <v>0</v>
      </c>
      <c r="N23" s="495">
        <f>'Marks Entry'!O25</f>
        <v>0</v>
      </c>
      <c r="O23" s="495">
        <f>'Marks Entry'!P25</f>
        <v>0</v>
      </c>
      <c r="P23" s="497">
        <f>'Marks Entry'!Q25</f>
        <v>0</v>
      </c>
      <c r="Q23" s="495">
        <f>'Marks Entry'!R25</f>
        <v>0</v>
      </c>
      <c r="R23" s="495">
        <f>'Marks Entry'!S25</f>
        <v>0</v>
      </c>
      <c r="S23" s="497">
        <f>'Marks Entry'!T25</f>
        <v>0</v>
      </c>
      <c r="T23" s="498">
        <f>'Marks Entry'!U25</f>
        <v>0</v>
      </c>
      <c r="U23" s="495">
        <f>'Marks Entry'!V25</f>
        <v>0</v>
      </c>
      <c r="V23" s="495">
        <f>'Marks Entry'!W25</f>
        <v>0</v>
      </c>
      <c r="W23" s="498">
        <f>'Marks Entry'!X25</f>
        <v>0</v>
      </c>
      <c r="X23" s="495">
        <f>'Marks Entry'!Y25</f>
        <v>0</v>
      </c>
      <c r="Y23" s="495">
        <f>'Marks Entry'!Z25</f>
        <v>0</v>
      </c>
      <c r="Z23" s="498">
        <f>'Marks Entry'!AA25</f>
        <v>0</v>
      </c>
      <c r="AA23" s="511">
        <f>'Marks Entry'!AB25</f>
        <v>0</v>
      </c>
      <c r="AB23" s="501">
        <f>'Marks Entry'!AC25</f>
        <v>0</v>
      </c>
      <c r="AC23" s="501" t="str">
        <f>'Marks Entry'!AD25</f>
        <v/>
      </c>
      <c r="AD23" s="502">
        <f>'Marks Entry'!AE25</f>
        <v>0</v>
      </c>
      <c r="AE23" s="494">
        <f>'Marks Entry'!AF25</f>
        <v>0</v>
      </c>
      <c r="AF23" s="495">
        <f>'Marks Entry'!AG25</f>
        <v>0</v>
      </c>
      <c r="AG23" s="496">
        <f>'Marks Entry'!AH25</f>
        <v>0</v>
      </c>
      <c r="AH23" s="495">
        <f>'Marks Entry'!AI25</f>
        <v>0</v>
      </c>
      <c r="AI23" s="495">
        <f>'Marks Entry'!AJ25</f>
        <v>0</v>
      </c>
      <c r="AJ23" s="497">
        <f>'Marks Entry'!AK25</f>
        <v>0</v>
      </c>
      <c r="AK23" s="495">
        <f>'Marks Entry'!AL25</f>
        <v>0</v>
      </c>
      <c r="AL23" s="495">
        <f>'Marks Entry'!AM25</f>
        <v>0</v>
      </c>
      <c r="AM23" s="497">
        <f>'Marks Entry'!AN25</f>
        <v>0</v>
      </c>
      <c r="AN23" s="498">
        <f>'Marks Entry'!AO25</f>
        <v>0</v>
      </c>
      <c r="AO23" s="495">
        <f>'Marks Entry'!AP25</f>
        <v>0</v>
      </c>
      <c r="AP23" s="495">
        <f>'Marks Entry'!AQ25</f>
        <v>0</v>
      </c>
      <c r="AQ23" s="498">
        <f>'Marks Entry'!AR25</f>
        <v>0</v>
      </c>
      <c r="AR23" s="495">
        <f>'Marks Entry'!AS25</f>
        <v>0</v>
      </c>
      <c r="AS23" s="495">
        <f>'Marks Entry'!AT25</f>
        <v>0</v>
      </c>
      <c r="AT23" s="498">
        <f>'Marks Entry'!AU25</f>
        <v>0</v>
      </c>
      <c r="AU23" s="511">
        <f>'Marks Entry'!AV25</f>
        <v>0</v>
      </c>
      <c r="AV23" s="501">
        <f>'Marks Entry'!AW25</f>
        <v>0</v>
      </c>
      <c r="AW23" s="501" t="str">
        <f>'Marks Entry'!AX25</f>
        <v>E</v>
      </c>
      <c r="AX23" s="502">
        <f>'Marks Entry'!AY25</f>
        <v>0</v>
      </c>
      <c r="AY23" s="494">
        <f>'Marks Entry'!AZ25</f>
        <v>0</v>
      </c>
      <c r="AZ23" s="495">
        <f>'Marks Entry'!BA25</f>
        <v>0</v>
      </c>
      <c r="BA23" s="496">
        <f>'Marks Entry'!BB25</f>
        <v>0</v>
      </c>
      <c r="BB23" s="495">
        <f>'Marks Entry'!BC25</f>
        <v>0</v>
      </c>
      <c r="BC23" s="495">
        <f>'Marks Entry'!BD25</f>
        <v>0</v>
      </c>
      <c r="BD23" s="497">
        <f>'Marks Entry'!BE25</f>
        <v>0</v>
      </c>
      <c r="BE23" s="495">
        <f>'Marks Entry'!BF25</f>
        <v>0</v>
      </c>
      <c r="BF23" s="495">
        <f>'Marks Entry'!BG25</f>
        <v>0</v>
      </c>
      <c r="BG23" s="497">
        <f>'Marks Entry'!BH25</f>
        <v>0</v>
      </c>
      <c r="BH23" s="498">
        <f>'Marks Entry'!BI25</f>
        <v>0</v>
      </c>
      <c r="BI23" s="495">
        <f>'Marks Entry'!BJ25</f>
        <v>0</v>
      </c>
      <c r="BJ23" s="495">
        <f>'Marks Entry'!BK25</f>
        <v>0</v>
      </c>
      <c r="BK23" s="498">
        <f>'Marks Entry'!BL25</f>
        <v>0</v>
      </c>
      <c r="BL23" s="495">
        <f>'Marks Entry'!BM25</f>
        <v>0</v>
      </c>
      <c r="BM23" s="495">
        <f>'Marks Entry'!BN25</f>
        <v>0</v>
      </c>
      <c r="BN23" s="498">
        <f>'Marks Entry'!BO25</f>
        <v>0</v>
      </c>
      <c r="BO23" s="511">
        <f>'Marks Entry'!BP25</f>
        <v>0</v>
      </c>
      <c r="BP23" s="501">
        <f>'Marks Entry'!BQ25</f>
        <v>0</v>
      </c>
      <c r="BQ23" s="501" t="str">
        <f>'Marks Entry'!BR25</f>
        <v>E</v>
      </c>
      <c r="BR23" s="502">
        <f>'Marks Entry'!BS25</f>
        <v>0</v>
      </c>
      <c r="BS23" s="494">
        <f>'Marks Entry'!BT25</f>
        <v>0</v>
      </c>
      <c r="BT23" s="495">
        <f>'Marks Entry'!BU25</f>
        <v>0</v>
      </c>
      <c r="BU23" s="496">
        <f>'Marks Entry'!BV25</f>
        <v>0</v>
      </c>
      <c r="BV23" s="495">
        <f>'Marks Entry'!BW25</f>
        <v>0</v>
      </c>
      <c r="BW23" s="495">
        <f>'Marks Entry'!BX25</f>
        <v>0</v>
      </c>
      <c r="BX23" s="497">
        <f>'Marks Entry'!BY25</f>
        <v>0</v>
      </c>
      <c r="BY23" s="495">
        <f>'Marks Entry'!BZ25</f>
        <v>0</v>
      </c>
      <c r="BZ23" s="495">
        <f>'Marks Entry'!CA25</f>
        <v>0</v>
      </c>
      <c r="CA23" s="497">
        <f>'Marks Entry'!CB25</f>
        <v>0</v>
      </c>
      <c r="CB23" s="498">
        <f>'Marks Entry'!CC25</f>
        <v>0</v>
      </c>
      <c r="CC23" s="495">
        <f>'Marks Entry'!CD25</f>
        <v>0</v>
      </c>
      <c r="CD23" s="495">
        <f>'Marks Entry'!CE25</f>
        <v>0</v>
      </c>
      <c r="CE23" s="498">
        <f>'Marks Entry'!CF25</f>
        <v>0</v>
      </c>
      <c r="CF23" s="495">
        <f>'Marks Entry'!CG25</f>
        <v>0</v>
      </c>
      <c r="CG23" s="495">
        <f>'Marks Entry'!CH25</f>
        <v>0</v>
      </c>
      <c r="CH23" s="498">
        <f>'Marks Entry'!CI25</f>
        <v>0</v>
      </c>
      <c r="CI23" s="511">
        <f>'Marks Entry'!CJ25</f>
        <v>0</v>
      </c>
      <c r="CJ23" s="501">
        <f>'Marks Entry'!CK25</f>
        <v>0</v>
      </c>
      <c r="CK23" s="501" t="str">
        <f>'Marks Entry'!CL25</f>
        <v>E</v>
      </c>
      <c r="CL23" s="502">
        <f>'Marks Entry'!CM25</f>
        <v>0</v>
      </c>
      <c r="CM23" s="494">
        <f>'Marks Entry'!CN25</f>
        <v>0</v>
      </c>
      <c r="CN23" s="495">
        <f>'Marks Entry'!CO25</f>
        <v>0</v>
      </c>
      <c r="CO23" s="496">
        <f>'Marks Entry'!CP25</f>
        <v>0</v>
      </c>
      <c r="CP23" s="495">
        <f>'Marks Entry'!CQ25</f>
        <v>0</v>
      </c>
      <c r="CQ23" s="495">
        <f>'Marks Entry'!CR25</f>
        <v>0</v>
      </c>
      <c r="CR23" s="497">
        <f>'Marks Entry'!CS25</f>
        <v>0</v>
      </c>
      <c r="CS23" s="495">
        <f>'Marks Entry'!CT25</f>
        <v>0</v>
      </c>
      <c r="CT23" s="495">
        <f>'Marks Entry'!CU25</f>
        <v>0</v>
      </c>
      <c r="CU23" s="497">
        <f>'Marks Entry'!CV25</f>
        <v>0</v>
      </c>
      <c r="CV23" s="498">
        <f>'Marks Entry'!CW25</f>
        <v>0</v>
      </c>
      <c r="CW23" s="495">
        <f>'Marks Entry'!CX25</f>
        <v>0</v>
      </c>
      <c r="CX23" s="495">
        <f>'Marks Entry'!CY25</f>
        <v>0</v>
      </c>
      <c r="CY23" s="498">
        <f>'Marks Entry'!CZ25</f>
        <v>0</v>
      </c>
      <c r="CZ23" s="495">
        <f>'Marks Entry'!DA25</f>
        <v>0</v>
      </c>
      <c r="DA23" s="495">
        <f>'Marks Entry'!DB25</f>
        <v>0</v>
      </c>
      <c r="DB23" s="498">
        <f>'Marks Entry'!DC25</f>
        <v>0</v>
      </c>
      <c r="DC23" s="511">
        <f>'Marks Entry'!DD25</f>
        <v>0</v>
      </c>
      <c r="DD23" s="501">
        <f>'Marks Entry'!DE25</f>
        <v>0</v>
      </c>
      <c r="DE23" s="501" t="str">
        <f>'Marks Entry'!DF25</f>
        <v>E</v>
      </c>
      <c r="DF23" s="502">
        <f>'Marks Entry'!DG25</f>
        <v>0</v>
      </c>
      <c r="DG23" s="494">
        <f>'Marks Entry'!DH25</f>
        <v>0</v>
      </c>
      <c r="DH23" s="495">
        <f>'Marks Entry'!DI25</f>
        <v>0</v>
      </c>
      <c r="DI23" s="496">
        <f>'Marks Entry'!DJ25</f>
        <v>0</v>
      </c>
      <c r="DJ23" s="495">
        <f>'Marks Entry'!DK25</f>
        <v>0</v>
      </c>
      <c r="DK23" s="495">
        <f>'Marks Entry'!DL25</f>
        <v>0</v>
      </c>
      <c r="DL23" s="497">
        <f>'Marks Entry'!DM25</f>
        <v>0</v>
      </c>
      <c r="DM23" s="495">
        <f>'Marks Entry'!DN25</f>
        <v>0</v>
      </c>
      <c r="DN23" s="495">
        <f>'Marks Entry'!DO25</f>
        <v>0</v>
      </c>
      <c r="DO23" s="497">
        <f>'Marks Entry'!DP25</f>
        <v>0</v>
      </c>
      <c r="DP23" s="498">
        <f>'Marks Entry'!DQ25</f>
        <v>0</v>
      </c>
      <c r="DQ23" s="495">
        <f>'Marks Entry'!DR25</f>
        <v>0</v>
      </c>
      <c r="DR23" s="495">
        <f>'Marks Entry'!DS25</f>
        <v>0</v>
      </c>
      <c r="DS23" s="498">
        <f>'Marks Entry'!DT25</f>
        <v>0</v>
      </c>
      <c r="DT23" s="495">
        <f>'Marks Entry'!DU25</f>
        <v>0</v>
      </c>
      <c r="DU23" s="495">
        <f>'Marks Entry'!DV25</f>
        <v>0</v>
      </c>
      <c r="DV23" s="498">
        <f>'Marks Entry'!DW25</f>
        <v>0</v>
      </c>
      <c r="DW23" s="511">
        <f>'Marks Entry'!DX25</f>
        <v>0</v>
      </c>
      <c r="DX23" s="501">
        <f>'Marks Entry'!DY25</f>
        <v>0</v>
      </c>
      <c r="DY23" s="501" t="str">
        <f>'Marks Entry'!DZ25</f>
        <v>E</v>
      </c>
      <c r="DZ23" s="502">
        <f>'Marks Entry'!EA25</f>
        <v>0</v>
      </c>
      <c r="EA23" s="494">
        <f>'Marks Entry'!EB25</f>
        <v>0</v>
      </c>
      <c r="EB23" s="495">
        <f>'Marks Entry'!EC25</f>
        <v>0</v>
      </c>
      <c r="EC23" s="495">
        <f>'Marks Entry'!ED25</f>
        <v>0</v>
      </c>
      <c r="ED23" s="495">
        <f>'Marks Entry'!EE25</f>
        <v>0</v>
      </c>
      <c r="EE23" s="495">
        <f>'Marks Entry'!EF25</f>
        <v>0</v>
      </c>
      <c r="EF23" s="503">
        <f>'Marks Entry'!EG25</f>
        <v>0</v>
      </c>
      <c r="EG23" s="504">
        <f>'Marks Entry'!EJ25</f>
        <v>0</v>
      </c>
      <c r="EH23" s="494">
        <f>'Marks Entry'!EK25</f>
        <v>0</v>
      </c>
      <c r="EI23" s="495">
        <f>'Marks Entry'!EL25</f>
        <v>0</v>
      </c>
      <c r="EJ23" s="495">
        <f>'Marks Entry'!EM25</f>
        <v>0</v>
      </c>
      <c r="EK23" s="495">
        <f>'Marks Entry'!EN25</f>
        <v>0</v>
      </c>
      <c r="EL23" s="495">
        <f>'Marks Entry'!EO25</f>
        <v>0</v>
      </c>
      <c r="EM23" s="498">
        <f>'Marks Entry'!EP25</f>
        <v>0</v>
      </c>
      <c r="EN23" s="504">
        <f>'Marks Entry'!ES25</f>
        <v>0</v>
      </c>
      <c r="EO23" s="494">
        <f>'Marks Entry'!ET25</f>
        <v>0</v>
      </c>
      <c r="EP23" s="495">
        <f>'Marks Entry'!EU25</f>
        <v>0</v>
      </c>
      <c r="EQ23" s="495">
        <f>'Marks Entry'!EV25</f>
        <v>0</v>
      </c>
      <c r="ER23" s="495">
        <f>'Marks Entry'!EW25</f>
        <v>0</v>
      </c>
      <c r="ES23" s="495">
        <f>'Marks Entry'!EX25</f>
        <v>0</v>
      </c>
      <c r="ET23" s="498">
        <f>'Marks Entry'!EY25</f>
        <v>0</v>
      </c>
      <c r="EU23" s="504">
        <f>'Marks Entry'!FB25</f>
        <v>0</v>
      </c>
      <c r="EV23" s="505">
        <f>'Marks Entry'!FC25</f>
        <v>0</v>
      </c>
      <c r="EW23" s="506">
        <f>'Marks Entry'!FD25</f>
        <v>0</v>
      </c>
      <c r="EX23" s="507" t="str">
        <f>'Marks Entry'!FE25</f>
        <v/>
      </c>
      <c r="EY23" s="505">
        <f>'Marks Entry'!FF25</f>
        <v>0</v>
      </c>
      <c r="EZ23" s="506">
        <f>'Marks Entry'!FG25</f>
        <v>0</v>
      </c>
      <c r="FA23" s="508" t="str">
        <f>'Marks Entry'!FH25</f>
        <v/>
      </c>
      <c r="FB23" s="506" t="str">
        <f>IF(OR('Marks Entry'!FI25="First",'Marks Entry'!FI25="Second",'Marks Entry'!FI25="Third"),'Marks Entry'!FI25,"")</f>
        <v/>
      </c>
      <c r="FC23" s="506" t="str">
        <f>'Marks Entry'!FJ25</f>
        <v/>
      </c>
      <c r="FD23" s="509" t="str">
        <f>'Marks Entry'!FK25</f>
        <v/>
      </c>
      <c r="FE23" s="493" t="str">
        <f>'Marks Entry'!FL25</f>
        <v/>
      </c>
      <c r="FF23" s="510" t="str">
        <f>'Marks Entry'!FM25</f>
        <v/>
      </c>
      <c r="FG23" s="18">
        <f>'Marks Entry'!FO25</f>
        <v>0</v>
      </c>
    </row>
    <row r="24" spans="1:163" s="19" customFormat="1" ht="17.25" customHeight="1">
      <c r="A24" s="1013"/>
      <c r="B24" s="492">
        <f t="shared" si="1"/>
        <v>0</v>
      </c>
      <c r="C24" s="493">
        <f>'Marks Entry'!D26</f>
        <v>0</v>
      </c>
      <c r="D24" s="493">
        <f>'Marks Entry'!E26</f>
        <v>0</v>
      </c>
      <c r="E24" s="493">
        <f>'Marks Entry'!F26</f>
        <v>0</v>
      </c>
      <c r="F24" s="493">
        <f>'Marks Entry'!G26</f>
        <v>0</v>
      </c>
      <c r="G24" s="493">
        <f>'Marks Entry'!H26</f>
        <v>0</v>
      </c>
      <c r="H24" s="493">
        <f>'Marks Entry'!I26</f>
        <v>0</v>
      </c>
      <c r="I24" s="493">
        <f>'Marks Entry'!J26</f>
        <v>0</v>
      </c>
      <c r="J24" s="597">
        <f>'Marks Entry'!K26</f>
        <v>0</v>
      </c>
      <c r="K24" s="494">
        <f>'Marks Entry'!L26</f>
        <v>0</v>
      </c>
      <c r="L24" s="495">
        <f>'Marks Entry'!M26</f>
        <v>0</v>
      </c>
      <c r="M24" s="496">
        <f>'Marks Entry'!N26</f>
        <v>0</v>
      </c>
      <c r="N24" s="495">
        <f>'Marks Entry'!O26</f>
        <v>0</v>
      </c>
      <c r="O24" s="495">
        <f>'Marks Entry'!P26</f>
        <v>0</v>
      </c>
      <c r="P24" s="497">
        <f>'Marks Entry'!Q26</f>
        <v>0</v>
      </c>
      <c r="Q24" s="495">
        <f>'Marks Entry'!R26</f>
        <v>0</v>
      </c>
      <c r="R24" s="495">
        <f>'Marks Entry'!S26</f>
        <v>0</v>
      </c>
      <c r="S24" s="497">
        <f>'Marks Entry'!T26</f>
        <v>0</v>
      </c>
      <c r="T24" s="498">
        <f>'Marks Entry'!U26</f>
        <v>0</v>
      </c>
      <c r="U24" s="495">
        <f>'Marks Entry'!V26</f>
        <v>0</v>
      </c>
      <c r="V24" s="495">
        <f>'Marks Entry'!W26</f>
        <v>0</v>
      </c>
      <c r="W24" s="498">
        <f>'Marks Entry'!X26</f>
        <v>0</v>
      </c>
      <c r="X24" s="495">
        <f>'Marks Entry'!Y26</f>
        <v>0</v>
      </c>
      <c r="Y24" s="495">
        <f>'Marks Entry'!Z26</f>
        <v>0</v>
      </c>
      <c r="Z24" s="498">
        <f>'Marks Entry'!AA26</f>
        <v>0</v>
      </c>
      <c r="AA24" s="511">
        <f>'Marks Entry'!AB26</f>
        <v>0</v>
      </c>
      <c r="AB24" s="501">
        <f>'Marks Entry'!AC26</f>
        <v>0</v>
      </c>
      <c r="AC24" s="501" t="str">
        <f>'Marks Entry'!AD26</f>
        <v/>
      </c>
      <c r="AD24" s="502">
        <f>'Marks Entry'!AE26</f>
        <v>0</v>
      </c>
      <c r="AE24" s="494">
        <f>'Marks Entry'!AF26</f>
        <v>0</v>
      </c>
      <c r="AF24" s="495">
        <f>'Marks Entry'!AG26</f>
        <v>0</v>
      </c>
      <c r="AG24" s="496">
        <f>'Marks Entry'!AH26</f>
        <v>0</v>
      </c>
      <c r="AH24" s="495">
        <f>'Marks Entry'!AI26</f>
        <v>0</v>
      </c>
      <c r="AI24" s="495">
        <f>'Marks Entry'!AJ26</f>
        <v>0</v>
      </c>
      <c r="AJ24" s="497">
        <f>'Marks Entry'!AK26</f>
        <v>0</v>
      </c>
      <c r="AK24" s="495">
        <f>'Marks Entry'!AL26</f>
        <v>0</v>
      </c>
      <c r="AL24" s="495">
        <f>'Marks Entry'!AM26</f>
        <v>0</v>
      </c>
      <c r="AM24" s="497">
        <f>'Marks Entry'!AN26</f>
        <v>0</v>
      </c>
      <c r="AN24" s="498">
        <f>'Marks Entry'!AO26</f>
        <v>0</v>
      </c>
      <c r="AO24" s="495">
        <f>'Marks Entry'!AP26</f>
        <v>0</v>
      </c>
      <c r="AP24" s="495">
        <f>'Marks Entry'!AQ26</f>
        <v>0</v>
      </c>
      <c r="AQ24" s="498">
        <f>'Marks Entry'!AR26</f>
        <v>0</v>
      </c>
      <c r="AR24" s="495">
        <f>'Marks Entry'!AS26</f>
        <v>0</v>
      </c>
      <c r="AS24" s="495">
        <f>'Marks Entry'!AT26</f>
        <v>0</v>
      </c>
      <c r="AT24" s="498">
        <f>'Marks Entry'!AU26</f>
        <v>0</v>
      </c>
      <c r="AU24" s="511">
        <f>'Marks Entry'!AV26</f>
        <v>0</v>
      </c>
      <c r="AV24" s="501">
        <f>'Marks Entry'!AW26</f>
        <v>0</v>
      </c>
      <c r="AW24" s="501" t="str">
        <f>'Marks Entry'!AX26</f>
        <v>E</v>
      </c>
      <c r="AX24" s="502">
        <f>'Marks Entry'!AY26</f>
        <v>0</v>
      </c>
      <c r="AY24" s="494">
        <f>'Marks Entry'!AZ26</f>
        <v>0</v>
      </c>
      <c r="AZ24" s="495">
        <f>'Marks Entry'!BA26</f>
        <v>0</v>
      </c>
      <c r="BA24" s="496">
        <f>'Marks Entry'!BB26</f>
        <v>0</v>
      </c>
      <c r="BB24" s="495">
        <f>'Marks Entry'!BC26</f>
        <v>0</v>
      </c>
      <c r="BC24" s="495">
        <f>'Marks Entry'!BD26</f>
        <v>0</v>
      </c>
      <c r="BD24" s="497">
        <f>'Marks Entry'!BE26</f>
        <v>0</v>
      </c>
      <c r="BE24" s="495">
        <f>'Marks Entry'!BF26</f>
        <v>0</v>
      </c>
      <c r="BF24" s="495">
        <f>'Marks Entry'!BG26</f>
        <v>0</v>
      </c>
      <c r="BG24" s="497">
        <f>'Marks Entry'!BH26</f>
        <v>0</v>
      </c>
      <c r="BH24" s="498">
        <f>'Marks Entry'!BI26</f>
        <v>0</v>
      </c>
      <c r="BI24" s="495">
        <f>'Marks Entry'!BJ26</f>
        <v>0</v>
      </c>
      <c r="BJ24" s="495">
        <f>'Marks Entry'!BK26</f>
        <v>0</v>
      </c>
      <c r="BK24" s="498">
        <f>'Marks Entry'!BL26</f>
        <v>0</v>
      </c>
      <c r="BL24" s="495">
        <f>'Marks Entry'!BM26</f>
        <v>0</v>
      </c>
      <c r="BM24" s="495">
        <f>'Marks Entry'!BN26</f>
        <v>0</v>
      </c>
      <c r="BN24" s="498">
        <f>'Marks Entry'!BO26</f>
        <v>0</v>
      </c>
      <c r="BO24" s="511">
        <f>'Marks Entry'!BP26</f>
        <v>0</v>
      </c>
      <c r="BP24" s="501">
        <f>'Marks Entry'!BQ26</f>
        <v>0</v>
      </c>
      <c r="BQ24" s="501" t="str">
        <f>'Marks Entry'!BR26</f>
        <v>E</v>
      </c>
      <c r="BR24" s="502">
        <f>'Marks Entry'!BS26</f>
        <v>0</v>
      </c>
      <c r="BS24" s="494">
        <f>'Marks Entry'!BT26</f>
        <v>0</v>
      </c>
      <c r="BT24" s="495">
        <f>'Marks Entry'!BU26</f>
        <v>0</v>
      </c>
      <c r="BU24" s="496">
        <f>'Marks Entry'!BV26</f>
        <v>0</v>
      </c>
      <c r="BV24" s="495">
        <f>'Marks Entry'!BW26</f>
        <v>0</v>
      </c>
      <c r="BW24" s="495">
        <f>'Marks Entry'!BX26</f>
        <v>0</v>
      </c>
      <c r="BX24" s="497">
        <f>'Marks Entry'!BY26</f>
        <v>0</v>
      </c>
      <c r="BY24" s="495">
        <f>'Marks Entry'!BZ26</f>
        <v>0</v>
      </c>
      <c r="BZ24" s="495">
        <f>'Marks Entry'!CA26</f>
        <v>0</v>
      </c>
      <c r="CA24" s="497">
        <f>'Marks Entry'!CB26</f>
        <v>0</v>
      </c>
      <c r="CB24" s="498">
        <f>'Marks Entry'!CC26</f>
        <v>0</v>
      </c>
      <c r="CC24" s="495">
        <f>'Marks Entry'!CD26</f>
        <v>0</v>
      </c>
      <c r="CD24" s="495">
        <f>'Marks Entry'!CE26</f>
        <v>0</v>
      </c>
      <c r="CE24" s="498">
        <f>'Marks Entry'!CF26</f>
        <v>0</v>
      </c>
      <c r="CF24" s="495">
        <f>'Marks Entry'!CG26</f>
        <v>0</v>
      </c>
      <c r="CG24" s="495">
        <f>'Marks Entry'!CH26</f>
        <v>0</v>
      </c>
      <c r="CH24" s="498">
        <f>'Marks Entry'!CI26</f>
        <v>0</v>
      </c>
      <c r="CI24" s="511">
        <f>'Marks Entry'!CJ26</f>
        <v>0</v>
      </c>
      <c r="CJ24" s="501">
        <f>'Marks Entry'!CK26</f>
        <v>0</v>
      </c>
      <c r="CK24" s="501" t="str">
        <f>'Marks Entry'!CL26</f>
        <v>E</v>
      </c>
      <c r="CL24" s="502">
        <f>'Marks Entry'!CM26</f>
        <v>0</v>
      </c>
      <c r="CM24" s="494">
        <f>'Marks Entry'!CN26</f>
        <v>0</v>
      </c>
      <c r="CN24" s="495">
        <f>'Marks Entry'!CO26</f>
        <v>0</v>
      </c>
      <c r="CO24" s="496">
        <f>'Marks Entry'!CP26</f>
        <v>0</v>
      </c>
      <c r="CP24" s="495">
        <f>'Marks Entry'!CQ26</f>
        <v>0</v>
      </c>
      <c r="CQ24" s="495">
        <f>'Marks Entry'!CR26</f>
        <v>0</v>
      </c>
      <c r="CR24" s="497">
        <f>'Marks Entry'!CS26</f>
        <v>0</v>
      </c>
      <c r="CS24" s="495">
        <f>'Marks Entry'!CT26</f>
        <v>0</v>
      </c>
      <c r="CT24" s="495">
        <f>'Marks Entry'!CU26</f>
        <v>0</v>
      </c>
      <c r="CU24" s="497">
        <f>'Marks Entry'!CV26</f>
        <v>0</v>
      </c>
      <c r="CV24" s="498">
        <f>'Marks Entry'!CW26</f>
        <v>0</v>
      </c>
      <c r="CW24" s="495">
        <f>'Marks Entry'!CX26</f>
        <v>0</v>
      </c>
      <c r="CX24" s="495">
        <f>'Marks Entry'!CY26</f>
        <v>0</v>
      </c>
      <c r="CY24" s="498">
        <f>'Marks Entry'!CZ26</f>
        <v>0</v>
      </c>
      <c r="CZ24" s="495">
        <f>'Marks Entry'!DA26</f>
        <v>0</v>
      </c>
      <c r="DA24" s="495">
        <f>'Marks Entry'!DB26</f>
        <v>0</v>
      </c>
      <c r="DB24" s="498">
        <f>'Marks Entry'!DC26</f>
        <v>0</v>
      </c>
      <c r="DC24" s="511">
        <f>'Marks Entry'!DD26</f>
        <v>0</v>
      </c>
      <c r="DD24" s="501">
        <f>'Marks Entry'!DE26</f>
        <v>0</v>
      </c>
      <c r="DE24" s="501" t="str">
        <f>'Marks Entry'!DF26</f>
        <v>E</v>
      </c>
      <c r="DF24" s="502">
        <f>'Marks Entry'!DG26</f>
        <v>0</v>
      </c>
      <c r="DG24" s="494">
        <f>'Marks Entry'!DH26</f>
        <v>0</v>
      </c>
      <c r="DH24" s="495">
        <f>'Marks Entry'!DI26</f>
        <v>0</v>
      </c>
      <c r="DI24" s="496">
        <f>'Marks Entry'!DJ26</f>
        <v>0</v>
      </c>
      <c r="DJ24" s="495">
        <f>'Marks Entry'!DK26</f>
        <v>0</v>
      </c>
      <c r="DK24" s="495">
        <f>'Marks Entry'!DL26</f>
        <v>0</v>
      </c>
      <c r="DL24" s="497">
        <f>'Marks Entry'!DM26</f>
        <v>0</v>
      </c>
      <c r="DM24" s="495">
        <f>'Marks Entry'!DN26</f>
        <v>0</v>
      </c>
      <c r="DN24" s="495">
        <f>'Marks Entry'!DO26</f>
        <v>0</v>
      </c>
      <c r="DO24" s="497">
        <f>'Marks Entry'!DP26</f>
        <v>0</v>
      </c>
      <c r="DP24" s="498">
        <f>'Marks Entry'!DQ26</f>
        <v>0</v>
      </c>
      <c r="DQ24" s="495">
        <f>'Marks Entry'!DR26</f>
        <v>0</v>
      </c>
      <c r="DR24" s="495">
        <f>'Marks Entry'!DS26</f>
        <v>0</v>
      </c>
      <c r="DS24" s="498">
        <f>'Marks Entry'!DT26</f>
        <v>0</v>
      </c>
      <c r="DT24" s="495">
        <f>'Marks Entry'!DU26</f>
        <v>0</v>
      </c>
      <c r="DU24" s="495">
        <f>'Marks Entry'!DV26</f>
        <v>0</v>
      </c>
      <c r="DV24" s="498">
        <f>'Marks Entry'!DW26</f>
        <v>0</v>
      </c>
      <c r="DW24" s="511">
        <f>'Marks Entry'!DX26</f>
        <v>0</v>
      </c>
      <c r="DX24" s="501">
        <f>'Marks Entry'!DY26</f>
        <v>0</v>
      </c>
      <c r="DY24" s="501" t="str">
        <f>'Marks Entry'!DZ26</f>
        <v>E</v>
      </c>
      <c r="DZ24" s="502">
        <f>'Marks Entry'!EA26</f>
        <v>0</v>
      </c>
      <c r="EA24" s="494">
        <f>'Marks Entry'!EB26</f>
        <v>0</v>
      </c>
      <c r="EB24" s="495">
        <f>'Marks Entry'!EC26</f>
        <v>0</v>
      </c>
      <c r="EC24" s="495">
        <f>'Marks Entry'!ED26</f>
        <v>0</v>
      </c>
      <c r="ED24" s="495">
        <f>'Marks Entry'!EE26</f>
        <v>0</v>
      </c>
      <c r="EE24" s="495">
        <f>'Marks Entry'!EF26</f>
        <v>0</v>
      </c>
      <c r="EF24" s="503">
        <f>'Marks Entry'!EG26</f>
        <v>0</v>
      </c>
      <c r="EG24" s="504">
        <f>'Marks Entry'!EJ26</f>
        <v>0</v>
      </c>
      <c r="EH24" s="494">
        <f>'Marks Entry'!EK26</f>
        <v>0</v>
      </c>
      <c r="EI24" s="495">
        <f>'Marks Entry'!EL26</f>
        <v>0</v>
      </c>
      <c r="EJ24" s="495">
        <f>'Marks Entry'!EM26</f>
        <v>0</v>
      </c>
      <c r="EK24" s="495">
        <f>'Marks Entry'!EN26</f>
        <v>0</v>
      </c>
      <c r="EL24" s="495">
        <f>'Marks Entry'!EO26</f>
        <v>0</v>
      </c>
      <c r="EM24" s="498">
        <f>'Marks Entry'!EP26</f>
        <v>0</v>
      </c>
      <c r="EN24" s="504">
        <f>'Marks Entry'!ES26</f>
        <v>0</v>
      </c>
      <c r="EO24" s="494">
        <f>'Marks Entry'!ET26</f>
        <v>0</v>
      </c>
      <c r="EP24" s="495">
        <f>'Marks Entry'!EU26</f>
        <v>0</v>
      </c>
      <c r="EQ24" s="495">
        <f>'Marks Entry'!EV26</f>
        <v>0</v>
      </c>
      <c r="ER24" s="495">
        <f>'Marks Entry'!EW26</f>
        <v>0</v>
      </c>
      <c r="ES24" s="495">
        <f>'Marks Entry'!EX26</f>
        <v>0</v>
      </c>
      <c r="ET24" s="498">
        <f>'Marks Entry'!EY26</f>
        <v>0</v>
      </c>
      <c r="EU24" s="504">
        <f>'Marks Entry'!FB26</f>
        <v>0</v>
      </c>
      <c r="EV24" s="505">
        <f>'Marks Entry'!FC26</f>
        <v>0</v>
      </c>
      <c r="EW24" s="506">
        <f>'Marks Entry'!FD26</f>
        <v>0</v>
      </c>
      <c r="EX24" s="507" t="str">
        <f>'Marks Entry'!FE26</f>
        <v/>
      </c>
      <c r="EY24" s="505">
        <f>'Marks Entry'!FF26</f>
        <v>0</v>
      </c>
      <c r="EZ24" s="506">
        <f>'Marks Entry'!FG26</f>
        <v>0</v>
      </c>
      <c r="FA24" s="508" t="str">
        <f>'Marks Entry'!FH26</f>
        <v/>
      </c>
      <c r="FB24" s="506" t="str">
        <f>IF(OR('Marks Entry'!FI26="First",'Marks Entry'!FI26="Second",'Marks Entry'!FI26="Third"),'Marks Entry'!FI26,"")</f>
        <v/>
      </c>
      <c r="FC24" s="506" t="str">
        <f>'Marks Entry'!FJ26</f>
        <v/>
      </c>
      <c r="FD24" s="509" t="str">
        <f>'Marks Entry'!FK26</f>
        <v/>
      </c>
      <c r="FE24" s="493" t="str">
        <f>'Marks Entry'!FL26</f>
        <v/>
      </c>
      <c r="FF24" s="510" t="str">
        <f>'Marks Entry'!FM26</f>
        <v/>
      </c>
      <c r="FG24" s="18">
        <f>'Marks Entry'!FO26</f>
        <v>0</v>
      </c>
    </row>
    <row r="25" spans="1:163" s="19" customFormat="1" ht="17.25" customHeight="1">
      <c r="A25" s="1013"/>
      <c r="B25" s="492">
        <f t="shared" si="1"/>
        <v>0</v>
      </c>
      <c r="C25" s="493">
        <f>'Marks Entry'!D27</f>
        <v>0</v>
      </c>
      <c r="D25" s="493">
        <f>'Marks Entry'!E27</f>
        <v>0</v>
      </c>
      <c r="E25" s="493">
        <f>'Marks Entry'!F27</f>
        <v>0</v>
      </c>
      <c r="F25" s="493">
        <f>'Marks Entry'!G27</f>
        <v>0</v>
      </c>
      <c r="G25" s="493">
        <f>'Marks Entry'!H27</f>
        <v>0</v>
      </c>
      <c r="H25" s="493">
        <f>'Marks Entry'!I27</f>
        <v>0</v>
      </c>
      <c r="I25" s="493">
        <f>'Marks Entry'!J27</f>
        <v>0</v>
      </c>
      <c r="J25" s="597">
        <f>'Marks Entry'!K27</f>
        <v>0</v>
      </c>
      <c r="K25" s="494">
        <f>'Marks Entry'!L27</f>
        <v>0</v>
      </c>
      <c r="L25" s="495">
        <f>'Marks Entry'!M27</f>
        <v>0</v>
      </c>
      <c r="M25" s="496">
        <f>'Marks Entry'!N27</f>
        <v>0</v>
      </c>
      <c r="N25" s="495">
        <f>'Marks Entry'!O27</f>
        <v>0</v>
      </c>
      <c r="O25" s="495">
        <f>'Marks Entry'!P27</f>
        <v>0</v>
      </c>
      <c r="P25" s="497">
        <f>'Marks Entry'!Q27</f>
        <v>0</v>
      </c>
      <c r="Q25" s="495">
        <f>'Marks Entry'!R27</f>
        <v>0</v>
      </c>
      <c r="R25" s="495">
        <f>'Marks Entry'!S27</f>
        <v>0</v>
      </c>
      <c r="S25" s="497">
        <f>'Marks Entry'!T27</f>
        <v>0</v>
      </c>
      <c r="T25" s="498">
        <f>'Marks Entry'!U27</f>
        <v>0</v>
      </c>
      <c r="U25" s="495">
        <f>'Marks Entry'!V27</f>
        <v>0</v>
      </c>
      <c r="V25" s="495">
        <f>'Marks Entry'!W27</f>
        <v>0</v>
      </c>
      <c r="W25" s="498">
        <f>'Marks Entry'!X27</f>
        <v>0</v>
      </c>
      <c r="X25" s="495">
        <f>'Marks Entry'!Y27</f>
        <v>0</v>
      </c>
      <c r="Y25" s="495">
        <f>'Marks Entry'!Z27</f>
        <v>0</v>
      </c>
      <c r="Z25" s="498">
        <f>'Marks Entry'!AA27</f>
        <v>0</v>
      </c>
      <c r="AA25" s="511">
        <f>'Marks Entry'!AB27</f>
        <v>0</v>
      </c>
      <c r="AB25" s="501">
        <f>'Marks Entry'!AC27</f>
        <v>0</v>
      </c>
      <c r="AC25" s="501" t="str">
        <f>'Marks Entry'!AD27</f>
        <v/>
      </c>
      <c r="AD25" s="502">
        <f>'Marks Entry'!AE27</f>
        <v>0</v>
      </c>
      <c r="AE25" s="494">
        <f>'Marks Entry'!AF27</f>
        <v>0</v>
      </c>
      <c r="AF25" s="495">
        <f>'Marks Entry'!AG27</f>
        <v>0</v>
      </c>
      <c r="AG25" s="496">
        <f>'Marks Entry'!AH27</f>
        <v>0</v>
      </c>
      <c r="AH25" s="495">
        <f>'Marks Entry'!AI27</f>
        <v>0</v>
      </c>
      <c r="AI25" s="495">
        <f>'Marks Entry'!AJ27</f>
        <v>0</v>
      </c>
      <c r="AJ25" s="497">
        <f>'Marks Entry'!AK27</f>
        <v>0</v>
      </c>
      <c r="AK25" s="495">
        <f>'Marks Entry'!AL27</f>
        <v>0</v>
      </c>
      <c r="AL25" s="495">
        <f>'Marks Entry'!AM27</f>
        <v>0</v>
      </c>
      <c r="AM25" s="497">
        <f>'Marks Entry'!AN27</f>
        <v>0</v>
      </c>
      <c r="AN25" s="498">
        <f>'Marks Entry'!AO27</f>
        <v>0</v>
      </c>
      <c r="AO25" s="495">
        <f>'Marks Entry'!AP27</f>
        <v>0</v>
      </c>
      <c r="AP25" s="495">
        <f>'Marks Entry'!AQ27</f>
        <v>0</v>
      </c>
      <c r="AQ25" s="498">
        <f>'Marks Entry'!AR27</f>
        <v>0</v>
      </c>
      <c r="AR25" s="495">
        <f>'Marks Entry'!AS27</f>
        <v>0</v>
      </c>
      <c r="AS25" s="495">
        <f>'Marks Entry'!AT27</f>
        <v>0</v>
      </c>
      <c r="AT25" s="498">
        <f>'Marks Entry'!AU27</f>
        <v>0</v>
      </c>
      <c r="AU25" s="511">
        <f>'Marks Entry'!AV27</f>
        <v>0</v>
      </c>
      <c r="AV25" s="501">
        <f>'Marks Entry'!AW27</f>
        <v>0</v>
      </c>
      <c r="AW25" s="501" t="str">
        <f>'Marks Entry'!AX27</f>
        <v>E</v>
      </c>
      <c r="AX25" s="502">
        <f>'Marks Entry'!AY27</f>
        <v>0</v>
      </c>
      <c r="AY25" s="494">
        <f>'Marks Entry'!AZ27</f>
        <v>0</v>
      </c>
      <c r="AZ25" s="495">
        <f>'Marks Entry'!BA27</f>
        <v>0</v>
      </c>
      <c r="BA25" s="496">
        <f>'Marks Entry'!BB27</f>
        <v>0</v>
      </c>
      <c r="BB25" s="495">
        <f>'Marks Entry'!BC27</f>
        <v>0</v>
      </c>
      <c r="BC25" s="495">
        <f>'Marks Entry'!BD27</f>
        <v>0</v>
      </c>
      <c r="BD25" s="497">
        <f>'Marks Entry'!BE27</f>
        <v>0</v>
      </c>
      <c r="BE25" s="495">
        <f>'Marks Entry'!BF27</f>
        <v>0</v>
      </c>
      <c r="BF25" s="495">
        <f>'Marks Entry'!BG27</f>
        <v>0</v>
      </c>
      <c r="BG25" s="497">
        <f>'Marks Entry'!BH27</f>
        <v>0</v>
      </c>
      <c r="BH25" s="498">
        <f>'Marks Entry'!BI27</f>
        <v>0</v>
      </c>
      <c r="BI25" s="495">
        <f>'Marks Entry'!BJ27</f>
        <v>0</v>
      </c>
      <c r="BJ25" s="495">
        <f>'Marks Entry'!BK27</f>
        <v>0</v>
      </c>
      <c r="BK25" s="498">
        <f>'Marks Entry'!BL27</f>
        <v>0</v>
      </c>
      <c r="BL25" s="495">
        <f>'Marks Entry'!BM27</f>
        <v>0</v>
      </c>
      <c r="BM25" s="495">
        <f>'Marks Entry'!BN27</f>
        <v>0</v>
      </c>
      <c r="BN25" s="498">
        <f>'Marks Entry'!BO27</f>
        <v>0</v>
      </c>
      <c r="BO25" s="511">
        <f>'Marks Entry'!BP27</f>
        <v>0</v>
      </c>
      <c r="BP25" s="501">
        <f>'Marks Entry'!BQ27</f>
        <v>0</v>
      </c>
      <c r="BQ25" s="501" t="str">
        <f>'Marks Entry'!BR27</f>
        <v>E</v>
      </c>
      <c r="BR25" s="502">
        <f>'Marks Entry'!BS27</f>
        <v>0</v>
      </c>
      <c r="BS25" s="494">
        <f>'Marks Entry'!BT27</f>
        <v>0</v>
      </c>
      <c r="BT25" s="495">
        <f>'Marks Entry'!BU27</f>
        <v>0</v>
      </c>
      <c r="BU25" s="496">
        <f>'Marks Entry'!BV27</f>
        <v>0</v>
      </c>
      <c r="BV25" s="495">
        <f>'Marks Entry'!BW27</f>
        <v>0</v>
      </c>
      <c r="BW25" s="495">
        <f>'Marks Entry'!BX27</f>
        <v>0</v>
      </c>
      <c r="BX25" s="497">
        <f>'Marks Entry'!BY27</f>
        <v>0</v>
      </c>
      <c r="BY25" s="495">
        <f>'Marks Entry'!BZ27</f>
        <v>0</v>
      </c>
      <c r="BZ25" s="495">
        <f>'Marks Entry'!CA27</f>
        <v>0</v>
      </c>
      <c r="CA25" s="497">
        <f>'Marks Entry'!CB27</f>
        <v>0</v>
      </c>
      <c r="CB25" s="498">
        <f>'Marks Entry'!CC27</f>
        <v>0</v>
      </c>
      <c r="CC25" s="495">
        <f>'Marks Entry'!CD27</f>
        <v>0</v>
      </c>
      <c r="CD25" s="495">
        <f>'Marks Entry'!CE27</f>
        <v>0</v>
      </c>
      <c r="CE25" s="498">
        <f>'Marks Entry'!CF27</f>
        <v>0</v>
      </c>
      <c r="CF25" s="495">
        <f>'Marks Entry'!CG27</f>
        <v>0</v>
      </c>
      <c r="CG25" s="495">
        <f>'Marks Entry'!CH27</f>
        <v>0</v>
      </c>
      <c r="CH25" s="498">
        <f>'Marks Entry'!CI27</f>
        <v>0</v>
      </c>
      <c r="CI25" s="511">
        <f>'Marks Entry'!CJ27</f>
        <v>0</v>
      </c>
      <c r="CJ25" s="501">
        <f>'Marks Entry'!CK27</f>
        <v>0</v>
      </c>
      <c r="CK25" s="501" t="str">
        <f>'Marks Entry'!CL27</f>
        <v>E</v>
      </c>
      <c r="CL25" s="502">
        <f>'Marks Entry'!CM27</f>
        <v>0</v>
      </c>
      <c r="CM25" s="494">
        <f>'Marks Entry'!CN27</f>
        <v>0</v>
      </c>
      <c r="CN25" s="495">
        <f>'Marks Entry'!CO27</f>
        <v>0</v>
      </c>
      <c r="CO25" s="496">
        <f>'Marks Entry'!CP27</f>
        <v>0</v>
      </c>
      <c r="CP25" s="495">
        <f>'Marks Entry'!CQ27</f>
        <v>0</v>
      </c>
      <c r="CQ25" s="495">
        <f>'Marks Entry'!CR27</f>
        <v>0</v>
      </c>
      <c r="CR25" s="497">
        <f>'Marks Entry'!CS27</f>
        <v>0</v>
      </c>
      <c r="CS25" s="495">
        <f>'Marks Entry'!CT27</f>
        <v>0</v>
      </c>
      <c r="CT25" s="495">
        <f>'Marks Entry'!CU27</f>
        <v>0</v>
      </c>
      <c r="CU25" s="497">
        <f>'Marks Entry'!CV27</f>
        <v>0</v>
      </c>
      <c r="CV25" s="498">
        <f>'Marks Entry'!CW27</f>
        <v>0</v>
      </c>
      <c r="CW25" s="495">
        <f>'Marks Entry'!CX27</f>
        <v>0</v>
      </c>
      <c r="CX25" s="495">
        <f>'Marks Entry'!CY27</f>
        <v>0</v>
      </c>
      <c r="CY25" s="498">
        <f>'Marks Entry'!CZ27</f>
        <v>0</v>
      </c>
      <c r="CZ25" s="495">
        <f>'Marks Entry'!DA27</f>
        <v>0</v>
      </c>
      <c r="DA25" s="495">
        <f>'Marks Entry'!DB27</f>
        <v>0</v>
      </c>
      <c r="DB25" s="498">
        <f>'Marks Entry'!DC27</f>
        <v>0</v>
      </c>
      <c r="DC25" s="511">
        <f>'Marks Entry'!DD27</f>
        <v>0</v>
      </c>
      <c r="DD25" s="501">
        <f>'Marks Entry'!DE27</f>
        <v>0</v>
      </c>
      <c r="DE25" s="501" t="str">
        <f>'Marks Entry'!DF27</f>
        <v>E</v>
      </c>
      <c r="DF25" s="502">
        <f>'Marks Entry'!DG27</f>
        <v>0</v>
      </c>
      <c r="DG25" s="494">
        <f>'Marks Entry'!DH27</f>
        <v>0</v>
      </c>
      <c r="DH25" s="495">
        <f>'Marks Entry'!DI27</f>
        <v>0</v>
      </c>
      <c r="DI25" s="496">
        <f>'Marks Entry'!DJ27</f>
        <v>0</v>
      </c>
      <c r="DJ25" s="495">
        <f>'Marks Entry'!DK27</f>
        <v>0</v>
      </c>
      <c r="DK25" s="495">
        <f>'Marks Entry'!DL27</f>
        <v>0</v>
      </c>
      <c r="DL25" s="497">
        <f>'Marks Entry'!DM27</f>
        <v>0</v>
      </c>
      <c r="DM25" s="495">
        <f>'Marks Entry'!DN27</f>
        <v>0</v>
      </c>
      <c r="DN25" s="495">
        <f>'Marks Entry'!DO27</f>
        <v>0</v>
      </c>
      <c r="DO25" s="497">
        <f>'Marks Entry'!DP27</f>
        <v>0</v>
      </c>
      <c r="DP25" s="498">
        <f>'Marks Entry'!DQ27</f>
        <v>0</v>
      </c>
      <c r="DQ25" s="495">
        <f>'Marks Entry'!DR27</f>
        <v>0</v>
      </c>
      <c r="DR25" s="495">
        <f>'Marks Entry'!DS27</f>
        <v>0</v>
      </c>
      <c r="DS25" s="498">
        <f>'Marks Entry'!DT27</f>
        <v>0</v>
      </c>
      <c r="DT25" s="495">
        <f>'Marks Entry'!DU27</f>
        <v>0</v>
      </c>
      <c r="DU25" s="495">
        <f>'Marks Entry'!DV27</f>
        <v>0</v>
      </c>
      <c r="DV25" s="498">
        <f>'Marks Entry'!DW27</f>
        <v>0</v>
      </c>
      <c r="DW25" s="511">
        <f>'Marks Entry'!DX27</f>
        <v>0</v>
      </c>
      <c r="DX25" s="501">
        <f>'Marks Entry'!DY27</f>
        <v>0</v>
      </c>
      <c r="DY25" s="501" t="str">
        <f>'Marks Entry'!DZ27</f>
        <v>E</v>
      </c>
      <c r="DZ25" s="502">
        <f>'Marks Entry'!EA27</f>
        <v>0</v>
      </c>
      <c r="EA25" s="494">
        <f>'Marks Entry'!EB27</f>
        <v>0</v>
      </c>
      <c r="EB25" s="495">
        <f>'Marks Entry'!EC27</f>
        <v>0</v>
      </c>
      <c r="EC25" s="495">
        <f>'Marks Entry'!ED27</f>
        <v>0</v>
      </c>
      <c r="ED25" s="495">
        <f>'Marks Entry'!EE27</f>
        <v>0</v>
      </c>
      <c r="EE25" s="495">
        <f>'Marks Entry'!EF27</f>
        <v>0</v>
      </c>
      <c r="EF25" s="503">
        <f>'Marks Entry'!EG27</f>
        <v>0</v>
      </c>
      <c r="EG25" s="504">
        <f>'Marks Entry'!EJ27</f>
        <v>0</v>
      </c>
      <c r="EH25" s="494">
        <f>'Marks Entry'!EK27</f>
        <v>0</v>
      </c>
      <c r="EI25" s="495">
        <f>'Marks Entry'!EL27</f>
        <v>0</v>
      </c>
      <c r="EJ25" s="495">
        <f>'Marks Entry'!EM27</f>
        <v>0</v>
      </c>
      <c r="EK25" s="495">
        <f>'Marks Entry'!EN27</f>
        <v>0</v>
      </c>
      <c r="EL25" s="495">
        <f>'Marks Entry'!EO27</f>
        <v>0</v>
      </c>
      <c r="EM25" s="498">
        <f>'Marks Entry'!EP27</f>
        <v>0</v>
      </c>
      <c r="EN25" s="504">
        <f>'Marks Entry'!ES27</f>
        <v>0</v>
      </c>
      <c r="EO25" s="494">
        <f>'Marks Entry'!ET27</f>
        <v>0</v>
      </c>
      <c r="EP25" s="495">
        <f>'Marks Entry'!EU27</f>
        <v>0</v>
      </c>
      <c r="EQ25" s="495">
        <f>'Marks Entry'!EV27</f>
        <v>0</v>
      </c>
      <c r="ER25" s="495">
        <f>'Marks Entry'!EW27</f>
        <v>0</v>
      </c>
      <c r="ES25" s="495">
        <f>'Marks Entry'!EX27</f>
        <v>0</v>
      </c>
      <c r="ET25" s="498">
        <f>'Marks Entry'!EY27</f>
        <v>0</v>
      </c>
      <c r="EU25" s="504">
        <f>'Marks Entry'!FB27</f>
        <v>0</v>
      </c>
      <c r="EV25" s="505">
        <f>'Marks Entry'!FC27</f>
        <v>0</v>
      </c>
      <c r="EW25" s="506">
        <f>'Marks Entry'!FD27</f>
        <v>0</v>
      </c>
      <c r="EX25" s="507" t="str">
        <f>'Marks Entry'!FE27</f>
        <v/>
      </c>
      <c r="EY25" s="505">
        <f>'Marks Entry'!FF27</f>
        <v>0</v>
      </c>
      <c r="EZ25" s="506">
        <f>'Marks Entry'!FG27</f>
        <v>0</v>
      </c>
      <c r="FA25" s="508" t="str">
        <f>'Marks Entry'!FH27</f>
        <v/>
      </c>
      <c r="FB25" s="506" t="str">
        <f>IF(OR('Marks Entry'!FI27="First",'Marks Entry'!FI27="Second",'Marks Entry'!FI27="Third"),'Marks Entry'!FI27,"")</f>
        <v/>
      </c>
      <c r="FC25" s="506" t="str">
        <f>'Marks Entry'!FJ27</f>
        <v/>
      </c>
      <c r="FD25" s="509" t="str">
        <f>'Marks Entry'!FK27</f>
        <v/>
      </c>
      <c r="FE25" s="493" t="str">
        <f>'Marks Entry'!FL27</f>
        <v/>
      </c>
      <c r="FF25" s="510" t="str">
        <f>'Marks Entry'!FM27</f>
        <v/>
      </c>
      <c r="FG25" s="18">
        <f>'Marks Entry'!FO27</f>
        <v>0</v>
      </c>
    </row>
    <row r="26" spans="1:163" s="19" customFormat="1" ht="17.25" customHeight="1">
      <c r="A26" s="1013"/>
      <c r="B26" s="492">
        <f t="shared" si="1"/>
        <v>0</v>
      </c>
      <c r="C26" s="493">
        <f>'Marks Entry'!D28</f>
        <v>0</v>
      </c>
      <c r="D26" s="493">
        <f>'Marks Entry'!E28</f>
        <v>0</v>
      </c>
      <c r="E26" s="493">
        <f>'Marks Entry'!F28</f>
        <v>0</v>
      </c>
      <c r="F26" s="493">
        <f>'Marks Entry'!G28</f>
        <v>0</v>
      </c>
      <c r="G26" s="493">
        <f>'Marks Entry'!H28</f>
        <v>0</v>
      </c>
      <c r="H26" s="493">
        <f>'Marks Entry'!I28</f>
        <v>0</v>
      </c>
      <c r="I26" s="493">
        <f>'Marks Entry'!J28</f>
        <v>0</v>
      </c>
      <c r="J26" s="597">
        <f>'Marks Entry'!K28</f>
        <v>0</v>
      </c>
      <c r="K26" s="494">
        <f>'Marks Entry'!L28</f>
        <v>0</v>
      </c>
      <c r="L26" s="495">
        <f>'Marks Entry'!M28</f>
        <v>0</v>
      </c>
      <c r="M26" s="496">
        <f>'Marks Entry'!N28</f>
        <v>0</v>
      </c>
      <c r="N26" s="495">
        <f>'Marks Entry'!O28</f>
        <v>0</v>
      </c>
      <c r="O26" s="495">
        <f>'Marks Entry'!P28</f>
        <v>0</v>
      </c>
      <c r="P26" s="497">
        <f>'Marks Entry'!Q28</f>
        <v>0</v>
      </c>
      <c r="Q26" s="495">
        <f>'Marks Entry'!R28</f>
        <v>0</v>
      </c>
      <c r="R26" s="495">
        <f>'Marks Entry'!S28</f>
        <v>0</v>
      </c>
      <c r="S26" s="497">
        <f>'Marks Entry'!T28</f>
        <v>0</v>
      </c>
      <c r="T26" s="498">
        <f>'Marks Entry'!U28</f>
        <v>0</v>
      </c>
      <c r="U26" s="495">
        <f>'Marks Entry'!V28</f>
        <v>0</v>
      </c>
      <c r="V26" s="495">
        <f>'Marks Entry'!W28</f>
        <v>0</v>
      </c>
      <c r="W26" s="498">
        <f>'Marks Entry'!X28</f>
        <v>0</v>
      </c>
      <c r="X26" s="495">
        <f>'Marks Entry'!Y28</f>
        <v>0</v>
      </c>
      <c r="Y26" s="495">
        <f>'Marks Entry'!Z28</f>
        <v>0</v>
      </c>
      <c r="Z26" s="498">
        <f>'Marks Entry'!AA28</f>
        <v>0</v>
      </c>
      <c r="AA26" s="511">
        <f>'Marks Entry'!AB28</f>
        <v>0</v>
      </c>
      <c r="AB26" s="501">
        <f>'Marks Entry'!AC28</f>
        <v>0</v>
      </c>
      <c r="AC26" s="501" t="str">
        <f>'Marks Entry'!AD28</f>
        <v/>
      </c>
      <c r="AD26" s="502">
        <f>'Marks Entry'!AE28</f>
        <v>0</v>
      </c>
      <c r="AE26" s="494">
        <f>'Marks Entry'!AF28</f>
        <v>0</v>
      </c>
      <c r="AF26" s="495">
        <f>'Marks Entry'!AG28</f>
        <v>0</v>
      </c>
      <c r="AG26" s="496">
        <f>'Marks Entry'!AH28</f>
        <v>0</v>
      </c>
      <c r="AH26" s="495">
        <f>'Marks Entry'!AI28</f>
        <v>0</v>
      </c>
      <c r="AI26" s="495">
        <f>'Marks Entry'!AJ28</f>
        <v>0</v>
      </c>
      <c r="AJ26" s="497">
        <f>'Marks Entry'!AK28</f>
        <v>0</v>
      </c>
      <c r="AK26" s="495">
        <f>'Marks Entry'!AL28</f>
        <v>0</v>
      </c>
      <c r="AL26" s="495">
        <f>'Marks Entry'!AM28</f>
        <v>0</v>
      </c>
      <c r="AM26" s="497">
        <f>'Marks Entry'!AN28</f>
        <v>0</v>
      </c>
      <c r="AN26" s="498">
        <f>'Marks Entry'!AO28</f>
        <v>0</v>
      </c>
      <c r="AO26" s="495">
        <f>'Marks Entry'!AP28</f>
        <v>0</v>
      </c>
      <c r="AP26" s="495">
        <f>'Marks Entry'!AQ28</f>
        <v>0</v>
      </c>
      <c r="AQ26" s="498">
        <f>'Marks Entry'!AR28</f>
        <v>0</v>
      </c>
      <c r="AR26" s="495">
        <f>'Marks Entry'!AS28</f>
        <v>0</v>
      </c>
      <c r="AS26" s="495">
        <f>'Marks Entry'!AT28</f>
        <v>0</v>
      </c>
      <c r="AT26" s="498">
        <f>'Marks Entry'!AU28</f>
        <v>0</v>
      </c>
      <c r="AU26" s="511">
        <f>'Marks Entry'!AV28</f>
        <v>0</v>
      </c>
      <c r="AV26" s="501">
        <f>'Marks Entry'!AW28</f>
        <v>0</v>
      </c>
      <c r="AW26" s="501" t="str">
        <f>'Marks Entry'!AX28</f>
        <v>E</v>
      </c>
      <c r="AX26" s="502">
        <f>'Marks Entry'!AY28</f>
        <v>0</v>
      </c>
      <c r="AY26" s="494">
        <f>'Marks Entry'!AZ28</f>
        <v>0</v>
      </c>
      <c r="AZ26" s="495">
        <f>'Marks Entry'!BA28</f>
        <v>0</v>
      </c>
      <c r="BA26" s="496">
        <f>'Marks Entry'!BB28</f>
        <v>0</v>
      </c>
      <c r="BB26" s="495">
        <f>'Marks Entry'!BC28</f>
        <v>0</v>
      </c>
      <c r="BC26" s="495">
        <f>'Marks Entry'!BD28</f>
        <v>0</v>
      </c>
      <c r="BD26" s="497">
        <f>'Marks Entry'!BE28</f>
        <v>0</v>
      </c>
      <c r="BE26" s="495">
        <f>'Marks Entry'!BF28</f>
        <v>0</v>
      </c>
      <c r="BF26" s="495">
        <f>'Marks Entry'!BG28</f>
        <v>0</v>
      </c>
      <c r="BG26" s="497">
        <f>'Marks Entry'!BH28</f>
        <v>0</v>
      </c>
      <c r="BH26" s="498">
        <f>'Marks Entry'!BI28</f>
        <v>0</v>
      </c>
      <c r="BI26" s="495">
        <f>'Marks Entry'!BJ28</f>
        <v>0</v>
      </c>
      <c r="BJ26" s="495">
        <f>'Marks Entry'!BK28</f>
        <v>0</v>
      </c>
      <c r="BK26" s="498">
        <f>'Marks Entry'!BL28</f>
        <v>0</v>
      </c>
      <c r="BL26" s="495">
        <f>'Marks Entry'!BM28</f>
        <v>0</v>
      </c>
      <c r="BM26" s="495">
        <f>'Marks Entry'!BN28</f>
        <v>0</v>
      </c>
      <c r="BN26" s="498">
        <f>'Marks Entry'!BO28</f>
        <v>0</v>
      </c>
      <c r="BO26" s="511">
        <f>'Marks Entry'!BP28</f>
        <v>0</v>
      </c>
      <c r="BP26" s="501">
        <f>'Marks Entry'!BQ28</f>
        <v>0</v>
      </c>
      <c r="BQ26" s="501" t="str">
        <f>'Marks Entry'!BR28</f>
        <v>E</v>
      </c>
      <c r="BR26" s="502">
        <f>'Marks Entry'!BS28</f>
        <v>0</v>
      </c>
      <c r="BS26" s="494">
        <f>'Marks Entry'!BT28</f>
        <v>0</v>
      </c>
      <c r="BT26" s="495">
        <f>'Marks Entry'!BU28</f>
        <v>0</v>
      </c>
      <c r="BU26" s="496">
        <f>'Marks Entry'!BV28</f>
        <v>0</v>
      </c>
      <c r="BV26" s="495">
        <f>'Marks Entry'!BW28</f>
        <v>0</v>
      </c>
      <c r="BW26" s="495">
        <f>'Marks Entry'!BX28</f>
        <v>0</v>
      </c>
      <c r="BX26" s="497">
        <f>'Marks Entry'!BY28</f>
        <v>0</v>
      </c>
      <c r="BY26" s="495">
        <f>'Marks Entry'!BZ28</f>
        <v>0</v>
      </c>
      <c r="BZ26" s="495">
        <f>'Marks Entry'!CA28</f>
        <v>0</v>
      </c>
      <c r="CA26" s="497">
        <f>'Marks Entry'!CB28</f>
        <v>0</v>
      </c>
      <c r="CB26" s="498">
        <f>'Marks Entry'!CC28</f>
        <v>0</v>
      </c>
      <c r="CC26" s="495">
        <f>'Marks Entry'!CD28</f>
        <v>0</v>
      </c>
      <c r="CD26" s="495">
        <f>'Marks Entry'!CE28</f>
        <v>0</v>
      </c>
      <c r="CE26" s="498">
        <f>'Marks Entry'!CF28</f>
        <v>0</v>
      </c>
      <c r="CF26" s="495">
        <f>'Marks Entry'!CG28</f>
        <v>0</v>
      </c>
      <c r="CG26" s="495">
        <f>'Marks Entry'!CH28</f>
        <v>0</v>
      </c>
      <c r="CH26" s="498">
        <f>'Marks Entry'!CI28</f>
        <v>0</v>
      </c>
      <c r="CI26" s="511">
        <f>'Marks Entry'!CJ28</f>
        <v>0</v>
      </c>
      <c r="CJ26" s="501">
        <f>'Marks Entry'!CK28</f>
        <v>0</v>
      </c>
      <c r="CK26" s="501" t="str">
        <f>'Marks Entry'!CL28</f>
        <v>E</v>
      </c>
      <c r="CL26" s="502">
        <f>'Marks Entry'!CM28</f>
        <v>0</v>
      </c>
      <c r="CM26" s="494">
        <f>'Marks Entry'!CN28</f>
        <v>0</v>
      </c>
      <c r="CN26" s="495">
        <f>'Marks Entry'!CO28</f>
        <v>0</v>
      </c>
      <c r="CO26" s="496">
        <f>'Marks Entry'!CP28</f>
        <v>0</v>
      </c>
      <c r="CP26" s="495">
        <f>'Marks Entry'!CQ28</f>
        <v>0</v>
      </c>
      <c r="CQ26" s="495">
        <f>'Marks Entry'!CR28</f>
        <v>0</v>
      </c>
      <c r="CR26" s="497">
        <f>'Marks Entry'!CS28</f>
        <v>0</v>
      </c>
      <c r="CS26" s="495">
        <f>'Marks Entry'!CT28</f>
        <v>0</v>
      </c>
      <c r="CT26" s="495">
        <f>'Marks Entry'!CU28</f>
        <v>0</v>
      </c>
      <c r="CU26" s="497">
        <f>'Marks Entry'!CV28</f>
        <v>0</v>
      </c>
      <c r="CV26" s="498">
        <f>'Marks Entry'!CW28</f>
        <v>0</v>
      </c>
      <c r="CW26" s="495">
        <f>'Marks Entry'!CX28</f>
        <v>0</v>
      </c>
      <c r="CX26" s="495">
        <f>'Marks Entry'!CY28</f>
        <v>0</v>
      </c>
      <c r="CY26" s="498">
        <f>'Marks Entry'!CZ28</f>
        <v>0</v>
      </c>
      <c r="CZ26" s="495">
        <f>'Marks Entry'!DA28</f>
        <v>0</v>
      </c>
      <c r="DA26" s="495">
        <f>'Marks Entry'!DB28</f>
        <v>0</v>
      </c>
      <c r="DB26" s="498">
        <f>'Marks Entry'!DC28</f>
        <v>0</v>
      </c>
      <c r="DC26" s="511">
        <f>'Marks Entry'!DD28</f>
        <v>0</v>
      </c>
      <c r="DD26" s="501">
        <f>'Marks Entry'!DE28</f>
        <v>0</v>
      </c>
      <c r="DE26" s="501" t="str">
        <f>'Marks Entry'!DF28</f>
        <v>E</v>
      </c>
      <c r="DF26" s="502">
        <f>'Marks Entry'!DG28</f>
        <v>0</v>
      </c>
      <c r="DG26" s="494">
        <f>'Marks Entry'!DH28</f>
        <v>0</v>
      </c>
      <c r="DH26" s="495">
        <f>'Marks Entry'!DI28</f>
        <v>0</v>
      </c>
      <c r="DI26" s="496">
        <f>'Marks Entry'!DJ28</f>
        <v>0</v>
      </c>
      <c r="DJ26" s="495">
        <f>'Marks Entry'!DK28</f>
        <v>0</v>
      </c>
      <c r="DK26" s="495">
        <f>'Marks Entry'!DL28</f>
        <v>0</v>
      </c>
      <c r="DL26" s="497">
        <f>'Marks Entry'!DM28</f>
        <v>0</v>
      </c>
      <c r="DM26" s="495">
        <f>'Marks Entry'!DN28</f>
        <v>0</v>
      </c>
      <c r="DN26" s="495">
        <f>'Marks Entry'!DO28</f>
        <v>0</v>
      </c>
      <c r="DO26" s="497">
        <f>'Marks Entry'!DP28</f>
        <v>0</v>
      </c>
      <c r="DP26" s="498">
        <f>'Marks Entry'!DQ28</f>
        <v>0</v>
      </c>
      <c r="DQ26" s="495">
        <f>'Marks Entry'!DR28</f>
        <v>0</v>
      </c>
      <c r="DR26" s="495">
        <f>'Marks Entry'!DS28</f>
        <v>0</v>
      </c>
      <c r="DS26" s="498">
        <f>'Marks Entry'!DT28</f>
        <v>0</v>
      </c>
      <c r="DT26" s="495">
        <f>'Marks Entry'!DU28</f>
        <v>0</v>
      </c>
      <c r="DU26" s="495">
        <f>'Marks Entry'!DV28</f>
        <v>0</v>
      </c>
      <c r="DV26" s="498">
        <f>'Marks Entry'!DW28</f>
        <v>0</v>
      </c>
      <c r="DW26" s="511">
        <f>'Marks Entry'!DX28</f>
        <v>0</v>
      </c>
      <c r="DX26" s="501">
        <f>'Marks Entry'!DY28</f>
        <v>0</v>
      </c>
      <c r="DY26" s="501" t="str">
        <f>'Marks Entry'!DZ28</f>
        <v>E</v>
      </c>
      <c r="DZ26" s="502">
        <f>'Marks Entry'!EA28</f>
        <v>0</v>
      </c>
      <c r="EA26" s="494">
        <f>'Marks Entry'!EB28</f>
        <v>0</v>
      </c>
      <c r="EB26" s="495">
        <f>'Marks Entry'!EC28</f>
        <v>0</v>
      </c>
      <c r="EC26" s="495">
        <f>'Marks Entry'!ED28</f>
        <v>0</v>
      </c>
      <c r="ED26" s="495">
        <f>'Marks Entry'!EE28</f>
        <v>0</v>
      </c>
      <c r="EE26" s="495">
        <f>'Marks Entry'!EF28</f>
        <v>0</v>
      </c>
      <c r="EF26" s="503">
        <f>'Marks Entry'!EG28</f>
        <v>0</v>
      </c>
      <c r="EG26" s="504">
        <f>'Marks Entry'!EJ28</f>
        <v>0</v>
      </c>
      <c r="EH26" s="494">
        <f>'Marks Entry'!EK28</f>
        <v>0</v>
      </c>
      <c r="EI26" s="495">
        <f>'Marks Entry'!EL28</f>
        <v>0</v>
      </c>
      <c r="EJ26" s="495">
        <f>'Marks Entry'!EM28</f>
        <v>0</v>
      </c>
      <c r="EK26" s="495">
        <f>'Marks Entry'!EN28</f>
        <v>0</v>
      </c>
      <c r="EL26" s="495">
        <f>'Marks Entry'!EO28</f>
        <v>0</v>
      </c>
      <c r="EM26" s="498">
        <f>'Marks Entry'!EP28</f>
        <v>0</v>
      </c>
      <c r="EN26" s="504">
        <f>'Marks Entry'!ES28</f>
        <v>0</v>
      </c>
      <c r="EO26" s="494">
        <f>'Marks Entry'!ET28</f>
        <v>0</v>
      </c>
      <c r="EP26" s="495">
        <f>'Marks Entry'!EU28</f>
        <v>0</v>
      </c>
      <c r="EQ26" s="495">
        <f>'Marks Entry'!EV28</f>
        <v>0</v>
      </c>
      <c r="ER26" s="495">
        <f>'Marks Entry'!EW28</f>
        <v>0</v>
      </c>
      <c r="ES26" s="495">
        <f>'Marks Entry'!EX28</f>
        <v>0</v>
      </c>
      <c r="ET26" s="498">
        <f>'Marks Entry'!EY28</f>
        <v>0</v>
      </c>
      <c r="EU26" s="504">
        <f>'Marks Entry'!FB28</f>
        <v>0</v>
      </c>
      <c r="EV26" s="505">
        <f>'Marks Entry'!FC28</f>
        <v>0</v>
      </c>
      <c r="EW26" s="506">
        <f>'Marks Entry'!FD28</f>
        <v>0</v>
      </c>
      <c r="EX26" s="507" t="str">
        <f>'Marks Entry'!FE28</f>
        <v/>
      </c>
      <c r="EY26" s="505">
        <f>'Marks Entry'!FF28</f>
        <v>0</v>
      </c>
      <c r="EZ26" s="506">
        <f>'Marks Entry'!FG28</f>
        <v>0</v>
      </c>
      <c r="FA26" s="508" t="str">
        <f>'Marks Entry'!FH28</f>
        <v/>
      </c>
      <c r="FB26" s="506" t="str">
        <f>IF(OR('Marks Entry'!FI28="First",'Marks Entry'!FI28="Second",'Marks Entry'!FI28="Third"),'Marks Entry'!FI28,"")</f>
        <v/>
      </c>
      <c r="FC26" s="506" t="str">
        <f>'Marks Entry'!FJ28</f>
        <v/>
      </c>
      <c r="FD26" s="509" t="str">
        <f>'Marks Entry'!FK28</f>
        <v/>
      </c>
      <c r="FE26" s="493" t="str">
        <f>'Marks Entry'!FL28</f>
        <v/>
      </c>
      <c r="FF26" s="510" t="str">
        <f>'Marks Entry'!FM28</f>
        <v/>
      </c>
      <c r="FG26" s="18">
        <f>'Marks Entry'!FO28</f>
        <v>0</v>
      </c>
    </row>
    <row r="27" spans="1:163" s="19" customFormat="1" ht="17.25" customHeight="1">
      <c r="A27" s="1013"/>
      <c r="B27" s="492">
        <f t="shared" si="1"/>
        <v>0</v>
      </c>
      <c r="C27" s="493">
        <f>'Marks Entry'!D29</f>
        <v>0</v>
      </c>
      <c r="D27" s="493">
        <f>'Marks Entry'!E29</f>
        <v>0</v>
      </c>
      <c r="E27" s="493">
        <f>'Marks Entry'!F29</f>
        <v>0</v>
      </c>
      <c r="F27" s="493">
        <f>'Marks Entry'!G29</f>
        <v>0</v>
      </c>
      <c r="G27" s="493">
        <f>'Marks Entry'!H29</f>
        <v>0</v>
      </c>
      <c r="H27" s="493">
        <f>'Marks Entry'!I29</f>
        <v>0</v>
      </c>
      <c r="I27" s="493">
        <f>'Marks Entry'!J29</f>
        <v>0</v>
      </c>
      <c r="J27" s="597">
        <f>'Marks Entry'!K29</f>
        <v>0</v>
      </c>
      <c r="K27" s="494">
        <f>'Marks Entry'!L29</f>
        <v>0</v>
      </c>
      <c r="L27" s="495">
        <f>'Marks Entry'!M29</f>
        <v>0</v>
      </c>
      <c r="M27" s="496">
        <f>'Marks Entry'!N29</f>
        <v>0</v>
      </c>
      <c r="N27" s="495">
        <f>'Marks Entry'!O29</f>
        <v>0</v>
      </c>
      <c r="O27" s="495">
        <f>'Marks Entry'!P29</f>
        <v>0</v>
      </c>
      <c r="P27" s="497">
        <f>'Marks Entry'!Q29</f>
        <v>0</v>
      </c>
      <c r="Q27" s="495">
        <f>'Marks Entry'!R29</f>
        <v>0</v>
      </c>
      <c r="R27" s="495">
        <f>'Marks Entry'!S29</f>
        <v>0</v>
      </c>
      <c r="S27" s="497">
        <f>'Marks Entry'!T29</f>
        <v>0</v>
      </c>
      <c r="T27" s="498">
        <f>'Marks Entry'!U29</f>
        <v>0</v>
      </c>
      <c r="U27" s="495">
        <f>'Marks Entry'!V29</f>
        <v>0</v>
      </c>
      <c r="V27" s="495">
        <f>'Marks Entry'!W29</f>
        <v>0</v>
      </c>
      <c r="W27" s="498">
        <f>'Marks Entry'!X29</f>
        <v>0</v>
      </c>
      <c r="X27" s="495">
        <f>'Marks Entry'!Y29</f>
        <v>0</v>
      </c>
      <c r="Y27" s="495">
        <f>'Marks Entry'!Z29</f>
        <v>0</v>
      </c>
      <c r="Z27" s="498">
        <f>'Marks Entry'!AA29</f>
        <v>0</v>
      </c>
      <c r="AA27" s="511">
        <f>'Marks Entry'!AB29</f>
        <v>0</v>
      </c>
      <c r="AB27" s="501">
        <f>'Marks Entry'!AC29</f>
        <v>0</v>
      </c>
      <c r="AC27" s="501" t="str">
        <f>'Marks Entry'!AD29</f>
        <v/>
      </c>
      <c r="AD27" s="502">
        <f>'Marks Entry'!AE29</f>
        <v>0</v>
      </c>
      <c r="AE27" s="494">
        <f>'Marks Entry'!AF29</f>
        <v>0</v>
      </c>
      <c r="AF27" s="495">
        <f>'Marks Entry'!AG29</f>
        <v>0</v>
      </c>
      <c r="AG27" s="496">
        <f>'Marks Entry'!AH29</f>
        <v>0</v>
      </c>
      <c r="AH27" s="495">
        <f>'Marks Entry'!AI29</f>
        <v>0</v>
      </c>
      <c r="AI27" s="495">
        <f>'Marks Entry'!AJ29</f>
        <v>0</v>
      </c>
      <c r="AJ27" s="497">
        <f>'Marks Entry'!AK29</f>
        <v>0</v>
      </c>
      <c r="AK27" s="495">
        <f>'Marks Entry'!AL29</f>
        <v>0</v>
      </c>
      <c r="AL27" s="495">
        <f>'Marks Entry'!AM29</f>
        <v>0</v>
      </c>
      <c r="AM27" s="497">
        <f>'Marks Entry'!AN29</f>
        <v>0</v>
      </c>
      <c r="AN27" s="498">
        <f>'Marks Entry'!AO29</f>
        <v>0</v>
      </c>
      <c r="AO27" s="495">
        <f>'Marks Entry'!AP29</f>
        <v>0</v>
      </c>
      <c r="AP27" s="495">
        <f>'Marks Entry'!AQ29</f>
        <v>0</v>
      </c>
      <c r="AQ27" s="498">
        <f>'Marks Entry'!AR29</f>
        <v>0</v>
      </c>
      <c r="AR27" s="495">
        <f>'Marks Entry'!AS29</f>
        <v>0</v>
      </c>
      <c r="AS27" s="495">
        <f>'Marks Entry'!AT29</f>
        <v>0</v>
      </c>
      <c r="AT27" s="498">
        <f>'Marks Entry'!AU29</f>
        <v>0</v>
      </c>
      <c r="AU27" s="511">
        <f>'Marks Entry'!AV29</f>
        <v>0</v>
      </c>
      <c r="AV27" s="501">
        <f>'Marks Entry'!AW29</f>
        <v>0</v>
      </c>
      <c r="AW27" s="501" t="str">
        <f>'Marks Entry'!AX29</f>
        <v>E</v>
      </c>
      <c r="AX27" s="502">
        <f>'Marks Entry'!AY29</f>
        <v>0</v>
      </c>
      <c r="AY27" s="494">
        <f>'Marks Entry'!AZ29</f>
        <v>0</v>
      </c>
      <c r="AZ27" s="495">
        <f>'Marks Entry'!BA29</f>
        <v>0</v>
      </c>
      <c r="BA27" s="496">
        <f>'Marks Entry'!BB29</f>
        <v>0</v>
      </c>
      <c r="BB27" s="495">
        <f>'Marks Entry'!BC29</f>
        <v>0</v>
      </c>
      <c r="BC27" s="495">
        <f>'Marks Entry'!BD29</f>
        <v>0</v>
      </c>
      <c r="BD27" s="497">
        <f>'Marks Entry'!BE29</f>
        <v>0</v>
      </c>
      <c r="BE27" s="495">
        <f>'Marks Entry'!BF29</f>
        <v>0</v>
      </c>
      <c r="BF27" s="495">
        <f>'Marks Entry'!BG29</f>
        <v>0</v>
      </c>
      <c r="BG27" s="497">
        <f>'Marks Entry'!BH29</f>
        <v>0</v>
      </c>
      <c r="BH27" s="498">
        <f>'Marks Entry'!BI29</f>
        <v>0</v>
      </c>
      <c r="BI27" s="495">
        <f>'Marks Entry'!BJ29</f>
        <v>0</v>
      </c>
      <c r="BJ27" s="495">
        <f>'Marks Entry'!BK29</f>
        <v>0</v>
      </c>
      <c r="BK27" s="498">
        <f>'Marks Entry'!BL29</f>
        <v>0</v>
      </c>
      <c r="BL27" s="495">
        <f>'Marks Entry'!BM29</f>
        <v>0</v>
      </c>
      <c r="BM27" s="495">
        <f>'Marks Entry'!BN29</f>
        <v>0</v>
      </c>
      <c r="BN27" s="498">
        <f>'Marks Entry'!BO29</f>
        <v>0</v>
      </c>
      <c r="BO27" s="511">
        <f>'Marks Entry'!BP29</f>
        <v>0</v>
      </c>
      <c r="BP27" s="501">
        <f>'Marks Entry'!BQ29</f>
        <v>0</v>
      </c>
      <c r="BQ27" s="501" t="str">
        <f>'Marks Entry'!BR29</f>
        <v>E</v>
      </c>
      <c r="BR27" s="502">
        <f>'Marks Entry'!BS29</f>
        <v>0</v>
      </c>
      <c r="BS27" s="494">
        <f>'Marks Entry'!BT29</f>
        <v>0</v>
      </c>
      <c r="BT27" s="495">
        <f>'Marks Entry'!BU29</f>
        <v>0</v>
      </c>
      <c r="BU27" s="496">
        <f>'Marks Entry'!BV29</f>
        <v>0</v>
      </c>
      <c r="BV27" s="495">
        <f>'Marks Entry'!BW29</f>
        <v>0</v>
      </c>
      <c r="BW27" s="495">
        <f>'Marks Entry'!BX29</f>
        <v>0</v>
      </c>
      <c r="BX27" s="497">
        <f>'Marks Entry'!BY29</f>
        <v>0</v>
      </c>
      <c r="BY27" s="495">
        <f>'Marks Entry'!BZ29</f>
        <v>0</v>
      </c>
      <c r="BZ27" s="495">
        <f>'Marks Entry'!CA29</f>
        <v>0</v>
      </c>
      <c r="CA27" s="497">
        <f>'Marks Entry'!CB29</f>
        <v>0</v>
      </c>
      <c r="CB27" s="498">
        <f>'Marks Entry'!CC29</f>
        <v>0</v>
      </c>
      <c r="CC27" s="495">
        <f>'Marks Entry'!CD29</f>
        <v>0</v>
      </c>
      <c r="CD27" s="495">
        <f>'Marks Entry'!CE29</f>
        <v>0</v>
      </c>
      <c r="CE27" s="498">
        <f>'Marks Entry'!CF29</f>
        <v>0</v>
      </c>
      <c r="CF27" s="495">
        <f>'Marks Entry'!CG29</f>
        <v>0</v>
      </c>
      <c r="CG27" s="495">
        <f>'Marks Entry'!CH29</f>
        <v>0</v>
      </c>
      <c r="CH27" s="498">
        <f>'Marks Entry'!CI29</f>
        <v>0</v>
      </c>
      <c r="CI27" s="511">
        <f>'Marks Entry'!CJ29</f>
        <v>0</v>
      </c>
      <c r="CJ27" s="501">
        <f>'Marks Entry'!CK29</f>
        <v>0</v>
      </c>
      <c r="CK27" s="501" t="str">
        <f>'Marks Entry'!CL29</f>
        <v>E</v>
      </c>
      <c r="CL27" s="502">
        <f>'Marks Entry'!CM29</f>
        <v>0</v>
      </c>
      <c r="CM27" s="494">
        <f>'Marks Entry'!CN29</f>
        <v>0</v>
      </c>
      <c r="CN27" s="495">
        <f>'Marks Entry'!CO29</f>
        <v>0</v>
      </c>
      <c r="CO27" s="496">
        <f>'Marks Entry'!CP29</f>
        <v>0</v>
      </c>
      <c r="CP27" s="495">
        <f>'Marks Entry'!CQ29</f>
        <v>0</v>
      </c>
      <c r="CQ27" s="495">
        <f>'Marks Entry'!CR29</f>
        <v>0</v>
      </c>
      <c r="CR27" s="497">
        <f>'Marks Entry'!CS29</f>
        <v>0</v>
      </c>
      <c r="CS27" s="495">
        <f>'Marks Entry'!CT29</f>
        <v>0</v>
      </c>
      <c r="CT27" s="495">
        <f>'Marks Entry'!CU29</f>
        <v>0</v>
      </c>
      <c r="CU27" s="497">
        <f>'Marks Entry'!CV29</f>
        <v>0</v>
      </c>
      <c r="CV27" s="498">
        <f>'Marks Entry'!CW29</f>
        <v>0</v>
      </c>
      <c r="CW27" s="495">
        <f>'Marks Entry'!CX29</f>
        <v>0</v>
      </c>
      <c r="CX27" s="495">
        <f>'Marks Entry'!CY29</f>
        <v>0</v>
      </c>
      <c r="CY27" s="498">
        <f>'Marks Entry'!CZ29</f>
        <v>0</v>
      </c>
      <c r="CZ27" s="495">
        <f>'Marks Entry'!DA29</f>
        <v>0</v>
      </c>
      <c r="DA27" s="495">
        <f>'Marks Entry'!DB29</f>
        <v>0</v>
      </c>
      <c r="DB27" s="498">
        <f>'Marks Entry'!DC29</f>
        <v>0</v>
      </c>
      <c r="DC27" s="511">
        <f>'Marks Entry'!DD29</f>
        <v>0</v>
      </c>
      <c r="DD27" s="501">
        <f>'Marks Entry'!DE29</f>
        <v>0</v>
      </c>
      <c r="DE27" s="501" t="str">
        <f>'Marks Entry'!DF29</f>
        <v>E</v>
      </c>
      <c r="DF27" s="502">
        <f>'Marks Entry'!DG29</f>
        <v>0</v>
      </c>
      <c r="DG27" s="494">
        <f>'Marks Entry'!DH29</f>
        <v>0</v>
      </c>
      <c r="DH27" s="495">
        <f>'Marks Entry'!DI29</f>
        <v>0</v>
      </c>
      <c r="DI27" s="496">
        <f>'Marks Entry'!DJ29</f>
        <v>0</v>
      </c>
      <c r="DJ27" s="495">
        <f>'Marks Entry'!DK29</f>
        <v>0</v>
      </c>
      <c r="DK27" s="495">
        <f>'Marks Entry'!DL29</f>
        <v>0</v>
      </c>
      <c r="DL27" s="497">
        <f>'Marks Entry'!DM29</f>
        <v>0</v>
      </c>
      <c r="DM27" s="495">
        <f>'Marks Entry'!DN29</f>
        <v>0</v>
      </c>
      <c r="DN27" s="495">
        <f>'Marks Entry'!DO29</f>
        <v>0</v>
      </c>
      <c r="DO27" s="497">
        <f>'Marks Entry'!DP29</f>
        <v>0</v>
      </c>
      <c r="DP27" s="498">
        <f>'Marks Entry'!DQ29</f>
        <v>0</v>
      </c>
      <c r="DQ27" s="495">
        <f>'Marks Entry'!DR29</f>
        <v>0</v>
      </c>
      <c r="DR27" s="495">
        <f>'Marks Entry'!DS29</f>
        <v>0</v>
      </c>
      <c r="DS27" s="498">
        <f>'Marks Entry'!DT29</f>
        <v>0</v>
      </c>
      <c r="DT27" s="495">
        <f>'Marks Entry'!DU29</f>
        <v>0</v>
      </c>
      <c r="DU27" s="495">
        <f>'Marks Entry'!DV29</f>
        <v>0</v>
      </c>
      <c r="DV27" s="498">
        <f>'Marks Entry'!DW29</f>
        <v>0</v>
      </c>
      <c r="DW27" s="511">
        <f>'Marks Entry'!DX29</f>
        <v>0</v>
      </c>
      <c r="DX27" s="501">
        <f>'Marks Entry'!DY29</f>
        <v>0</v>
      </c>
      <c r="DY27" s="501" t="str">
        <f>'Marks Entry'!DZ29</f>
        <v>E</v>
      </c>
      <c r="DZ27" s="502">
        <f>'Marks Entry'!EA29</f>
        <v>0</v>
      </c>
      <c r="EA27" s="494">
        <f>'Marks Entry'!EB29</f>
        <v>0</v>
      </c>
      <c r="EB27" s="495">
        <f>'Marks Entry'!EC29</f>
        <v>0</v>
      </c>
      <c r="EC27" s="495">
        <f>'Marks Entry'!ED29</f>
        <v>0</v>
      </c>
      <c r="ED27" s="495">
        <f>'Marks Entry'!EE29</f>
        <v>0</v>
      </c>
      <c r="EE27" s="495">
        <f>'Marks Entry'!EF29</f>
        <v>0</v>
      </c>
      <c r="EF27" s="503">
        <f>'Marks Entry'!EG29</f>
        <v>0</v>
      </c>
      <c r="EG27" s="504">
        <f>'Marks Entry'!EJ29</f>
        <v>0</v>
      </c>
      <c r="EH27" s="494">
        <f>'Marks Entry'!EK29</f>
        <v>0</v>
      </c>
      <c r="EI27" s="495">
        <f>'Marks Entry'!EL29</f>
        <v>0</v>
      </c>
      <c r="EJ27" s="495">
        <f>'Marks Entry'!EM29</f>
        <v>0</v>
      </c>
      <c r="EK27" s="495">
        <f>'Marks Entry'!EN29</f>
        <v>0</v>
      </c>
      <c r="EL27" s="495">
        <f>'Marks Entry'!EO29</f>
        <v>0</v>
      </c>
      <c r="EM27" s="498">
        <f>'Marks Entry'!EP29</f>
        <v>0</v>
      </c>
      <c r="EN27" s="504">
        <f>'Marks Entry'!ES29</f>
        <v>0</v>
      </c>
      <c r="EO27" s="494">
        <f>'Marks Entry'!ET29</f>
        <v>0</v>
      </c>
      <c r="EP27" s="495">
        <f>'Marks Entry'!EU29</f>
        <v>0</v>
      </c>
      <c r="EQ27" s="495">
        <f>'Marks Entry'!EV29</f>
        <v>0</v>
      </c>
      <c r="ER27" s="495">
        <f>'Marks Entry'!EW29</f>
        <v>0</v>
      </c>
      <c r="ES27" s="495">
        <f>'Marks Entry'!EX29</f>
        <v>0</v>
      </c>
      <c r="ET27" s="498">
        <f>'Marks Entry'!EY29</f>
        <v>0</v>
      </c>
      <c r="EU27" s="504">
        <f>'Marks Entry'!FB29</f>
        <v>0</v>
      </c>
      <c r="EV27" s="505">
        <f>'Marks Entry'!FC29</f>
        <v>0</v>
      </c>
      <c r="EW27" s="506">
        <f>'Marks Entry'!FD29</f>
        <v>0</v>
      </c>
      <c r="EX27" s="507" t="str">
        <f>'Marks Entry'!FE29</f>
        <v/>
      </c>
      <c r="EY27" s="505">
        <f>'Marks Entry'!FF29</f>
        <v>0</v>
      </c>
      <c r="EZ27" s="506">
        <f>'Marks Entry'!FG29</f>
        <v>0</v>
      </c>
      <c r="FA27" s="508" t="str">
        <f>'Marks Entry'!FH29</f>
        <v/>
      </c>
      <c r="FB27" s="506" t="str">
        <f>IF(OR('Marks Entry'!FI29="First",'Marks Entry'!FI29="Second",'Marks Entry'!FI29="Third"),'Marks Entry'!FI29,"")</f>
        <v/>
      </c>
      <c r="FC27" s="506" t="str">
        <f>'Marks Entry'!FJ29</f>
        <v/>
      </c>
      <c r="FD27" s="509" t="str">
        <f>'Marks Entry'!FK29</f>
        <v/>
      </c>
      <c r="FE27" s="493" t="str">
        <f>'Marks Entry'!FL29</f>
        <v/>
      </c>
      <c r="FF27" s="510" t="str">
        <f>'Marks Entry'!FM29</f>
        <v/>
      </c>
      <c r="FG27" s="18">
        <f>'Marks Entry'!FO29</f>
        <v>0</v>
      </c>
    </row>
    <row r="28" spans="1:163" s="19" customFormat="1" ht="17.25" customHeight="1">
      <c r="A28" s="1013"/>
      <c r="B28" s="492">
        <f t="shared" si="1"/>
        <v>0</v>
      </c>
      <c r="C28" s="493">
        <f>'Marks Entry'!D30</f>
        <v>0</v>
      </c>
      <c r="D28" s="493">
        <f>'Marks Entry'!E30</f>
        <v>0</v>
      </c>
      <c r="E28" s="493">
        <f>'Marks Entry'!F30</f>
        <v>0</v>
      </c>
      <c r="F28" s="493">
        <f>'Marks Entry'!G30</f>
        <v>0</v>
      </c>
      <c r="G28" s="493">
        <f>'Marks Entry'!H30</f>
        <v>0</v>
      </c>
      <c r="H28" s="493">
        <f>'Marks Entry'!I30</f>
        <v>0</v>
      </c>
      <c r="I28" s="493">
        <f>'Marks Entry'!J30</f>
        <v>0</v>
      </c>
      <c r="J28" s="597">
        <f>'Marks Entry'!K30</f>
        <v>0</v>
      </c>
      <c r="K28" s="494">
        <f>'Marks Entry'!L30</f>
        <v>0</v>
      </c>
      <c r="L28" s="495">
        <f>'Marks Entry'!M30</f>
        <v>0</v>
      </c>
      <c r="M28" s="496">
        <f>'Marks Entry'!N30</f>
        <v>0</v>
      </c>
      <c r="N28" s="495">
        <f>'Marks Entry'!O30</f>
        <v>0</v>
      </c>
      <c r="O28" s="495">
        <f>'Marks Entry'!P30</f>
        <v>0</v>
      </c>
      <c r="P28" s="497">
        <f>'Marks Entry'!Q30</f>
        <v>0</v>
      </c>
      <c r="Q28" s="495">
        <f>'Marks Entry'!R30</f>
        <v>0</v>
      </c>
      <c r="R28" s="495">
        <f>'Marks Entry'!S30</f>
        <v>0</v>
      </c>
      <c r="S28" s="497">
        <f>'Marks Entry'!T30</f>
        <v>0</v>
      </c>
      <c r="T28" s="498">
        <f>'Marks Entry'!U30</f>
        <v>0</v>
      </c>
      <c r="U28" s="495">
        <f>'Marks Entry'!V30</f>
        <v>0</v>
      </c>
      <c r="V28" s="495">
        <f>'Marks Entry'!W30</f>
        <v>0</v>
      </c>
      <c r="W28" s="498">
        <f>'Marks Entry'!X30</f>
        <v>0</v>
      </c>
      <c r="X28" s="495">
        <f>'Marks Entry'!Y30</f>
        <v>0</v>
      </c>
      <c r="Y28" s="495">
        <f>'Marks Entry'!Z30</f>
        <v>0</v>
      </c>
      <c r="Z28" s="498">
        <f>'Marks Entry'!AA30</f>
        <v>0</v>
      </c>
      <c r="AA28" s="511">
        <f>'Marks Entry'!AB30</f>
        <v>0</v>
      </c>
      <c r="AB28" s="501">
        <f>'Marks Entry'!AC30</f>
        <v>0</v>
      </c>
      <c r="AC28" s="501" t="str">
        <f>'Marks Entry'!AD30</f>
        <v/>
      </c>
      <c r="AD28" s="502">
        <f>'Marks Entry'!AE30</f>
        <v>0</v>
      </c>
      <c r="AE28" s="494">
        <f>'Marks Entry'!AF30</f>
        <v>0</v>
      </c>
      <c r="AF28" s="495">
        <f>'Marks Entry'!AG30</f>
        <v>0</v>
      </c>
      <c r="AG28" s="496">
        <f>'Marks Entry'!AH30</f>
        <v>0</v>
      </c>
      <c r="AH28" s="495">
        <f>'Marks Entry'!AI30</f>
        <v>0</v>
      </c>
      <c r="AI28" s="495">
        <f>'Marks Entry'!AJ30</f>
        <v>0</v>
      </c>
      <c r="AJ28" s="497">
        <f>'Marks Entry'!AK30</f>
        <v>0</v>
      </c>
      <c r="AK28" s="495">
        <f>'Marks Entry'!AL30</f>
        <v>0</v>
      </c>
      <c r="AL28" s="495">
        <f>'Marks Entry'!AM30</f>
        <v>0</v>
      </c>
      <c r="AM28" s="497">
        <f>'Marks Entry'!AN30</f>
        <v>0</v>
      </c>
      <c r="AN28" s="498">
        <f>'Marks Entry'!AO30</f>
        <v>0</v>
      </c>
      <c r="AO28" s="495">
        <f>'Marks Entry'!AP30</f>
        <v>0</v>
      </c>
      <c r="AP28" s="495">
        <f>'Marks Entry'!AQ30</f>
        <v>0</v>
      </c>
      <c r="AQ28" s="498">
        <f>'Marks Entry'!AR30</f>
        <v>0</v>
      </c>
      <c r="AR28" s="495">
        <f>'Marks Entry'!AS30</f>
        <v>0</v>
      </c>
      <c r="AS28" s="495">
        <f>'Marks Entry'!AT30</f>
        <v>0</v>
      </c>
      <c r="AT28" s="498">
        <f>'Marks Entry'!AU30</f>
        <v>0</v>
      </c>
      <c r="AU28" s="511">
        <f>'Marks Entry'!AV30</f>
        <v>0</v>
      </c>
      <c r="AV28" s="501">
        <f>'Marks Entry'!AW30</f>
        <v>0</v>
      </c>
      <c r="AW28" s="501" t="str">
        <f>'Marks Entry'!AX30</f>
        <v>E</v>
      </c>
      <c r="AX28" s="502">
        <f>'Marks Entry'!AY30</f>
        <v>0</v>
      </c>
      <c r="AY28" s="494">
        <f>'Marks Entry'!AZ30</f>
        <v>0</v>
      </c>
      <c r="AZ28" s="495">
        <f>'Marks Entry'!BA30</f>
        <v>0</v>
      </c>
      <c r="BA28" s="496">
        <f>'Marks Entry'!BB30</f>
        <v>0</v>
      </c>
      <c r="BB28" s="495">
        <f>'Marks Entry'!BC30</f>
        <v>0</v>
      </c>
      <c r="BC28" s="495">
        <f>'Marks Entry'!BD30</f>
        <v>0</v>
      </c>
      <c r="BD28" s="497">
        <f>'Marks Entry'!BE30</f>
        <v>0</v>
      </c>
      <c r="BE28" s="495">
        <f>'Marks Entry'!BF30</f>
        <v>0</v>
      </c>
      <c r="BF28" s="495">
        <f>'Marks Entry'!BG30</f>
        <v>0</v>
      </c>
      <c r="BG28" s="497">
        <f>'Marks Entry'!BH30</f>
        <v>0</v>
      </c>
      <c r="BH28" s="498">
        <f>'Marks Entry'!BI30</f>
        <v>0</v>
      </c>
      <c r="BI28" s="495">
        <f>'Marks Entry'!BJ30</f>
        <v>0</v>
      </c>
      <c r="BJ28" s="495">
        <f>'Marks Entry'!BK30</f>
        <v>0</v>
      </c>
      <c r="BK28" s="498">
        <f>'Marks Entry'!BL30</f>
        <v>0</v>
      </c>
      <c r="BL28" s="495">
        <f>'Marks Entry'!BM30</f>
        <v>0</v>
      </c>
      <c r="BM28" s="495">
        <f>'Marks Entry'!BN30</f>
        <v>0</v>
      </c>
      <c r="BN28" s="498">
        <f>'Marks Entry'!BO30</f>
        <v>0</v>
      </c>
      <c r="BO28" s="511">
        <f>'Marks Entry'!BP30</f>
        <v>0</v>
      </c>
      <c r="BP28" s="501">
        <f>'Marks Entry'!BQ30</f>
        <v>0</v>
      </c>
      <c r="BQ28" s="501" t="str">
        <f>'Marks Entry'!BR30</f>
        <v>E</v>
      </c>
      <c r="BR28" s="502">
        <f>'Marks Entry'!BS30</f>
        <v>0</v>
      </c>
      <c r="BS28" s="494">
        <f>'Marks Entry'!BT30</f>
        <v>0</v>
      </c>
      <c r="BT28" s="495">
        <f>'Marks Entry'!BU30</f>
        <v>0</v>
      </c>
      <c r="BU28" s="496">
        <f>'Marks Entry'!BV30</f>
        <v>0</v>
      </c>
      <c r="BV28" s="495">
        <f>'Marks Entry'!BW30</f>
        <v>0</v>
      </c>
      <c r="BW28" s="495">
        <f>'Marks Entry'!BX30</f>
        <v>0</v>
      </c>
      <c r="BX28" s="497">
        <f>'Marks Entry'!BY30</f>
        <v>0</v>
      </c>
      <c r="BY28" s="495">
        <f>'Marks Entry'!BZ30</f>
        <v>0</v>
      </c>
      <c r="BZ28" s="495">
        <f>'Marks Entry'!CA30</f>
        <v>0</v>
      </c>
      <c r="CA28" s="497">
        <f>'Marks Entry'!CB30</f>
        <v>0</v>
      </c>
      <c r="CB28" s="498">
        <f>'Marks Entry'!CC30</f>
        <v>0</v>
      </c>
      <c r="CC28" s="495">
        <f>'Marks Entry'!CD30</f>
        <v>0</v>
      </c>
      <c r="CD28" s="495">
        <f>'Marks Entry'!CE30</f>
        <v>0</v>
      </c>
      <c r="CE28" s="498">
        <f>'Marks Entry'!CF30</f>
        <v>0</v>
      </c>
      <c r="CF28" s="495">
        <f>'Marks Entry'!CG30</f>
        <v>0</v>
      </c>
      <c r="CG28" s="495">
        <f>'Marks Entry'!CH30</f>
        <v>0</v>
      </c>
      <c r="CH28" s="498">
        <f>'Marks Entry'!CI30</f>
        <v>0</v>
      </c>
      <c r="CI28" s="511">
        <f>'Marks Entry'!CJ30</f>
        <v>0</v>
      </c>
      <c r="CJ28" s="501">
        <f>'Marks Entry'!CK30</f>
        <v>0</v>
      </c>
      <c r="CK28" s="501" t="str">
        <f>'Marks Entry'!CL30</f>
        <v>E</v>
      </c>
      <c r="CL28" s="502">
        <f>'Marks Entry'!CM30</f>
        <v>0</v>
      </c>
      <c r="CM28" s="494">
        <f>'Marks Entry'!CN30</f>
        <v>0</v>
      </c>
      <c r="CN28" s="495">
        <f>'Marks Entry'!CO30</f>
        <v>0</v>
      </c>
      <c r="CO28" s="496">
        <f>'Marks Entry'!CP30</f>
        <v>0</v>
      </c>
      <c r="CP28" s="495">
        <f>'Marks Entry'!CQ30</f>
        <v>0</v>
      </c>
      <c r="CQ28" s="495">
        <f>'Marks Entry'!CR30</f>
        <v>0</v>
      </c>
      <c r="CR28" s="497">
        <f>'Marks Entry'!CS30</f>
        <v>0</v>
      </c>
      <c r="CS28" s="495">
        <f>'Marks Entry'!CT30</f>
        <v>0</v>
      </c>
      <c r="CT28" s="495">
        <f>'Marks Entry'!CU30</f>
        <v>0</v>
      </c>
      <c r="CU28" s="497">
        <f>'Marks Entry'!CV30</f>
        <v>0</v>
      </c>
      <c r="CV28" s="498">
        <f>'Marks Entry'!CW30</f>
        <v>0</v>
      </c>
      <c r="CW28" s="495">
        <f>'Marks Entry'!CX30</f>
        <v>0</v>
      </c>
      <c r="CX28" s="495">
        <f>'Marks Entry'!CY30</f>
        <v>0</v>
      </c>
      <c r="CY28" s="498">
        <f>'Marks Entry'!CZ30</f>
        <v>0</v>
      </c>
      <c r="CZ28" s="495">
        <f>'Marks Entry'!DA30</f>
        <v>0</v>
      </c>
      <c r="DA28" s="495">
        <f>'Marks Entry'!DB30</f>
        <v>0</v>
      </c>
      <c r="DB28" s="498">
        <f>'Marks Entry'!DC30</f>
        <v>0</v>
      </c>
      <c r="DC28" s="511">
        <f>'Marks Entry'!DD30</f>
        <v>0</v>
      </c>
      <c r="DD28" s="501">
        <f>'Marks Entry'!DE30</f>
        <v>0</v>
      </c>
      <c r="DE28" s="501" t="str">
        <f>'Marks Entry'!DF30</f>
        <v>E</v>
      </c>
      <c r="DF28" s="502">
        <f>'Marks Entry'!DG30</f>
        <v>0</v>
      </c>
      <c r="DG28" s="494">
        <f>'Marks Entry'!DH30</f>
        <v>0</v>
      </c>
      <c r="DH28" s="495">
        <f>'Marks Entry'!DI30</f>
        <v>0</v>
      </c>
      <c r="DI28" s="496">
        <f>'Marks Entry'!DJ30</f>
        <v>0</v>
      </c>
      <c r="DJ28" s="495">
        <f>'Marks Entry'!DK30</f>
        <v>0</v>
      </c>
      <c r="DK28" s="495">
        <f>'Marks Entry'!DL30</f>
        <v>0</v>
      </c>
      <c r="DL28" s="497">
        <f>'Marks Entry'!DM30</f>
        <v>0</v>
      </c>
      <c r="DM28" s="495">
        <f>'Marks Entry'!DN30</f>
        <v>0</v>
      </c>
      <c r="DN28" s="495">
        <f>'Marks Entry'!DO30</f>
        <v>0</v>
      </c>
      <c r="DO28" s="497">
        <f>'Marks Entry'!DP30</f>
        <v>0</v>
      </c>
      <c r="DP28" s="498">
        <f>'Marks Entry'!DQ30</f>
        <v>0</v>
      </c>
      <c r="DQ28" s="495">
        <f>'Marks Entry'!DR30</f>
        <v>0</v>
      </c>
      <c r="DR28" s="495">
        <f>'Marks Entry'!DS30</f>
        <v>0</v>
      </c>
      <c r="DS28" s="498">
        <f>'Marks Entry'!DT30</f>
        <v>0</v>
      </c>
      <c r="DT28" s="495">
        <f>'Marks Entry'!DU30</f>
        <v>0</v>
      </c>
      <c r="DU28" s="495">
        <f>'Marks Entry'!DV30</f>
        <v>0</v>
      </c>
      <c r="DV28" s="498">
        <f>'Marks Entry'!DW30</f>
        <v>0</v>
      </c>
      <c r="DW28" s="511">
        <f>'Marks Entry'!DX30</f>
        <v>0</v>
      </c>
      <c r="DX28" s="501">
        <f>'Marks Entry'!DY30</f>
        <v>0</v>
      </c>
      <c r="DY28" s="501" t="str">
        <f>'Marks Entry'!DZ30</f>
        <v>E</v>
      </c>
      <c r="DZ28" s="502">
        <f>'Marks Entry'!EA30</f>
        <v>0</v>
      </c>
      <c r="EA28" s="494">
        <f>'Marks Entry'!EB30</f>
        <v>0</v>
      </c>
      <c r="EB28" s="495">
        <f>'Marks Entry'!EC30</f>
        <v>0</v>
      </c>
      <c r="EC28" s="495">
        <f>'Marks Entry'!ED30</f>
        <v>0</v>
      </c>
      <c r="ED28" s="495">
        <f>'Marks Entry'!EE30</f>
        <v>0</v>
      </c>
      <c r="EE28" s="495">
        <f>'Marks Entry'!EF30</f>
        <v>0</v>
      </c>
      <c r="EF28" s="503">
        <f>'Marks Entry'!EG30</f>
        <v>0</v>
      </c>
      <c r="EG28" s="504">
        <f>'Marks Entry'!EJ30</f>
        <v>0</v>
      </c>
      <c r="EH28" s="494">
        <f>'Marks Entry'!EK30</f>
        <v>0</v>
      </c>
      <c r="EI28" s="495">
        <f>'Marks Entry'!EL30</f>
        <v>0</v>
      </c>
      <c r="EJ28" s="495">
        <f>'Marks Entry'!EM30</f>
        <v>0</v>
      </c>
      <c r="EK28" s="495">
        <f>'Marks Entry'!EN30</f>
        <v>0</v>
      </c>
      <c r="EL28" s="495">
        <f>'Marks Entry'!EO30</f>
        <v>0</v>
      </c>
      <c r="EM28" s="498">
        <f>'Marks Entry'!EP30</f>
        <v>0</v>
      </c>
      <c r="EN28" s="504">
        <f>'Marks Entry'!ES30</f>
        <v>0</v>
      </c>
      <c r="EO28" s="494">
        <f>'Marks Entry'!ET30</f>
        <v>0</v>
      </c>
      <c r="EP28" s="495">
        <f>'Marks Entry'!EU30</f>
        <v>0</v>
      </c>
      <c r="EQ28" s="495">
        <f>'Marks Entry'!EV30</f>
        <v>0</v>
      </c>
      <c r="ER28" s="495">
        <f>'Marks Entry'!EW30</f>
        <v>0</v>
      </c>
      <c r="ES28" s="495">
        <f>'Marks Entry'!EX30</f>
        <v>0</v>
      </c>
      <c r="ET28" s="498">
        <f>'Marks Entry'!EY30</f>
        <v>0</v>
      </c>
      <c r="EU28" s="504">
        <f>'Marks Entry'!FB30</f>
        <v>0</v>
      </c>
      <c r="EV28" s="505">
        <f>'Marks Entry'!FC30</f>
        <v>0</v>
      </c>
      <c r="EW28" s="506">
        <f>'Marks Entry'!FD30</f>
        <v>0</v>
      </c>
      <c r="EX28" s="507" t="str">
        <f>'Marks Entry'!FE30</f>
        <v/>
      </c>
      <c r="EY28" s="505">
        <f>'Marks Entry'!FF30</f>
        <v>0</v>
      </c>
      <c r="EZ28" s="506">
        <f>'Marks Entry'!FG30</f>
        <v>0</v>
      </c>
      <c r="FA28" s="508" t="str">
        <f>'Marks Entry'!FH30</f>
        <v/>
      </c>
      <c r="FB28" s="506" t="str">
        <f>IF(OR('Marks Entry'!FI30="First",'Marks Entry'!FI30="Second",'Marks Entry'!FI30="Third"),'Marks Entry'!FI30,"")</f>
        <v/>
      </c>
      <c r="FC28" s="506" t="str">
        <f>'Marks Entry'!FJ30</f>
        <v/>
      </c>
      <c r="FD28" s="509" t="str">
        <f>'Marks Entry'!FK30</f>
        <v/>
      </c>
      <c r="FE28" s="493" t="str">
        <f>'Marks Entry'!FL30</f>
        <v/>
      </c>
      <c r="FF28" s="510" t="str">
        <f>'Marks Entry'!FM30</f>
        <v/>
      </c>
      <c r="FG28" s="18">
        <f>'Marks Entry'!FO30</f>
        <v>0</v>
      </c>
    </row>
    <row r="29" spans="1:163" s="19" customFormat="1" ht="17.25" customHeight="1">
      <c r="A29" s="1013"/>
      <c r="B29" s="492">
        <f t="shared" si="1"/>
        <v>0</v>
      </c>
      <c r="C29" s="493">
        <f>'Marks Entry'!D31</f>
        <v>0</v>
      </c>
      <c r="D29" s="493">
        <f>'Marks Entry'!E31</f>
        <v>0</v>
      </c>
      <c r="E29" s="493">
        <f>'Marks Entry'!F31</f>
        <v>0</v>
      </c>
      <c r="F29" s="493">
        <f>'Marks Entry'!G31</f>
        <v>0</v>
      </c>
      <c r="G29" s="493">
        <f>'Marks Entry'!H31</f>
        <v>0</v>
      </c>
      <c r="H29" s="493">
        <f>'Marks Entry'!I31</f>
        <v>0</v>
      </c>
      <c r="I29" s="493">
        <f>'Marks Entry'!J31</f>
        <v>0</v>
      </c>
      <c r="J29" s="597">
        <f>'Marks Entry'!K31</f>
        <v>0</v>
      </c>
      <c r="K29" s="494">
        <f>'Marks Entry'!L31</f>
        <v>0</v>
      </c>
      <c r="L29" s="495">
        <f>'Marks Entry'!M31</f>
        <v>0</v>
      </c>
      <c r="M29" s="496">
        <f>'Marks Entry'!N31</f>
        <v>0</v>
      </c>
      <c r="N29" s="495">
        <f>'Marks Entry'!O31</f>
        <v>0</v>
      </c>
      <c r="O29" s="495">
        <f>'Marks Entry'!P31</f>
        <v>0</v>
      </c>
      <c r="P29" s="497">
        <f>'Marks Entry'!Q31</f>
        <v>0</v>
      </c>
      <c r="Q29" s="495">
        <f>'Marks Entry'!R31</f>
        <v>0</v>
      </c>
      <c r="R29" s="495">
        <f>'Marks Entry'!S31</f>
        <v>0</v>
      </c>
      <c r="S29" s="497">
        <f>'Marks Entry'!T31</f>
        <v>0</v>
      </c>
      <c r="T29" s="498">
        <f>'Marks Entry'!U31</f>
        <v>0</v>
      </c>
      <c r="U29" s="495">
        <f>'Marks Entry'!V31</f>
        <v>0</v>
      </c>
      <c r="V29" s="495">
        <f>'Marks Entry'!W31</f>
        <v>0</v>
      </c>
      <c r="W29" s="498">
        <f>'Marks Entry'!X31</f>
        <v>0</v>
      </c>
      <c r="X29" s="495">
        <f>'Marks Entry'!Y31</f>
        <v>0</v>
      </c>
      <c r="Y29" s="495">
        <f>'Marks Entry'!Z31</f>
        <v>0</v>
      </c>
      <c r="Z29" s="498">
        <f>'Marks Entry'!AA31</f>
        <v>0</v>
      </c>
      <c r="AA29" s="511">
        <f>'Marks Entry'!AB31</f>
        <v>0</v>
      </c>
      <c r="AB29" s="501">
        <f>'Marks Entry'!AC31</f>
        <v>0</v>
      </c>
      <c r="AC29" s="501" t="str">
        <f>'Marks Entry'!AD31</f>
        <v/>
      </c>
      <c r="AD29" s="502">
        <f>'Marks Entry'!AE31</f>
        <v>0</v>
      </c>
      <c r="AE29" s="494">
        <f>'Marks Entry'!AF31</f>
        <v>0</v>
      </c>
      <c r="AF29" s="495">
        <f>'Marks Entry'!AG31</f>
        <v>0</v>
      </c>
      <c r="AG29" s="496">
        <f>'Marks Entry'!AH31</f>
        <v>0</v>
      </c>
      <c r="AH29" s="495">
        <f>'Marks Entry'!AI31</f>
        <v>0</v>
      </c>
      <c r="AI29" s="495">
        <f>'Marks Entry'!AJ31</f>
        <v>0</v>
      </c>
      <c r="AJ29" s="497">
        <f>'Marks Entry'!AK31</f>
        <v>0</v>
      </c>
      <c r="AK29" s="495">
        <f>'Marks Entry'!AL31</f>
        <v>0</v>
      </c>
      <c r="AL29" s="495">
        <f>'Marks Entry'!AM31</f>
        <v>0</v>
      </c>
      <c r="AM29" s="497">
        <f>'Marks Entry'!AN31</f>
        <v>0</v>
      </c>
      <c r="AN29" s="498">
        <f>'Marks Entry'!AO31</f>
        <v>0</v>
      </c>
      <c r="AO29" s="495">
        <f>'Marks Entry'!AP31</f>
        <v>0</v>
      </c>
      <c r="AP29" s="495">
        <f>'Marks Entry'!AQ31</f>
        <v>0</v>
      </c>
      <c r="AQ29" s="498">
        <f>'Marks Entry'!AR31</f>
        <v>0</v>
      </c>
      <c r="AR29" s="495">
        <f>'Marks Entry'!AS31</f>
        <v>0</v>
      </c>
      <c r="AS29" s="495">
        <f>'Marks Entry'!AT31</f>
        <v>0</v>
      </c>
      <c r="AT29" s="498">
        <f>'Marks Entry'!AU31</f>
        <v>0</v>
      </c>
      <c r="AU29" s="511">
        <f>'Marks Entry'!AV31</f>
        <v>0</v>
      </c>
      <c r="AV29" s="501">
        <f>'Marks Entry'!AW31</f>
        <v>0</v>
      </c>
      <c r="AW29" s="501" t="str">
        <f>'Marks Entry'!AX31</f>
        <v>E</v>
      </c>
      <c r="AX29" s="502">
        <f>'Marks Entry'!AY31</f>
        <v>0</v>
      </c>
      <c r="AY29" s="494">
        <f>'Marks Entry'!AZ31</f>
        <v>0</v>
      </c>
      <c r="AZ29" s="495">
        <f>'Marks Entry'!BA31</f>
        <v>0</v>
      </c>
      <c r="BA29" s="496">
        <f>'Marks Entry'!BB31</f>
        <v>0</v>
      </c>
      <c r="BB29" s="495">
        <f>'Marks Entry'!BC31</f>
        <v>0</v>
      </c>
      <c r="BC29" s="495">
        <f>'Marks Entry'!BD31</f>
        <v>0</v>
      </c>
      <c r="BD29" s="497">
        <f>'Marks Entry'!BE31</f>
        <v>0</v>
      </c>
      <c r="BE29" s="495">
        <f>'Marks Entry'!BF31</f>
        <v>0</v>
      </c>
      <c r="BF29" s="495">
        <f>'Marks Entry'!BG31</f>
        <v>0</v>
      </c>
      <c r="BG29" s="497">
        <f>'Marks Entry'!BH31</f>
        <v>0</v>
      </c>
      <c r="BH29" s="498">
        <f>'Marks Entry'!BI31</f>
        <v>0</v>
      </c>
      <c r="BI29" s="495">
        <f>'Marks Entry'!BJ31</f>
        <v>0</v>
      </c>
      <c r="BJ29" s="495">
        <f>'Marks Entry'!BK31</f>
        <v>0</v>
      </c>
      <c r="BK29" s="498">
        <f>'Marks Entry'!BL31</f>
        <v>0</v>
      </c>
      <c r="BL29" s="495">
        <f>'Marks Entry'!BM31</f>
        <v>0</v>
      </c>
      <c r="BM29" s="495">
        <f>'Marks Entry'!BN31</f>
        <v>0</v>
      </c>
      <c r="BN29" s="498">
        <f>'Marks Entry'!BO31</f>
        <v>0</v>
      </c>
      <c r="BO29" s="511">
        <f>'Marks Entry'!BP31</f>
        <v>0</v>
      </c>
      <c r="BP29" s="501">
        <f>'Marks Entry'!BQ31</f>
        <v>0</v>
      </c>
      <c r="BQ29" s="501" t="str">
        <f>'Marks Entry'!BR31</f>
        <v>E</v>
      </c>
      <c r="BR29" s="502">
        <f>'Marks Entry'!BS31</f>
        <v>0</v>
      </c>
      <c r="BS29" s="494">
        <f>'Marks Entry'!BT31</f>
        <v>0</v>
      </c>
      <c r="BT29" s="495">
        <f>'Marks Entry'!BU31</f>
        <v>0</v>
      </c>
      <c r="BU29" s="496">
        <f>'Marks Entry'!BV31</f>
        <v>0</v>
      </c>
      <c r="BV29" s="495">
        <f>'Marks Entry'!BW31</f>
        <v>0</v>
      </c>
      <c r="BW29" s="495">
        <f>'Marks Entry'!BX31</f>
        <v>0</v>
      </c>
      <c r="BX29" s="497">
        <f>'Marks Entry'!BY31</f>
        <v>0</v>
      </c>
      <c r="BY29" s="495">
        <f>'Marks Entry'!BZ31</f>
        <v>0</v>
      </c>
      <c r="BZ29" s="495">
        <f>'Marks Entry'!CA31</f>
        <v>0</v>
      </c>
      <c r="CA29" s="497">
        <f>'Marks Entry'!CB31</f>
        <v>0</v>
      </c>
      <c r="CB29" s="498">
        <f>'Marks Entry'!CC31</f>
        <v>0</v>
      </c>
      <c r="CC29" s="495">
        <f>'Marks Entry'!CD31</f>
        <v>0</v>
      </c>
      <c r="CD29" s="495">
        <f>'Marks Entry'!CE31</f>
        <v>0</v>
      </c>
      <c r="CE29" s="498">
        <f>'Marks Entry'!CF31</f>
        <v>0</v>
      </c>
      <c r="CF29" s="495">
        <f>'Marks Entry'!CG31</f>
        <v>0</v>
      </c>
      <c r="CG29" s="495">
        <f>'Marks Entry'!CH31</f>
        <v>0</v>
      </c>
      <c r="CH29" s="498">
        <f>'Marks Entry'!CI31</f>
        <v>0</v>
      </c>
      <c r="CI29" s="511">
        <f>'Marks Entry'!CJ31</f>
        <v>0</v>
      </c>
      <c r="CJ29" s="501">
        <f>'Marks Entry'!CK31</f>
        <v>0</v>
      </c>
      <c r="CK29" s="501" t="str">
        <f>'Marks Entry'!CL31</f>
        <v>E</v>
      </c>
      <c r="CL29" s="502">
        <f>'Marks Entry'!CM31</f>
        <v>0</v>
      </c>
      <c r="CM29" s="494">
        <f>'Marks Entry'!CN31</f>
        <v>0</v>
      </c>
      <c r="CN29" s="495">
        <f>'Marks Entry'!CO31</f>
        <v>0</v>
      </c>
      <c r="CO29" s="496">
        <f>'Marks Entry'!CP31</f>
        <v>0</v>
      </c>
      <c r="CP29" s="495">
        <f>'Marks Entry'!CQ31</f>
        <v>0</v>
      </c>
      <c r="CQ29" s="495">
        <f>'Marks Entry'!CR31</f>
        <v>0</v>
      </c>
      <c r="CR29" s="497">
        <f>'Marks Entry'!CS31</f>
        <v>0</v>
      </c>
      <c r="CS29" s="495">
        <f>'Marks Entry'!CT31</f>
        <v>0</v>
      </c>
      <c r="CT29" s="495">
        <f>'Marks Entry'!CU31</f>
        <v>0</v>
      </c>
      <c r="CU29" s="497">
        <f>'Marks Entry'!CV31</f>
        <v>0</v>
      </c>
      <c r="CV29" s="498">
        <f>'Marks Entry'!CW31</f>
        <v>0</v>
      </c>
      <c r="CW29" s="495">
        <f>'Marks Entry'!CX31</f>
        <v>0</v>
      </c>
      <c r="CX29" s="495">
        <f>'Marks Entry'!CY31</f>
        <v>0</v>
      </c>
      <c r="CY29" s="498">
        <f>'Marks Entry'!CZ31</f>
        <v>0</v>
      </c>
      <c r="CZ29" s="495">
        <f>'Marks Entry'!DA31</f>
        <v>0</v>
      </c>
      <c r="DA29" s="495">
        <f>'Marks Entry'!DB31</f>
        <v>0</v>
      </c>
      <c r="DB29" s="498">
        <f>'Marks Entry'!DC31</f>
        <v>0</v>
      </c>
      <c r="DC29" s="511">
        <f>'Marks Entry'!DD31</f>
        <v>0</v>
      </c>
      <c r="DD29" s="501">
        <f>'Marks Entry'!DE31</f>
        <v>0</v>
      </c>
      <c r="DE29" s="501" t="str">
        <f>'Marks Entry'!DF31</f>
        <v>E</v>
      </c>
      <c r="DF29" s="502">
        <f>'Marks Entry'!DG31</f>
        <v>0</v>
      </c>
      <c r="DG29" s="494">
        <f>'Marks Entry'!DH31</f>
        <v>0</v>
      </c>
      <c r="DH29" s="495">
        <f>'Marks Entry'!DI31</f>
        <v>0</v>
      </c>
      <c r="DI29" s="496">
        <f>'Marks Entry'!DJ31</f>
        <v>0</v>
      </c>
      <c r="DJ29" s="495">
        <f>'Marks Entry'!DK31</f>
        <v>0</v>
      </c>
      <c r="DK29" s="495">
        <f>'Marks Entry'!DL31</f>
        <v>0</v>
      </c>
      <c r="DL29" s="497">
        <f>'Marks Entry'!DM31</f>
        <v>0</v>
      </c>
      <c r="DM29" s="495">
        <f>'Marks Entry'!DN31</f>
        <v>0</v>
      </c>
      <c r="DN29" s="495">
        <f>'Marks Entry'!DO31</f>
        <v>0</v>
      </c>
      <c r="DO29" s="497">
        <f>'Marks Entry'!DP31</f>
        <v>0</v>
      </c>
      <c r="DP29" s="498">
        <f>'Marks Entry'!DQ31</f>
        <v>0</v>
      </c>
      <c r="DQ29" s="495">
        <f>'Marks Entry'!DR31</f>
        <v>0</v>
      </c>
      <c r="DR29" s="495">
        <f>'Marks Entry'!DS31</f>
        <v>0</v>
      </c>
      <c r="DS29" s="498">
        <f>'Marks Entry'!DT31</f>
        <v>0</v>
      </c>
      <c r="DT29" s="495">
        <f>'Marks Entry'!DU31</f>
        <v>0</v>
      </c>
      <c r="DU29" s="495">
        <f>'Marks Entry'!DV31</f>
        <v>0</v>
      </c>
      <c r="DV29" s="498">
        <f>'Marks Entry'!DW31</f>
        <v>0</v>
      </c>
      <c r="DW29" s="511">
        <f>'Marks Entry'!DX31</f>
        <v>0</v>
      </c>
      <c r="DX29" s="501">
        <f>'Marks Entry'!DY31</f>
        <v>0</v>
      </c>
      <c r="DY29" s="501" t="str">
        <f>'Marks Entry'!DZ31</f>
        <v>E</v>
      </c>
      <c r="DZ29" s="502">
        <f>'Marks Entry'!EA31</f>
        <v>0</v>
      </c>
      <c r="EA29" s="494">
        <f>'Marks Entry'!EB31</f>
        <v>0</v>
      </c>
      <c r="EB29" s="495">
        <f>'Marks Entry'!EC31</f>
        <v>0</v>
      </c>
      <c r="EC29" s="495">
        <f>'Marks Entry'!ED31</f>
        <v>0</v>
      </c>
      <c r="ED29" s="495">
        <f>'Marks Entry'!EE31</f>
        <v>0</v>
      </c>
      <c r="EE29" s="495">
        <f>'Marks Entry'!EF31</f>
        <v>0</v>
      </c>
      <c r="EF29" s="503">
        <f>'Marks Entry'!EG31</f>
        <v>0</v>
      </c>
      <c r="EG29" s="504">
        <f>'Marks Entry'!EJ31</f>
        <v>0</v>
      </c>
      <c r="EH29" s="494">
        <f>'Marks Entry'!EK31</f>
        <v>0</v>
      </c>
      <c r="EI29" s="495">
        <f>'Marks Entry'!EL31</f>
        <v>0</v>
      </c>
      <c r="EJ29" s="495">
        <f>'Marks Entry'!EM31</f>
        <v>0</v>
      </c>
      <c r="EK29" s="495">
        <f>'Marks Entry'!EN31</f>
        <v>0</v>
      </c>
      <c r="EL29" s="495">
        <f>'Marks Entry'!EO31</f>
        <v>0</v>
      </c>
      <c r="EM29" s="498">
        <f>'Marks Entry'!EP31</f>
        <v>0</v>
      </c>
      <c r="EN29" s="504">
        <f>'Marks Entry'!ES31</f>
        <v>0</v>
      </c>
      <c r="EO29" s="494">
        <f>'Marks Entry'!ET31</f>
        <v>0</v>
      </c>
      <c r="EP29" s="495">
        <f>'Marks Entry'!EU31</f>
        <v>0</v>
      </c>
      <c r="EQ29" s="495">
        <f>'Marks Entry'!EV31</f>
        <v>0</v>
      </c>
      <c r="ER29" s="495">
        <f>'Marks Entry'!EW31</f>
        <v>0</v>
      </c>
      <c r="ES29" s="495">
        <f>'Marks Entry'!EX31</f>
        <v>0</v>
      </c>
      <c r="ET29" s="498">
        <f>'Marks Entry'!EY31</f>
        <v>0</v>
      </c>
      <c r="EU29" s="504">
        <f>'Marks Entry'!FB31</f>
        <v>0</v>
      </c>
      <c r="EV29" s="505">
        <f>'Marks Entry'!FC31</f>
        <v>0</v>
      </c>
      <c r="EW29" s="506">
        <f>'Marks Entry'!FD31</f>
        <v>0</v>
      </c>
      <c r="EX29" s="507" t="str">
        <f>'Marks Entry'!FE31</f>
        <v/>
      </c>
      <c r="EY29" s="505">
        <f>'Marks Entry'!FF31</f>
        <v>0</v>
      </c>
      <c r="EZ29" s="506">
        <f>'Marks Entry'!FG31</f>
        <v>0</v>
      </c>
      <c r="FA29" s="508" t="str">
        <f>'Marks Entry'!FH31</f>
        <v/>
      </c>
      <c r="FB29" s="506" t="str">
        <f>IF(OR('Marks Entry'!FI31="First",'Marks Entry'!FI31="Second",'Marks Entry'!FI31="Third"),'Marks Entry'!FI31,"")</f>
        <v/>
      </c>
      <c r="FC29" s="506" t="str">
        <f>'Marks Entry'!FJ31</f>
        <v/>
      </c>
      <c r="FD29" s="509" t="str">
        <f>'Marks Entry'!FK31</f>
        <v/>
      </c>
      <c r="FE29" s="493" t="str">
        <f>'Marks Entry'!FL31</f>
        <v/>
      </c>
      <c r="FF29" s="510" t="str">
        <f>'Marks Entry'!FM31</f>
        <v/>
      </c>
      <c r="FG29" s="18">
        <f>'Marks Entry'!FO31</f>
        <v>0</v>
      </c>
    </row>
    <row r="30" spans="1:163" s="19" customFormat="1" ht="17.25" customHeight="1">
      <c r="A30" s="1013"/>
      <c r="B30" s="492">
        <f t="shared" si="1"/>
        <v>0</v>
      </c>
      <c r="C30" s="493">
        <f>'Marks Entry'!D32</f>
        <v>0</v>
      </c>
      <c r="D30" s="493">
        <f>'Marks Entry'!E32</f>
        <v>0</v>
      </c>
      <c r="E30" s="493">
        <f>'Marks Entry'!F32</f>
        <v>0</v>
      </c>
      <c r="F30" s="493">
        <f>'Marks Entry'!G32</f>
        <v>0</v>
      </c>
      <c r="G30" s="493">
        <f>'Marks Entry'!H32</f>
        <v>0</v>
      </c>
      <c r="H30" s="493">
        <f>'Marks Entry'!I32</f>
        <v>0</v>
      </c>
      <c r="I30" s="493">
        <f>'Marks Entry'!J32</f>
        <v>0</v>
      </c>
      <c r="J30" s="597">
        <f>'Marks Entry'!K32</f>
        <v>0</v>
      </c>
      <c r="K30" s="494">
        <f>'Marks Entry'!L32</f>
        <v>0</v>
      </c>
      <c r="L30" s="495">
        <f>'Marks Entry'!M32</f>
        <v>0</v>
      </c>
      <c r="M30" s="496">
        <f>'Marks Entry'!N32</f>
        <v>0</v>
      </c>
      <c r="N30" s="495">
        <f>'Marks Entry'!O32</f>
        <v>0</v>
      </c>
      <c r="O30" s="495">
        <f>'Marks Entry'!P32</f>
        <v>0</v>
      </c>
      <c r="P30" s="497">
        <f>'Marks Entry'!Q32</f>
        <v>0</v>
      </c>
      <c r="Q30" s="495">
        <f>'Marks Entry'!R32</f>
        <v>0</v>
      </c>
      <c r="R30" s="495">
        <f>'Marks Entry'!S32</f>
        <v>0</v>
      </c>
      <c r="S30" s="497">
        <f>'Marks Entry'!T32</f>
        <v>0</v>
      </c>
      <c r="T30" s="498">
        <f>'Marks Entry'!U32</f>
        <v>0</v>
      </c>
      <c r="U30" s="495">
        <f>'Marks Entry'!V32</f>
        <v>0</v>
      </c>
      <c r="V30" s="495">
        <f>'Marks Entry'!W32</f>
        <v>0</v>
      </c>
      <c r="W30" s="498">
        <f>'Marks Entry'!X32</f>
        <v>0</v>
      </c>
      <c r="X30" s="495">
        <f>'Marks Entry'!Y32</f>
        <v>0</v>
      </c>
      <c r="Y30" s="495">
        <f>'Marks Entry'!Z32</f>
        <v>0</v>
      </c>
      <c r="Z30" s="498">
        <f>'Marks Entry'!AA32</f>
        <v>0</v>
      </c>
      <c r="AA30" s="511">
        <f>'Marks Entry'!AB32</f>
        <v>0</v>
      </c>
      <c r="AB30" s="501">
        <f>'Marks Entry'!AC32</f>
        <v>0</v>
      </c>
      <c r="AC30" s="501" t="str">
        <f>'Marks Entry'!AD32</f>
        <v/>
      </c>
      <c r="AD30" s="502">
        <f>'Marks Entry'!AE32</f>
        <v>0</v>
      </c>
      <c r="AE30" s="494">
        <f>'Marks Entry'!AF32</f>
        <v>0</v>
      </c>
      <c r="AF30" s="495">
        <f>'Marks Entry'!AG32</f>
        <v>0</v>
      </c>
      <c r="AG30" s="496">
        <f>'Marks Entry'!AH32</f>
        <v>0</v>
      </c>
      <c r="AH30" s="495">
        <f>'Marks Entry'!AI32</f>
        <v>0</v>
      </c>
      <c r="AI30" s="495">
        <f>'Marks Entry'!AJ32</f>
        <v>0</v>
      </c>
      <c r="AJ30" s="497">
        <f>'Marks Entry'!AK32</f>
        <v>0</v>
      </c>
      <c r="AK30" s="495">
        <f>'Marks Entry'!AL32</f>
        <v>0</v>
      </c>
      <c r="AL30" s="495">
        <f>'Marks Entry'!AM32</f>
        <v>0</v>
      </c>
      <c r="AM30" s="497">
        <f>'Marks Entry'!AN32</f>
        <v>0</v>
      </c>
      <c r="AN30" s="498">
        <f>'Marks Entry'!AO32</f>
        <v>0</v>
      </c>
      <c r="AO30" s="495">
        <f>'Marks Entry'!AP32</f>
        <v>0</v>
      </c>
      <c r="AP30" s="495">
        <f>'Marks Entry'!AQ32</f>
        <v>0</v>
      </c>
      <c r="AQ30" s="498">
        <f>'Marks Entry'!AR32</f>
        <v>0</v>
      </c>
      <c r="AR30" s="495">
        <f>'Marks Entry'!AS32</f>
        <v>0</v>
      </c>
      <c r="AS30" s="495">
        <f>'Marks Entry'!AT32</f>
        <v>0</v>
      </c>
      <c r="AT30" s="498">
        <f>'Marks Entry'!AU32</f>
        <v>0</v>
      </c>
      <c r="AU30" s="511">
        <f>'Marks Entry'!AV32</f>
        <v>0</v>
      </c>
      <c r="AV30" s="501">
        <f>'Marks Entry'!AW32</f>
        <v>0</v>
      </c>
      <c r="AW30" s="501" t="str">
        <f>'Marks Entry'!AX32</f>
        <v>E</v>
      </c>
      <c r="AX30" s="502">
        <f>'Marks Entry'!AY32</f>
        <v>0</v>
      </c>
      <c r="AY30" s="494">
        <f>'Marks Entry'!AZ32</f>
        <v>0</v>
      </c>
      <c r="AZ30" s="495">
        <f>'Marks Entry'!BA32</f>
        <v>0</v>
      </c>
      <c r="BA30" s="496">
        <f>'Marks Entry'!BB32</f>
        <v>0</v>
      </c>
      <c r="BB30" s="495">
        <f>'Marks Entry'!BC32</f>
        <v>0</v>
      </c>
      <c r="BC30" s="495">
        <f>'Marks Entry'!BD32</f>
        <v>0</v>
      </c>
      <c r="BD30" s="497">
        <f>'Marks Entry'!BE32</f>
        <v>0</v>
      </c>
      <c r="BE30" s="495">
        <f>'Marks Entry'!BF32</f>
        <v>0</v>
      </c>
      <c r="BF30" s="495">
        <f>'Marks Entry'!BG32</f>
        <v>0</v>
      </c>
      <c r="BG30" s="497">
        <f>'Marks Entry'!BH32</f>
        <v>0</v>
      </c>
      <c r="BH30" s="498">
        <f>'Marks Entry'!BI32</f>
        <v>0</v>
      </c>
      <c r="BI30" s="495">
        <f>'Marks Entry'!BJ32</f>
        <v>0</v>
      </c>
      <c r="BJ30" s="495">
        <f>'Marks Entry'!BK32</f>
        <v>0</v>
      </c>
      <c r="BK30" s="498">
        <f>'Marks Entry'!BL32</f>
        <v>0</v>
      </c>
      <c r="BL30" s="495">
        <f>'Marks Entry'!BM32</f>
        <v>0</v>
      </c>
      <c r="BM30" s="495">
        <f>'Marks Entry'!BN32</f>
        <v>0</v>
      </c>
      <c r="BN30" s="498">
        <f>'Marks Entry'!BO32</f>
        <v>0</v>
      </c>
      <c r="BO30" s="511">
        <f>'Marks Entry'!BP32</f>
        <v>0</v>
      </c>
      <c r="BP30" s="501">
        <f>'Marks Entry'!BQ32</f>
        <v>0</v>
      </c>
      <c r="BQ30" s="501" t="str">
        <f>'Marks Entry'!BR32</f>
        <v>E</v>
      </c>
      <c r="BR30" s="502">
        <f>'Marks Entry'!BS32</f>
        <v>0</v>
      </c>
      <c r="BS30" s="494">
        <f>'Marks Entry'!BT32</f>
        <v>0</v>
      </c>
      <c r="BT30" s="495">
        <f>'Marks Entry'!BU32</f>
        <v>0</v>
      </c>
      <c r="BU30" s="496">
        <f>'Marks Entry'!BV32</f>
        <v>0</v>
      </c>
      <c r="BV30" s="495">
        <f>'Marks Entry'!BW32</f>
        <v>0</v>
      </c>
      <c r="BW30" s="495">
        <f>'Marks Entry'!BX32</f>
        <v>0</v>
      </c>
      <c r="BX30" s="497">
        <f>'Marks Entry'!BY32</f>
        <v>0</v>
      </c>
      <c r="BY30" s="495">
        <f>'Marks Entry'!BZ32</f>
        <v>0</v>
      </c>
      <c r="BZ30" s="495">
        <f>'Marks Entry'!CA32</f>
        <v>0</v>
      </c>
      <c r="CA30" s="497">
        <f>'Marks Entry'!CB32</f>
        <v>0</v>
      </c>
      <c r="CB30" s="498">
        <f>'Marks Entry'!CC32</f>
        <v>0</v>
      </c>
      <c r="CC30" s="495">
        <f>'Marks Entry'!CD32</f>
        <v>0</v>
      </c>
      <c r="CD30" s="495">
        <f>'Marks Entry'!CE32</f>
        <v>0</v>
      </c>
      <c r="CE30" s="498">
        <f>'Marks Entry'!CF32</f>
        <v>0</v>
      </c>
      <c r="CF30" s="495">
        <f>'Marks Entry'!CG32</f>
        <v>0</v>
      </c>
      <c r="CG30" s="495">
        <f>'Marks Entry'!CH32</f>
        <v>0</v>
      </c>
      <c r="CH30" s="498">
        <f>'Marks Entry'!CI32</f>
        <v>0</v>
      </c>
      <c r="CI30" s="511">
        <f>'Marks Entry'!CJ32</f>
        <v>0</v>
      </c>
      <c r="CJ30" s="501">
        <f>'Marks Entry'!CK32</f>
        <v>0</v>
      </c>
      <c r="CK30" s="501" t="str">
        <f>'Marks Entry'!CL32</f>
        <v>E</v>
      </c>
      <c r="CL30" s="502">
        <f>'Marks Entry'!CM32</f>
        <v>0</v>
      </c>
      <c r="CM30" s="494">
        <f>'Marks Entry'!CN32</f>
        <v>0</v>
      </c>
      <c r="CN30" s="495">
        <f>'Marks Entry'!CO32</f>
        <v>0</v>
      </c>
      <c r="CO30" s="496">
        <f>'Marks Entry'!CP32</f>
        <v>0</v>
      </c>
      <c r="CP30" s="495">
        <f>'Marks Entry'!CQ32</f>
        <v>0</v>
      </c>
      <c r="CQ30" s="495">
        <f>'Marks Entry'!CR32</f>
        <v>0</v>
      </c>
      <c r="CR30" s="497">
        <f>'Marks Entry'!CS32</f>
        <v>0</v>
      </c>
      <c r="CS30" s="495">
        <f>'Marks Entry'!CT32</f>
        <v>0</v>
      </c>
      <c r="CT30" s="495">
        <f>'Marks Entry'!CU32</f>
        <v>0</v>
      </c>
      <c r="CU30" s="497">
        <f>'Marks Entry'!CV32</f>
        <v>0</v>
      </c>
      <c r="CV30" s="498">
        <f>'Marks Entry'!CW32</f>
        <v>0</v>
      </c>
      <c r="CW30" s="495">
        <f>'Marks Entry'!CX32</f>
        <v>0</v>
      </c>
      <c r="CX30" s="495">
        <f>'Marks Entry'!CY32</f>
        <v>0</v>
      </c>
      <c r="CY30" s="498">
        <f>'Marks Entry'!CZ32</f>
        <v>0</v>
      </c>
      <c r="CZ30" s="495">
        <f>'Marks Entry'!DA32</f>
        <v>0</v>
      </c>
      <c r="DA30" s="495">
        <f>'Marks Entry'!DB32</f>
        <v>0</v>
      </c>
      <c r="DB30" s="498">
        <f>'Marks Entry'!DC32</f>
        <v>0</v>
      </c>
      <c r="DC30" s="511">
        <f>'Marks Entry'!DD32</f>
        <v>0</v>
      </c>
      <c r="DD30" s="501">
        <f>'Marks Entry'!DE32</f>
        <v>0</v>
      </c>
      <c r="DE30" s="501" t="str">
        <f>'Marks Entry'!DF32</f>
        <v>E</v>
      </c>
      <c r="DF30" s="502">
        <f>'Marks Entry'!DG32</f>
        <v>0</v>
      </c>
      <c r="DG30" s="494">
        <f>'Marks Entry'!DH32</f>
        <v>0</v>
      </c>
      <c r="DH30" s="495">
        <f>'Marks Entry'!DI32</f>
        <v>0</v>
      </c>
      <c r="DI30" s="496">
        <f>'Marks Entry'!DJ32</f>
        <v>0</v>
      </c>
      <c r="DJ30" s="495">
        <f>'Marks Entry'!DK32</f>
        <v>0</v>
      </c>
      <c r="DK30" s="495">
        <f>'Marks Entry'!DL32</f>
        <v>0</v>
      </c>
      <c r="DL30" s="497">
        <f>'Marks Entry'!DM32</f>
        <v>0</v>
      </c>
      <c r="DM30" s="495">
        <f>'Marks Entry'!DN32</f>
        <v>0</v>
      </c>
      <c r="DN30" s="495">
        <f>'Marks Entry'!DO32</f>
        <v>0</v>
      </c>
      <c r="DO30" s="497">
        <f>'Marks Entry'!DP32</f>
        <v>0</v>
      </c>
      <c r="DP30" s="498">
        <f>'Marks Entry'!DQ32</f>
        <v>0</v>
      </c>
      <c r="DQ30" s="495">
        <f>'Marks Entry'!DR32</f>
        <v>0</v>
      </c>
      <c r="DR30" s="495">
        <f>'Marks Entry'!DS32</f>
        <v>0</v>
      </c>
      <c r="DS30" s="498">
        <f>'Marks Entry'!DT32</f>
        <v>0</v>
      </c>
      <c r="DT30" s="495">
        <f>'Marks Entry'!DU32</f>
        <v>0</v>
      </c>
      <c r="DU30" s="495">
        <f>'Marks Entry'!DV32</f>
        <v>0</v>
      </c>
      <c r="DV30" s="498">
        <f>'Marks Entry'!DW32</f>
        <v>0</v>
      </c>
      <c r="DW30" s="511">
        <f>'Marks Entry'!DX32</f>
        <v>0</v>
      </c>
      <c r="DX30" s="501">
        <f>'Marks Entry'!DY32</f>
        <v>0</v>
      </c>
      <c r="DY30" s="501" t="str">
        <f>'Marks Entry'!DZ32</f>
        <v>E</v>
      </c>
      <c r="DZ30" s="502">
        <f>'Marks Entry'!EA32</f>
        <v>0</v>
      </c>
      <c r="EA30" s="494">
        <f>'Marks Entry'!EB32</f>
        <v>0</v>
      </c>
      <c r="EB30" s="495">
        <f>'Marks Entry'!EC32</f>
        <v>0</v>
      </c>
      <c r="EC30" s="495">
        <f>'Marks Entry'!ED32</f>
        <v>0</v>
      </c>
      <c r="ED30" s="495">
        <f>'Marks Entry'!EE32</f>
        <v>0</v>
      </c>
      <c r="EE30" s="495">
        <f>'Marks Entry'!EF32</f>
        <v>0</v>
      </c>
      <c r="EF30" s="503">
        <f>'Marks Entry'!EG32</f>
        <v>0</v>
      </c>
      <c r="EG30" s="504">
        <f>'Marks Entry'!EJ32</f>
        <v>0</v>
      </c>
      <c r="EH30" s="494">
        <f>'Marks Entry'!EK32</f>
        <v>0</v>
      </c>
      <c r="EI30" s="495">
        <f>'Marks Entry'!EL32</f>
        <v>0</v>
      </c>
      <c r="EJ30" s="495">
        <f>'Marks Entry'!EM32</f>
        <v>0</v>
      </c>
      <c r="EK30" s="495">
        <f>'Marks Entry'!EN32</f>
        <v>0</v>
      </c>
      <c r="EL30" s="495">
        <f>'Marks Entry'!EO32</f>
        <v>0</v>
      </c>
      <c r="EM30" s="498">
        <f>'Marks Entry'!EP32</f>
        <v>0</v>
      </c>
      <c r="EN30" s="504">
        <f>'Marks Entry'!ES32</f>
        <v>0</v>
      </c>
      <c r="EO30" s="494">
        <f>'Marks Entry'!ET32</f>
        <v>0</v>
      </c>
      <c r="EP30" s="495">
        <f>'Marks Entry'!EU32</f>
        <v>0</v>
      </c>
      <c r="EQ30" s="495">
        <f>'Marks Entry'!EV32</f>
        <v>0</v>
      </c>
      <c r="ER30" s="495">
        <f>'Marks Entry'!EW32</f>
        <v>0</v>
      </c>
      <c r="ES30" s="495">
        <f>'Marks Entry'!EX32</f>
        <v>0</v>
      </c>
      <c r="ET30" s="498">
        <f>'Marks Entry'!EY32</f>
        <v>0</v>
      </c>
      <c r="EU30" s="504">
        <f>'Marks Entry'!FB32</f>
        <v>0</v>
      </c>
      <c r="EV30" s="505">
        <f>'Marks Entry'!FC32</f>
        <v>0</v>
      </c>
      <c r="EW30" s="506">
        <f>'Marks Entry'!FD32</f>
        <v>0</v>
      </c>
      <c r="EX30" s="507" t="str">
        <f>'Marks Entry'!FE32</f>
        <v/>
      </c>
      <c r="EY30" s="505">
        <f>'Marks Entry'!FF32</f>
        <v>0</v>
      </c>
      <c r="EZ30" s="506">
        <f>'Marks Entry'!FG32</f>
        <v>0</v>
      </c>
      <c r="FA30" s="508" t="str">
        <f>'Marks Entry'!FH32</f>
        <v/>
      </c>
      <c r="FB30" s="506" t="str">
        <f>IF(OR('Marks Entry'!FI32="First",'Marks Entry'!FI32="Second",'Marks Entry'!FI32="Third"),'Marks Entry'!FI32,"")</f>
        <v/>
      </c>
      <c r="FC30" s="506" t="str">
        <f>'Marks Entry'!FJ32</f>
        <v/>
      </c>
      <c r="FD30" s="509" t="str">
        <f>'Marks Entry'!FK32</f>
        <v/>
      </c>
      <c r="FE30" s="493" t="str">
        <f>'Marks Entry'!FL32</f>
        <v/>
      </c>
      <c r="FF30" s="510" t="str">
        <f>'Marks Entry'!FM32</f>
        <v/>
      </c>
      <c r="FG30" s="18">
        <f>'Marks Entry'!FO32</f>
        <v>0</v>
      </c>
    </row>
    <row r="31" spans="1:163" s="19" customFormat="1" ht="17.25" customHeight="1">
      <c r="A31" s="1013"/>
      <c r="B31" s="492">
        <f t="shared" si="1"/>
        <v>0</v>
      </c>
      <c r="C31" s="493">
        <f>'Marks Entry'!D33</f>
        <v>0</v>
      </c>
      <c r="D31" s="493">
        <f>'Marks Entry'!E33</f>
        <v>0</v>
      </c>
      <c r="E31" s="493">
        <f>'Marks Entry'!F33</f>
        <v>0</v>
      </c>
      <c r="F31" s="493">
        <f>'Marks Entry'!G33</f>
        <v>0</v>
      </c>
      <c r="G31" s="493">
        <f>'Marks Entry'!H33</f>
        <v>0</v>
      </c>
      <c r="H31" s="493">
        <f>'Marks Entry'!I33</f>
        <v>0</v>
      </c>
      <c r="I31" s="493">
        <f>'Marks Entry'!J33</f>
        <v>0</v>
      </c>
      <c r="J31" s="597">
        <f>'Marks Entry'!K33</f>
        <v>0</v>
      </c>
      <c r="K31" s="494">
        <f>'Marks Entry'!L33</f>
        <v>0</v>
      </c>
      <c r="L31" s="495">
        <f>'Marks Entry'!M33</f>
        <v>0</v>
      </c>
      <c r="M31" s="496">
        <f>'Marks Entry'!N33</f>
        <v>0</v>
      </c>
      <c r="N31" s="495">
        <f>'Marks Entry'!O33</f>
        <v>0</v>
      </c>
      <c r="O31" s="495">
        <f>'Marks Entry'!P33</f>
        <v>0</v>
      </c>
      <c r="P31" s="497">
        <f>'Marks Entry'!Q33</f>
        <v>0</v>
      </c>
      <c r="Q31" s="495">
        <f>'Marks Entry'!R33</f>
        <v>0</v>
      </c>
      <c r="R31" s="495">
        <f>'Marks Entry'!S33</f>
        <v>0</v>
      </c>
      <c r="S31" s="497">
        <f>'Marks Entry'!T33</f>
        <v>0</v>
      </c>
      <c r="T31" s="498">
        <f>'Marks Entry'!U33</f>
        <v>0</v>
      </c>
      <c r="U31" s="495">
        <f>'Marks Entry'!V33</f>
        <v>0</v>
      </c>
      <c r="V31" s="495">
        <f>'Marks Entry'!W33</f>
        <v>0</v>
      </c>
      <c r="W31" s="498">
        <f>'Marks Entry'!X33</f>
        <v>0</v>
      </c>
      <c r="X31" s="495">
        <f>'Marks Entry'!Y33</f>
        <v>0</v>
      </c>
      <c r="Y31" s="495">
        <f>'Marks Entry'!Z33</f>
        <v>0</v>
      </c>
      <c r="Z31" s="498">
        <f>'Marks Entry'!AA33</f>
        <v>0</v>
      </c>
      <c r="AA31" s="511">
        <f>'Marks Entry'!AB33</f>
        <v>0</v>
      </c>
      <c r="AB31" s="501">
        <f>'Marks Entry'!AC33</f>
        <v>0</v>
      </c>
      <c r="AC31" s="501" t="str">
        <f>'Marks Entry'!AD33</f>
        <v/>
      </c>
      <c r="AD31" s="502">
        <f>'Marks Entry'!AE33</f>
        <v>0</v>
      </c>
      <c r="AE31" s="494">
        <f>'Marks Entry'!AF33</f>
        <v>0</v>
      </c>
      <c r="AF31" s="495">
        <f>'Marks Entry'!AG33</f>
        <v>0</v>
      </c>
      <c r="AG31" s="496">
        <f>'Marks Entry'!AH33</f>
        <v>0</v>
      </c>
      <c r="AH31" s="495">
        <f>'Marks Entry'!AI33</f>
        <v>0</v>
      </c>
      <c r="AI31" s="495">
        <f>'Marks Entry'!AJ33</f>
        <v>0</v>
      </c>
      <c r="AJ31" s="497">
        <f>'Marks Entry'!AK33</f>
        <v>0</v>
      </c>
      <c r="AK31" s="495">
        <f>'Marks Entry'!AL33</f>
        <v>0</v>
      </c>
      <c r="AL31" s="495">
        <f>'Marks Entry'!AM33</f>
        <v>0</v>
      </c>
      <c r="AM31" s="497">
        <f>'Marks Entry'!AN33</f>
        <v>0</v>
      </c>
      <c r="AN31" s="498">
        <f>'Marks Entry'!AO33</f>
        <v>0</v>
      </c>
      <c r="AO31" s="495">
        <f>'Marks Entry'!AP33</f>
        <v>0</v>
      </c>
      <c r="AP31" s="495">
        <f>'Marks Entry'!AQ33</f>
        <v>0</v>
      </c>
      <c r="AQ31" s="498">
        <f>'Marks Entry'!AR33</f>
        <v>0</v>
      </c>
      <c r="AR31" s="495">
        <f>'Marks Entry'!AS33</f>
        <v>0</v>
      </c>
      <c r="AS31" s="495">
        <f>'Marks Entry'!AT33</f>
        <v>0</v>
      </c>
      <c r="AT31" s="498">
        <f>'Marks Entry'!AU33</f>
        <v>0</v>
      </c>
      <c r="AU31" s="511">
        <f>'Marks Entry'!AV33</f>
        <v>0</v>
      </c>
      <c r="AV31" s="501">
        <f>'Marks Entry'!AW33</f>
        <v>0</v>
      </c>
      <c r="AW31" s="501" t="str">
        <f>'Marks Entry'!AX33</f>
        <v>E</v>
      </c>
      <c r="AX31" s="502">
        <f>'Marks Entry'!AY33</f>
        <v>0</v>
      </c>
      <c r="AY31" s="494">
        <f>'Marks Entry'!AZ33</f>
        <v>0</v>
      </c>
      <c r="AZ31" s="495">
        <f>'Marks Entry'!BA33</f>
        <v>0</v>
      </c>
      <c r="BA31" s="496">
        <f>'Marks Entry'!BB33</f>
        <v>0</v>
      </c>
      <c r="BB31" s="495">
        <f>'Marks Entry'!BC33</f>
        <v>0</v>
      </c>
      <c r="BC31" s="495">
        <f>'Marks Entry'!BD33</f>
        <v>0</v>
      </c>
      <c r="BD31" s="497">
        <f>'Marks Entry'!BE33</f>
        <v>0</v>
      </c>
      <c r="BE31" s="495">
        <f>'Marks Entry'!BF33</f>
        <v>0</v>
      </c>
      <c r="BF31" s="495">
        <f>'Marks Entry'!BG33</f>
        <v>0</v>
      </c>
      <c r="BG31" s="497">
        <f>'Marks Entry'!BH33</f>
        <v>0</v>
      </c>
      <c r="BH31" s="498">
        <f>'Marks Entry'!BI33</f>
        <v>0</v>
      </c>
      <c r="BI31" s="495">
        <f>'Marks Entry'!BJ33</f>
        <v>0</v>
      </c>
      <c r="BJ31" s="495">
        <f>'Marks Entry'!BK33</f>
        <v>0</v>
      </c>
      <c r="BK31" s="498">
        <f>'Marks Entry'!BL33</f>
        <v>0</v>
      </c>
      <c r="BL31" s="495">
        <f>'Marks Entry'!BM33</f>
        <v>0</v>
      </c>
      <c r="BM31" s="495">
        <f>'Marks Entry'!BN33</f>
        <v>0</v>
      </c>
      <c r="BN31" s="498">
        <f>'Marks Entry'!BO33</f>
        <v>0</v>
      </c>
      <c r="BO31" s="511">
        <f>'Marks Entry'!BP33</f>
        <v>0</v>
      </c>
      <c r="BP31" s="501">
        <f>'Marks Entry'!BQ33</f>
        <v>0</v>
      </c>
      <c r="BQ31" s="501" t="str">
        <f>'Marks Entry'!BR33</f>
        <v>E</v>
      </c>
      <c r="BR31" s="502">
        <f>'Marks Entry'!BS33</f>
        <v>0</v>
      </c>
      <c r="BS31" s="494">
        <f>'Marks Entry'!BT33</f>
        <v>0</v>
      </c>
      <c r="BT31" s="495">
        <f>'Marks Entry'!BU33</f>
        <v>0</v>
      </c>
      <c r="BU31" s="496">
        <f>'Marks Entry'!BV33</f>
        <v>0</v>
      </c>
      <c r="BV31" s="495">
        <f>'Marks Entry'!BW33</f>
        <v>0</v>
      </c>
      <c r="BW31" s="495">
        <f>'Marks Entry'!BX33</f>
        <v>0</v>
      </c>
      <c r="BX31" s="497">
        <f>'Marks Entry'!BY33</f>
        <v>0</v>
      </c>
      <c r="BY31" s="495">
        <f>'Marks Entry'!BZ33</f>
        <v>0</v>
      </c>
      <c r="BZ31" s="495">
        <f>'Marks Entry'!CA33</f>
        <v>0</v>
      </c>
      <c r="CA31" s="497">
        <f>'Marks Entry'!CB33</f>
        <v>0</v>
      </c>
      <c r="CB31" s="498">
        <f>'Marks Entry'!CC33</f>
        <v>0</v>
      </c>
      <c r="CC31" s="495">
        <f>'Marks Entry'!CD33</f>
        <v>0</v>
      </c>
      <c r="CD31" s="495">
        <f>'Marks Entry'!CE33</f>
        <v>0</v>
      </c>
      <c r="CE31" s="498">
        <f>'Marks Entry'!CF33</f>
        <v>0</v>
      </c>
      <c r="CF31" s="495">
        <f>'Marks Entry'!CG33</f>
        <v>0</v>
      </c>
      <c r="CG31" s="495">
        <f>'Marks Entry'!CH33</f>
        <v>0</v>
      </c>
      <c r="CH31" s="498">
        <f>'Marks Entry'!CI33</f>
        <v>0</v>
      </c>
      <c r="CI31" s="511">
        <f>'Marks Entry'!CJ33</f>
        <v>0</v>
      </c>
      <c r="CJ31" s="501">
        <f>'Marks Entry'!CK33</f>
        <v>0</v>
      </c>
      <c r="CK31" s="501" t="str">
        <f>'Marks Entry'!CL33</f>
        <v>E</v>
      </c>
      <c r="CL31" s="502">
        <f>'Marks Entry'!CM33</f>
        <v>0</v>
      </c>
      <c r="CM31" s="494">
        <f>'Marks Entry'!CN33</f>
        <v>0</v>
      </c>
      <c r="CN31" s="495">
        <f>'Marks Entry'!CO33</f>
        <v>0</v>
      </c>
      <c r="CO31" s="496">
        <f>'Marks Entry'!CP33</f>
        <v>0</v>
      </c>
      <c r="CP31" s="495">
        <f>'Marks Entry'!CQ33</f>
        <v>0</v>
      </c>
      <c r="CQ31" s="495">
        <f>'Marks Entry'!CR33</f>
        <v>0</v>
      </c>
      <c r="CR31" s="497">
        <f>'Marks Entry'!CS33</f>
        <v>0</v>
      </c>
      <c r="CS31" s="495">
        <f>'Marks Entry'!CT33</f>
        <v>0</v>
      </c>
      <c r="CT31" s="495">
        <f>'Marks Entry'!CU33</f>
        <v>0</v>
      </c>
      <c r="CU31" s="497">
        <f>'Marks Entry'!CV33</f>
        <v>0</v>
      </c>
      <c r="CV31" s="498">
        <f>'Marks Entry'!CW33</f>
        <v>0</v>
      </c>
      <c r="CW31" s="495">
        <f>'Marks Entry'!CX33</f>
        <v>0</v>
      </c>
      <c r="CX31" s="495">
        <f>'Marks Entry'!CY33</f>
        <v>0</v>
      </c>
      <c r="CY31" s="498">
        <f>'Marks Entry'!CZ33</f>
        <v>0</v>
      </c>
      <c r="CZ31" s="495">
        <f>'Marks Entry'!DA33</f>
        <v>0</v>
      </c>
      <c r="DA31" s="495">
        <f>'Marks Entry'!DB33</f>
        <v>0</v>
      </c>
      <c r="DB31" s="498">
        <f>'Marks Entry'!DC33</f>
        <v>0</v>
      </c>
      <c r="DC31" s="511">
        <f>'Marks Entry'!DD33</f>
        <v>0</v>
      </c>
      <c r="DD31" s="501">
        <f>'Marks Entry'!DE33</f>
        <v>0</v>
      </c>
      <c r="DE31" s="501" t="str">
        <f>'Marks Entry'!DF33</f>
        <v>E</v>
      </c>
      <c r="DF31" s="502">
        <f>'Marks Entry'!DG33</f>
        <v>0</v>
      </c>
      <c r="DG31" s="494">
        <f>'Marks Entry'!DH33</f>
        <v>0</v>
      </c>
      <c r="DH31" s="495">
        <f>'Marks Entry'!DI33</f>
        <v>0</v>
      </c>
      <c r="DI31" s="496">
        <f>'Marks Entry'!DJ33</f>
        <v>0</v>
      </c>
      <c r="DJ31" s="495">
        <f>'Marks Entry'!DK33</f>
        <v>0</v>
      </c>
      <c r="DK31" s="495">
        <f>'Marks Entry'!DL33</f>
        <v>0</v>
      </c>
      <c r="DL31" s="497">
        <f>'Marks Entry'!DM33</f>
        <v>0</v>
      </c>
      <c r="DM31" s="495">
        <f>'Marks Entry'!DN33</f>
        <v>0</v>
      </c>
      <c r="DN31" s="495">
        <f>'Marks Entry'!DO33</f>
        <v>0</v>
      </c>
      <c r="DO31" s="497">
        <f>'Marks Entry'!DP33</f>
        <v>0</v>
      </c>
      <c r="DP31" s="498">
        <f>'Marks Entry'!DQ33</f>
        <v>0</v>
      </c>
      <c r="DQ31" s="495">
        <f>'Marks Entry'!DR33</f>
        <v>0</v>
      </c>
      <c r="DR31" s="495">
        <f>'Marks Entry'!DS33</f>
        <v>0</v>
      </c>
      <c r="DS31" s="498">
        <f>'Marks Entry'!DT33</f>
        <v>0</v>
      </c>
      <c r="DT31" s="495">
        <f>'Marks Entry'!DU33</f>
        <v>0</v>
      </c>
      <c r="DU31" s="495">
        <f>'Marks Entry'!DV33</f>
        <v>0</v>
      </c>
      <c r="DV31" s="498">
        <f>'Marks Entry'!DW33</f>
        <v>0</v>
      </c>
      <c r="DW31" s="511">
        <f>'Marks Entry'!DX33</f>
        <v>0</v>
      </c>
      <c r="DX31" s="501">
        <f>'Marks Entry'!DY33</f>
        <v>0</v>
      </c>
      <c r="DY31" s="501" t="str">
        <f>'Marks Entry'!DZ33</f>
        <v>E</v>
      </c>
      <c r="DZ31" s="502">
        <f>'Marks Entry'!EA33</f>
        <v>0</v>
      </c>
      <c r="EA31" s="494">
        <f>'Marks Entry'!EB33</f>
        <v>0</v>
      </c>
      <c r="EB31" s="495">
        <f>'Marks Entry'!EC33</f>
        <v>0</v>
      </c>
      <c r="EC31" s="495">
        <f>'Marks Entry'!ED33</f>
        <v>0</v>
      </c>
      <c r="ED31" s="495">
        <f>'Marks Entry'!EE33</f>
        <v>0</v>
      </c>
      <c r="EE31" s="495">
        <f>'Marks Entry'!EF33</f>
        <v>0</v>
      </c>
      <c r="EF31" s="503">
        <f>'Marks Entry'!EG33</f>
        <v>0</v>
      </c>
      <c r="EG31" s="504">
        <f>'Marks Entry'!EJ33</f>
        <v>0</v>
      </c>
      <c r="EH31" s="494">
        <f>'Marks Entry'!EK33</f>
        <v>0</v>
      </c>
      <c r="EI31" s="495">
        <f>'Marks Entry'!EL33</f>
        <v>0</v>
      </c>
      <c r="EJ31" s="495">
        <f>'Marks Entry'!EM33</f>
        <v>0</v>
      </c>
      <c r="EK31" s="495">
        <f>'Marks Entry'!EN33</f>
        <v>0</v>
      </c>
      <c r="EL31" s="495">
        <f>'Marks Entry'!EO33</f>
        <v>0</v>
      </c>
      <c r="EM31" s="498">
        <f>'Marks Entry'!EP33</f>
        <v>0</v>
      </c>
      <c r="EN31" s="504">
        <f>'Marks Entry'!ES33</f>
        <v>0</v>
      </c>
      <c r="EO31" s="494">
        <f>'Marks Entry'!ET33</f>
        <v>0</v>
      </c>
      <c r="EP31" s="495">
        <f>'Marks Entry'!EU33</f>
        <v>0</v>
      </c>
      <c r="EQ31" s="495">
        <f>'Marks Entry'!EV33</f>
        <v>0</v>
      </c>
      <c r="ER31" s="495">
        <f>'Marks Entry'!EW33</f>
        <v>0</v>
      </c>
      <c r="ES31" s="495">
        <f>'Marks Entry'!EX33</f>
        <v>0</v>
      </c>
      <c r="ET31" s="498">
        <f>'Marks Entry'!EY33</f>
        <v>0</v>
      </c>
      <c r="EU31" s="504">
        <f>'Marks Entry'!FB33</f>
        <v>0</v>
      </c>
      <c r="EV31" s="505">
        <f>'Marks Entry'!FC33</f>
        <v>0</v>
      </c>
      <c r="EW31" s="506">
        <f>'Marks Entry'!FD33</f>
        <v>0</v>
      </c>
      <c r="EX31" s="507" t="str">
        <f>'Marks Entry'!FE33</f>
        <v/>
      </c>
      <c r="EY31" s="505">
        <f>'Marks Entry'!FF33</f>
        <v>0</v>
      </c>
      <c r="EZ31" s="506">
        <f>'Marks Entry'!FG33</f>
        <v>0</v>
      </c>
      <c r="FA31" s="508" t="str">
        <f>'Marks Entry'!FH33</f>
        <v/>
      </c>
      <c r="FB31" s="506" t="str">
        <f>IF(OR('Marks Entry'!FI33="First",'Marks Entry'!FI33="Second",'Marks Entry'!FI33="Third"),'Marks Entry'!FI33,"")</f>
        <v/>
      </c>
      <c r="FC31" s="506" t="str">
        <f>'Marks Entry'!FJ33</f>
        <v/>
      </c>
      <c r="FD31" s="509" t="str">
        <f>'Marks Entry'!FK33</f>
        <v/>
      </c>
      <c r="FE31" s="493" t="str">
        <f>'Marks Entry'!FL33</f>
        <v/>
      </c>
      <c r="FF31" s="510" t="str">
        <f>'Marks Entry'!FM33</f>
        <v/>
      </c>
      <c r="FG31" s="18">
        <f>'Marks Entry'!FO33</f>
        <v>0</v>
      </c>
    </row>
    <row r="32" spans="1:163" s="19" customFormat="1" ht="17.25" customHeight="1">
      <c r="A32" s="1013"/>
      <c r="B32" s="492">
        <f t="shared" si="1"/>
        <v>0</v>
      </c>
      <c r="C32" s="493">
        <f>'Marks Entry'!D34</f>
        <v>0</v>
      </c>
      <c r="D32" s="493">
        <f>'Marks Entry'!E34</f>
        <v>0</v>
      </c>
      <c r="E32" s="493">
        <f>'Marks Entry'!F34</f>
        <v>0</v>
      </c>
      <c r="F32" s="493">
        <f>'Marks Entry'!G34</f>
        <v>0</v>
      </c>
      <c r="G32" s="493">
        <f>'Marks Entry'!H34</f>
        <v>0</v>
      </c>
      <c r="H32" s="493">
        <f>'Marks Entry'!I34</f>
        <v>0</v>
      </c>
      <c r="I32" s="493">
        <f>'Marks Entry'!J34</f>
        <v>0</v>
      </c>
      <c r="J32" s="597">
        <f>'Marks Entry'!K34</f>
        <v>0</v>
      </c>
      <c r="K32" s="494">
        <f>'Marks Entry'!L34</f>
        <v>0</v>
      </c>
      <c r="L32" s="495">
        <f>'Marks Entry'!M34</f>
        <v>0</v>
      </c>
      <c r="M32" s="496">
        <f>'Marks Entry'!N34</f>
        <v>0</v>
      </c>
      <c r="N32" s="495">
        <f>'Marks Entry'!O34</f>
        <v>0</v>
      </c>
      <c r="O32" s="495">
        <f>'Marks Entry'!P34</f>
        <v>0</v>
      </c>
      <c r="P32" s="497">
        <f>'Marks Entry'!Q34</f>
        <v>0</v>
      </c>
      <c r="Q32" s="495">
        <f>'Marks Entry'!R34</f>
        <v>0</v>
      </c>
      <c r="R32" s="495">
        <f>'Marks Entry'!S34</f>
        <v>0</v>
      </c>
      <c r="S32" s="497">
        <f>'Marks Entry'!T34</f>
        <v>0</v>
      </c>
      <c r="T32" s="498">
        <f>'Marks Entry'!U34</f>
        <v>0</v>
      </c>
      <c r="U32" s="495">
        <f>'Marks Entry'!V34</f>
        <v>0</v>
      </c>
      <c r="V32" s="495">
        <f>'Marks Entry'!W34</f>
        <v>0</v>
      </c>
      <c r="W32" s="498">
        <f>'Marks Entry'!X34</f>
        <v>0</v>
      </c>
      <c r="X32" s="495">
        <f>'Marks Entry'!Y34</f>
        <v>0</v>
      </c>
      <c r="Y32" s="495">
        <f>'Marks Entry'!Z34</f>
        <v>0</v>
      </c>
      <c r="Z32" s="498">
        <f>'Marks Entry'!AA34</f>
        <v>0</v>
      </c>
      <c r="AA32" s="511">
        <f>'Marks Entry'!AB34</f>
        <v>0</v>
      </c>
      <c r="AB32" s="501">
        <f>'Marks Entry'!AC34</f>
        <v>0</v>
      </c>
      <c r="AC32" s="501" t="str">
        <f>'Marks Entry'!AD34</f>
        <v/>
      </c>
      <c r="AD32" s="502">
        <f>'Marks Entry'!AE34</f>
        <v>0</v>
      </c>
      <c r="AE32" s="494">
        <f>'Marks Entry'!AF34</f>
        <v>0</v>
      </c>
      <c r="AF32" s="495">
        <f>'Marks Entry'!AG34</f>
        <v>0</v>
      </c>
      <c r="AG32" s="496">
        <f>'Marks Entry'!AH34</f>
        <v>0</v>
      </c>
      <c r="AH32" s="495">
        <f>'Marks Entry'!AI34</f>
        <v>0</v>
      </c>
      <c r="AI32" s="495">
        <f>'Marks Entry'!AJ34</f>
        <v>0</v>
      </c>
      <c r="AJ32" s="497">
        <f>'Marks Entry'!AK34</f>
        <v>0</v>
      </c>
      <c r="AK32" s="495">
        <f>'Marks Entry'!AL34</f>
        <v>0</v>
      </c>
      <c r="AL32" s="495">
        <f>'Marks Entry'!AM34</f>
        <v>0</v>
      </c>
      <c r="AM32" s="497">
        <f>'Marks Entry'!AN34</f>
        <v>0</v>
      </c>
      <c r="AN32" s="498">
        <f>'Marks Entry'!AO34</f>
        <v>0</v>
      </c>
      <c r="AO32" s="495">
        <f>'Marks Entry'!AP34</f>
        <v>0</v>
      </c>
      <c r="AP32" s="495">
        <f>'Marks Entry'!AQ34</f>
        <v>0</v>
      </c>
      <c r="AQ32" s="498">
        <f>'Marks Entry'!AR34</f>
        <v>0</v>
      </c>
      <c r="AR32" s="495">
        <f>'Marks Entry'!AS34</f>
        <v>0</v>
      </c>
      <c r="AS32" s="495">
        <f>'Marks Entry'!AT34</f>
        <v>0</v>
      </c>
      <c r="AT32" s="498">
        <f>'Marks Entry'!AU34</f>
        <v>0</v>
      </c>
      <c r="AU32" s="511">
        <f>'Marks Entry'!AV34</f>
        <v>0</v>
      </c>
      <c r="AV32" s="501">
        <f>'Marks Entry'!AW34</f>
        <v>0</v>
      </c>
      <c r="AW32" s="501" t="str">
        <f>'Marks Entry'!AX34</f>
        <v>E</v>
      </c>
      <c r="AX32" s="502">
        <f>'Marks Entry'!AY34</f>
        <v>0</v>
      </c>
      <c r="AY32" s="494">
        <f>'Marks Entry'!AZ34</f>
        <v>0</v>
      </c>
      <c r="AZ32" s="495">
        <f>'Marks Entry'!BA34</f>
        <v>0</v>
      </c>
      <c r="BA32" s="496">
        <f>'Marks Entry'!BB34</f>
        <v>0</v>
      </c>
      <c r="BB32" s="495">
        <f>'Marks Entry'!BC34</f>
        <v>0</v>
      </c>
      <c r="BC32" s="495">
        <f>'Marks Entry'!BD34</f>
        <v>0</v>
      </c>
      <c r="BD32" s="497">
        <f>'Marks Entry'!BE34</f>
        <v>0</v>
      </c>
      <c r="BE32" s="495">
        <f>'Marks Entry'!BF34</f>
        <v>0</v>
      </c>
      <c r="BF32" s="495">
        <f>'Marks Entry'!BG34</f>
        <v>0</v>
      </c>
      <c r="BG32" s="497">
        <f>'Marks Entry'!BH34</f>
        <v>0</v>
      </c>
      <c r="BH32" s="498">
        <f>'Marks Entry'!BI34</f>
        <v>0</v>
      </c>
      <c r="BI32" s="495">
        <f>'Marks Entry'!BJ34</f>
        <v>0</v>
      </c>
      <c r="BJ32" s="495">
        <f>'Marks Entry'!BK34</f>
        <v>0</v>
      </c>
      <c r="BK32" s="498">
        <f>'Marks Entry'!BL34</f>
        <v>0</v>
      </c>
      <c r="BL32" s="495">
        <f>'Marks Entry'!BM34</f>
        <v>0</v>
      </c>
      <c r="BM32" s="495">
        <f>'Marks Entry'!BN34</f>
        <v>0</v>
      </c>
      <c r="BN32" s="498">
        <f>'Marks Entry'!BO34</f>
        <v>0</v>
      </c>
      <c r="BO32" s="511">
        <f>'Marks Entry'!BP34</f>
        <v>0</v>
      </c>
      <c r="BP32" s="501">
        <f>'Marks Entry'!BQ34</f>
        <v>0</v>
      </c>
      <c r="BQ32" s="501" t="str">
        <f>'Marks Entry'!BR34</f>
        <v>E</v>
      </c>
      <c r="BR32" s="502">
        <f>'Marks Entry'!BS34</f>
        <v>0</v>
      </c>
      <c r="BS32" s="494">
        <f>'Marks Entry'!BT34</f>
        <v>0</v>
      </c>
      <c r="BT32" s="495">
        <f>'Marks Entry'!BU34</f>
        <v>0</v>
      </c>
      <c r="BU32" s="496">
        <f>'Marks Entry'!BV34</f>
        <v>0</v>
      </c>
      <c r="BV32" s="495">
        <f>'Marks Entry'!BW34</f>
        <v>0</v>
      </c>
      <c r="BW32" s="495">
        <f>'Marks Entry'!BX34</f>
        <v>0</v>
      </c>
      <c r="BX32" s="497">
        <f>'Marks Entry'!BY34</f>
        <v>0</v>
      </c>
      <c r="BY32" s="495">
        <f>'Marks Entry'!BZ34</f>
        <v>0</v>
      </c>
      <c r="BZ32" s="495">
        <f>'Marks Entry'!CA34</f>
        <v>0</v>
      </c>
      <c r="CA32" s="497">
        <f>'Marks Entry'!CB34</f>
        <v>0</v>
      </c>
      <c r="CB32" s="498">
        <f>'Marks Entry'!CC34</f>
        <v>0</v>
      </c>
      <c r="CC32" s="495">
        <f>'Marks Entry'!CD34</f>
        <v>0</v>
      </c>
      <c r="CD32" s="495">
        <f>'Marks Entry'!CE34</f>
        <v>0</v>
      </c>
      <c r="CE32" s="498">
        <f>'Marks Entry'!CF34</f>
        <v>0</v>
      </c>
      <c r="CF32" s="495">
        <f>'Marks Entry'!CG34</f>
        <v>0</v>
      </c>
      <c r="CG32" s="495">
        <f>'Marks Entry'!CH34</f>
        <v>0</v>
      </c>
      <c r="CH32" s="498">
        <f>'Marks Entry'!CI34</f>
        <v>0</v>
      </c>
      <c r="CI32" s="511">
        <f>'Marks Entry'!CJ34</f>
        <v>0</v>
      </c>
      <c r="CJ32" s="501">
        <f>'Marks Entry'!CK34</f>
        <v>0</v>
      </c>
      <c r="CK32" s="501" t="str">
        <f>'Marks Entry'!CL34</f>
        <v>E</v>
      </c>
      <c r="CL32" s="502">
        <f>'Marks Entry'!CM34</f>
        <v>0</v>
      </c>
      <c r="CM32" s="494">
        <f>'Marks Entry'!CN34</f>
        <v>0</v>
      </c>
      <c r="CN32" s="495">
        <f>'Marks Entry'!CO34</f>
        <v>0</v>
      </c>
      <c r="CO32" s="496">
        <f>'Marks Entry'!CP34</f>
        <v>0</v>
      </c>
      <c r="CP32" s="495">
        <f>'Marks Entry'!CQ34</f>
        <v>0</v>
      </c>
      <c r="CQ32" s="495">
        <f>'Marks Entry'!CR34</f>
        <v>0</v>
      </c>
      <c r="CR32" s="497">
        <f>'Marks Entry'!CS34</f>
        <v>0</v>
      </c>
      <c r="CS32" s="495">
        <f>'Marks Entry'!CT34</f>
        <v>0</v>
      </c>
      <c r="CT32" s="495">
        <f>'Marks Entry'!CU34</f>
        <v>0</v>
      </c>
      <c r="CU32" s="497">
        <f>'Marks Entry'!CV34</f>
        <v>0</v>
      </c>
      <c r="CV32" s="498">
        <f>'Marks Entry'!CW34</f>
        <v>0</v>
      </c>
      <c r="CW32" s="495">
        <f>'Marks Entry'!CX34</f>
        <v>0</v>
      </c>
      <c r="CX32" s="495">
        <f>'Marks Entry'!CY34</f>
        <v>0</v>
      </c>
      <c r="CY32" s="498">
        <f>'Marks Entry'!CZ34</f>
        <v>0</v>
      </c>
      <c r="CZ32" s="495">
        <f>'Marks Entry'!DA34</f>
        <v>0</v>
      </c>
      <c r="DA32" s="495">
        <f>'Marks Entry'!DB34</f>
        <v>0</v>
      </c>
      <c r="DB32" s="498">
        <f>'Marks Entry'!DC34</f>
        <v>0</v>
      </c>
      <c r="DC32" s="511">
        <f>'Marks Entry'!DD34</f>
        <v>0</v>
      </c>
      <c r="DD32" s="501">
        <f>'Marks Entry'!DE34</f>
        <v>0</v>
      </c>
      <c r="DE32" s="501" t="str">
        <f>'Marks Entry'!DF34</f>
        <v>E</v>
      </c>
      <c r="DF32" s="502">
        <f>'Marks Entry'!DG34</f>
        <v>0</v>
      </c>
      <c r="DG32" s="494">
        <f>'Marks Entry'!DH34</f>
        <v>0</v>
      </c>
      <c r="DH32" s="495">
        <f>'Marks Entry'!DI34</f>
        <v>0</v>
      </c>
      <c r="DI32" s="496">
        <f>'Marks Entry'!DJ34</f>
        <v>0</v>
      </c>
      <c r="DJ32" s="495">
        <f>'Marks Entry'!DK34</f>
        <v>0</v>
      </c>
      <c r="DK32" s="495">
        <f>'Marks Entry'!DL34</f>
        <v>0</v>
      </c>
      <c r="DL32" s="497">
        <f>'Marks Entry'!DM34</f>
        <v>0</v>
      </c>
      <c r="DM32" s="495">
        <f>'Marks Entry'!DN34</f>
        <v>0</v>
      </c>
      <c r="DN32" s="495">
        <f>'Marks Entry'!DO34</f>
        <v>0</v>
      </c>
      <c r="DO32" s="497">
        <f>'Marks Entry'!DP34</f>
        <v>0</v>
      </c>
      <c r="DP32" s="498">
        <f>'Marks Entry'!DQ34</f>
        <v>0</v>
      </c>
      <c r="DQ32" s="495">
        <f>'Marks Entry'!DR34</f>
        <v>0</v>
      </c>
      <c r="DR32" s="495">
        <f>'Marks Entry'!DS34</f>
        <v>0</v>
      </c>
      <c r="DS32" s="498">
        <f>'Marks Entry'!DT34</f>
        <v>0</v>
      </c>
      <c r="DT32" s="495">
        <f>'Marks Entry'!DU34</f>
        <v>0</v>
      </c>
      <c r="DU32" s="495">
        <f>'Marks Entry'!DV34</f>
        <v>0</v>
      </c>
      <c r="DV32" s="498">
        <f>'Marks Entry'!DW34</f>
        <v>0</v>
      </c>
      <c r="DW32" s="511">
        <f>'Marks Entry'!DX34</f>
        <v>0</v>
      </c>
      <c r="DX32" s="501">
        <f>'Marks Entry'!DY34</f>
        <v>0</v>
      </c>
      <c r="DY32" s="501" t="str">
        <f>'Marks Entry'!DZ34</f>
        <v>E</v>
      </c>
      <c r="DZ32" s="502">
        <f>'Marks Entry'!EA34</f>
        <v>0</v>
      </c>
      <c r="EA32" s="494">
        <f>'Marks Entry'!EB34</f>
        <v>0</v>
      </c>
      <c r="EB32" s="495">
        <f>'Marks Entry'!EC34</f>
        <v>0</v>
      </c>
      <c r="EC32" s="495">
        <f>'Marks Entry'!ED34</f>
        <v>0</v>
      </c>
      <c r="ED32" s="495">
        <f>'Marks Entry'!EE34</f>
        <v>0</v>
      </c>
      <c r="EE32" s="495">
        <f>'Marks Entry'!EF34</f>
        <v>0</v>
      </c>
      <c r="EF32" s="503">
        <f>'Marks Entry'!EG34</f>
        <v>0</v>
      </c>
      <c r="EG32" s="504">
        <f>'Marks Entry'!EJ34</f>
        <v>0</v>
      </c>
      <c r="EH32" s="494">
        <f>'Marks Entry'!EK34</f>
        <v>0</v>
      </c>
      <c r="EI32" s="495">
        <f>'Marks Entry'!EL34</f>
        <v>0</v>
      </c>
      <c r="EJ32" s="495">
        <f>'Marks Entry'!EM34</f>
        <v>0</v>
      </c>
      <c r="EK32" s="495">
        <f>'Marks Entry'!EN34</f>
        <v>0</v>
      </c>
      <c r="EL32" s="495">
        <f>'Marks Entry'!EO34</f>
        <v>0</v>
      </c>
      <c r="EM32" s="498">
        <f>'Marks Entry'!EP34</f>
        <v>0</v>
      </c>
      <c r="EN32" s="504">
        <f>'Marks Entry'!ES34</f>
        <v>0</v>
      </c>
      <c r="EO32" s="494">
        <f>'Marks Entry'!ET34</f>
        <v>0</v>
      </c>
      <c r="EP32" s="495">
        <f>'Marks Entry'!EU34</f>
        <v>0</v>
      </c>
      <c r="EQ32" s="495">
        <f>'Marks Entry'!EV34</f>
        <v>0</v>
      </c>
      <c r="ER32" s="495">
        <f>'Marks Entry'!EW34</f>
        <v>0</v>
      </c>
      <c r="ES32" s="495">
        <f>'Marks Entry'!EX34</f>
        <v>0</v>
      </c>
      <c r="ET32" s="498">
        <f>'Marks Entry'!EY34</f>
        <v>0</v>
      </c>
      <c r="EU32" s="504">
        <f>'Marks Entry'!FB34</f>
        <v>0</v>
      </c>
      <c r="EV32" s="505">
        <f>'Marks Entry'!FC34</f>
        <v>0</v>
      </c>
      <c r="EW32" s="506">
        <f>'Marks Entry'!FD34</f>
        <v>0</v>
      </c>
      <c r="EX32" s="507" t="str">
        <f>'Marks Entry'!FE34</f>
        <v/>
      </c>
      <c r="EY32" s="505">
        <f>'Marks Entry'!FF34</f>
        <v>0</v>
      </c>
      <c r="EZ32" s="506">
        <f>'Marks Entry'!FG34</f>
        <v>0</v>
      </c>
      <c r="FA32" s="508" t="str">
        <f>'Marks Entry'!FH34</f>
        <v/>
      </c>
      <c r="FB32" s="506" t="str">
        <f>IF(OR('Marks Entry'!FI34="First",'Marks Entry'!FI34="Second",'Marks Entry'!FI34="Third"),'Marks Entry'!FI34,"")</f>
        <v/>
      </c>
      <c r="FC32" s="506" t="str">
        <f>'Marks Entry'!FJ34</f>
        <v/>
      </c>
      <c r="FD32" s="509" t="str">
        <f>'Marks Entry'!FK34</f>
        <v/>
      </c>
      <c r="FE32" s="493" t="str">
        <f>'Marks Entry'!FL34</f>
        <v/>
      </c>
      <c r="FF32" s="510" t="str">
        <f>'Marks Entry'!FM34</f>
        <v/>
      </c>
      <c r="FG32" s="18">
        <f>'Marks Entry'!FO34</f>
        <v>0</v>
      </c>
    </row>
    <row r="33" spans="1:163" s="19" customFormat="1" ht="17.25" customHeight="1">
      <c r="A33" s="1013"/>
      <c r="B33" s="492">
        <f t="shared" si="1"/>
        <v>0</v>
      </c>
      <c r="C33" s="493">
        <f>'Marks Entry'!D35</f>
        <v>0</v>
      </c>
      <c r="D33" s="493">
        <f>'Marks Entry'!E35</f>
        <v>0</v>
      </c>
      <c r="E33" s="493">
        <f>'Marks Entry'!F35</f>
        <v>0</v>
      </c>
      <c r="F33" s="493">
        <f>'Marks Entry'!G35</f>
        <v>0</v>
      </c>
      <c r="G33" s="493">
        <f>'Marks Entry'!H35</f>
        <v>0</v>
      </c>
      <c r="H33" s="493">
        <f>'Marks Entry'!I35</f>
        <v>0</v>
      </c>
      <c r="I33" s="493">
        <f>'Marks Entry'!J35</f>
        <v>0</v>
      </c>
      <c r="J33" s="597">
        <f>'Marks Entry'!K35</f>
        <v>0</v>
      </c>
      <c r="K33" s="494">
        <f>'Marks Entry'!L35</f>
        <v>0</v>
      </c>
      <c r="L33" s="495">
        <f>'Marks Entry'!M35</f>
        <v>0</v>
      </c>
      <c r="M33" s="496">
        <f>'Marks Entry'!N35</f>
        <v>0</v>
      </c>
      <c r="N33" s="495">
        <f>'Marks Entry'!O35</f>
        <v>0</v>
      </c>
      <c r="O33" s="495">
        <f>'Marks Entry'!P35</f>
        <v>0</v>
      </c>
      <c r="P33" s="497">
        <f>'Marks Entry'!Q35</f>
        <v>0</v>
      </c>
      <c r="Q33" s="495">
        <f>'Marks Entry'!R35</f>
        <v>0</v>
      </c>
      <c r="R33" s="495">
        <f>'Marks Entry'!S35</f>
        <v>0</v>
      </c>
      <c r="S33" s="497">
        <f>'Marks Entry'!T35</f>
        <v>0</v>
      </c>
      <c r="T33" s="498">
        <f>'Marks Entry'!U35</f>
        <v>0</v>
      </c>
      <c r="U33" s="495">
        <f>'Marks Entry'!V35</f>
        <v>0</v>
      </c>
      <c r="V33" s="495">
        <f>'Marks Entry'!W35</f>
        <v>0</v>
      </c>
      <c r="W33" s="498">
        <f>'Marks Entry'!X35</f>
        <v>0</v>
      </c>
      <c r="X33" s="495">
        <f>'Marks Entry'!Y35</f>
        <v>0</v>
      </c>
      <c r="Y33" s="495">
        <f>'Marks Entry'!Z35</f>
        <v>0</v>
      </c>
      <c r="Z33" s="498">
        <f>'Marks Entry'!AA35</f>
        <v>0</v>
      </c>
      <c r="AA33" s="511">
        <f>'Marks Entry'!AB35</f>
        <v>0</v>
      </c>
      <c r="AB33" s="501">
        <f>'Marks Entry'!AC35</f>
        <v>0</v>
      </c>
      <c r="AC33" s="501" t="str">
        <f>'Marks Entry'!AD35</f>
        <v/>
      </c>
      <c r="AD33" s="502">
        <f>'Marks Entry'!AE35</f>
        <v>0</v>
      </c>
      <c r="AE33" s="494">
        <f>'Marks Entry'!AF35</f>
        <v>0</v>
      </c>
      <c r="AF33" s="495">
        <f>'Marks Entry'!AG35</f>
        <v>0</v>
      </c>
      <c r="AG33" s="496">
        <f>'Marks Entry'!AH35</f>
        <v>0</v>
      </c>
      <c r="AH33" s="495">
        <f>'Marks Entry'!AI35</f>
        <v>0</v>
      </c>
      <c r="AI33" s="495">
        <f>'Marks Entry'!AJ35</f>
        <v>0</v>
      </c>
      <c r="AJ33" s="497">
        <f>'Marks Entry'!AK35</f>
        <v>0</v>
      </c>
      <c r="AK33" s="495">
        <f>'Marks Entry'!AL35</f>
        <v>0</v>
      </c>
      <c r="AL33" s="495">
        <f>'Marks Entry'!AM35</f>
        <v>0</v>
      </c>
      <c r="AM33" s="497">
        <f>'Marks Entry'!AN35</f>
        <v>0</v>
      </c>
      <c r="AN33" s="498">
        <f>'Marks Entry'!AO35</f>
        <v>0</v>
      </c>
      <c r="AO33" s="495">
        <f>'Marks Entry'!AP35</f>
        <v>0</v>
      </c>
      <c r="AP33" s="495">
        <f>'Marks Entry'!AQ35</f>
        <v>0</v>
      </c>
      <c r="AQ33" s="498">
        <f>'Marks Entry'!AR35</f>
        <v>0</v>
      </c>
      <c r="AR33" s="495">
        <f>'Marks Entry'!AS35</f>
        <v>0</v>
      </c>
      <c r="AS33" s="495">
        <f>'Marks Entry'!AT35</f>
        <v>0</v>
      </c>
      <c r="AT33" s="498">
        <f>'Marks Entry'!AU35</f>
        <v>0</v>
      </c>
      <c r="AU33" s="511">
        <f>'Marks Entry'!AV35</f>
        <v>0</v>
      </c>
      <c r="AV33" s="501">
        <f>'Marks Entry'!AW35</f>
        <v>0</v>
      </c>
      <c r="AW33" s="501" t="str">
        <f>'Marks Entry'!AX35</f>
        <v>E</v>
      </c>
      <c r="AX33" s="502">
        <f>'Marks Entry'!AY35</f>
        <v>0</v>
      </c>
      <c r="AY33" s="494">
        <f>'Marks Entry'!AZ35</f>
        <v>0</v>
      </c>
      <c r="AZ33" s="495">
        <f>'Marks Entry'!BA35</f>
        <v>0</v>
      </c>
      <c r="BA33" s="496">
        <f>'Marks Entry'!BB35</f>
        <v>0</v>
      </c>
      <c r="BB33" s="495">
        <f>'Marks Entry'!BC35</f>
        <v>0</v>
      </c>
      <c r="BC33" s="495">
        <f>'Marks Entry'!BD35</f>
        <v>0</v>
      </c>
      <c r="BD33" s="497">
        <f>'Marks Entry'!BE35</f>
        <v>0</v>
      </c>
      <c r="BE33" s="495">
        <f>'Marks Entry'!BF35</f>
        <v>0</v>
      </c>
      <c r="BF33" s="495">
        <f>'Marks Entry'!BG35</f>
        <v>0</v>
      </c>
      <c r="BG33" s="497">
        <f>'Marks Entry'!BH35</f>
        <v>0</v>
      </c>
      <c r="BH33" s="498">
        <f>'Marks Entry'!BI35</f>
        <v>0</v>
      </c>
      <c r="BI33" s="495">
        <f>'Marks Entry'!BJ35</f>
        <v>0</v>
      </c>
      <c r="BJ33" s="495">
        <f>'Marks Entry'!BK35</f>
        <v>0</v>
      </c>
      <c r="BK33" s="498">
        <f>'Marks Entry'!BL35</f>
        <v>0</v>
      </c>
      <c r="BL33" s="495">
        <f>'Marks Entry'!BM35</f>
        <v>0</v>
      </c>
      <c r="BM33" s="495">
        <f>'Marks Entry'!BN35</f>
        <v>0</v>
      </c>
      <c r="BN33" s="498">
        <f>'Marks Entry'!BO35</f>
        <v>0</v>
      </c>
      <c r="BO33" s="511">
        <f>'Marks Entry'!BP35</f>
        <v>0</v>
      </c>
      <c r="BP33" s="501">
        <f>'Marks Entry'!BQ35</f>
        <v>0</v>
      </c>
      <c r="BQ33" s="501" t="str">
        <f>'Marks Entry'!BR35</f>
        <v>E</v>
      </c>
      <c r="BR33" s="502">
        <f>'Marks Entry'!BS35</f>
        <v>0</v>
      </c>
      <c r="BS33" s="494">
        <f>'Marks Entry'!BT35</f>
        <v>0</v>
      </c>
      <c r="BT33" s="495">
        <f>'Marks Entry'!BU35</f>
        <v>0</v>
      </c>
      <c r="BU33" s="496">
        <f>'Marks Entry'!BV35</f>
        <v>0</v>
      </c>
      <c r="BV33" s="495">
        <f>'Marks Entry'!BW35</f>
        <v>0</v>
      </c>
      <c r="BW33" s="495">
        <f>'Marks Entry'!BX35</f>
        <v>0</v>
      </c>
      <c r="BX33" s="497">
        <f>'Marks Entry'!BY35</f>
        <v>0</v>
      </c>
      <c r="BY33" s="495">
        <f>'Marks Entry'!BZ35</f>
        <v>0</v>
      </c>
      <c r="BZ33" s="495">
        <f>'Marks Entry'!CA35</f>
        <v>0</v>
      </c>
      <c r="CA33" s="497">
        <f>'Marks Entry'!CB35</f>
        <v>0</v>
      </c>
      <c r="CB33" s="498">
        <f>'Marks Entry'!CC35</f>
        <v>0</v>
      </c>
      <c r="CC33" s="495">
        <f>'Marks Entry'!CD35</f>
        <v>0</v>
      </c>
      <c r="CD33" s="495">
        <f>'Marks Entry'!CE35</f>
        <v>0</v>
      </c>
      <c r="CE33" s="498">
        <f>'Marks Entry'!CF35</f>
        <v>0</v>
      </c>
      <c r="CF33" s="495">
        <f>'Marks Entry'!CG35</f>
        <v>0</v>
      </c>
      <c r="CG33" s="495">
        <f>'Marks Entry'!CH35</f>
        <v>0</v>
      </c>
      <c r="CH33" s="498">
        <f>'Marks Entry'!CI35</f>
        <v>0</v>
      </c>
      <c r="CI33" s="511">
        <f>'Marks Entry'!CJ35</f>
        <v>0</v>
      </c>
      <c r="CJ33" s="501">
        <f>'Marks Entry'!CK35</f>
        <v>0</v>
      </c>
      <c r="CK33" s="501" t="str">
        <f>'Marks Entry'!CL35</f>
        <v>E</v>
      </c>
      <c r="CL33" s="502">
        <f>'Marks Entry'!CM35</f>
        <v>0</v>
      </c>
      <c r="CM33" s="494">
        <f>'Marks Entry'!CN35</f>
        <v>0</v>
      </c>
      <c r="CN33" s="495">
        <f>'Marks Entry'!CO35</f>
        <v>0</v>
      </c>
      <c r="CO33" s="496">
        <f>'Marks Entry'!CP35</f>
        <v>0</v>
      </c>
      <c r="CP33" s="495">
        <f>'Marks Entry'!CQ35</f>
        <v>0</v>
      </c>
      <c r="CQ33" s="495">
        <f>'Marks Entry'!CR35</f>
        <v>0</v>
      </c>
      <c r="CR33" s="497">
        <f>'Marks Entry'!CS35</f>
        <v>0</v>
      </c>
      <c r="CS33" s="495">
        <f>'Marks Entry'!CT35</f>
        <v>0</v>
      </c>
      <c r="CT33" s="495">
        <f>'Marks Entry'!CU35</f>
        <v>0</v>
      </c>
      <c r="CU33" s="497">
        <f>'Marks Entry'!CV35</f>
        <v>0</v>
      </c>
      <c r="CV33" s="498">
        <f>'Marks Entry'!CW35</f>
        <v>0</v>
      </c>
      <c r="CW33" s="495">
        <f>'Marks Entry'!CX35</f>
        <v>0</v>
      </c>
      <c r="CX33" s="495">
        <f>'Marks Entry'!CY35</f>
        <v>0</v>
      </c>
      <c r="CY33" s="498">
        <f>'Marks Entry'!CZ35</f>
        <v>0</v>
      </c>
      <c r="CZ33" s="495">
        <f>'Marks Entry'!DA35</f>
        <v>0</v>
      </c>
      <c r="DA33" s="495">
        <f>'Marks Entry'!DB35</f>
        <v>0</v>
      </c>
      <c r="DB33" s="498">
        <f>'Marks Entry'!DC35</f>
        <v>0</v>
      </c>
      <c r="DC33" s="511">
        <f>'Marks Entry'!DD35</f>
        <v>0</v>
      </c>
      <c r="DD33" s="501">
        <f>'Marks Entry'!DE35</f>
        <v>0</v>
      </c>
      <c r="DE33" s="501" t="str">
        <f>'Marks Entry'!DF35</f>
        <v>E</v>
      </c>
      <c r="DF33" s="502">
        <f>'Marks Entry'!DG35</f>
        <v>0</v>
      </c>
      <c r="DG33" s="494">
        <f>'Marks Entry'!DH35</f>
        <v>0</v>
      </c>
      <c r="DH33" s="495">
        <f>'Marks Entry'!DI35</f>
        <v>0</v>
      </c>
      <c r="DI33" s="496">
        <f>'Marks Entry'!DJ35</f>
        <v>0</v>
      </c>
      <c r="DJ33" s="495">
        <f>'Marks Entry'!DK35</f>
        <v>0</v>
      </c>
      <c r="DK33" s="495">
        <f>'Marks Entry'!DL35</f>
        <v>0</v>
      </c>
      <c r="DL33" s="497">
        <f>'Marks Entry'!DM35</f>
        <v>0</v>
      </c>
      <c r="DM33" s="495">
        <f>'Marks Entry'!DN35</f>
        <v>0</v>
      </c>
      <c r="DN33" s="495">
        <f>'Marks Entry'!DO35</f>
        <v>0</v>
      </c>
      <c r="DO33" s="497">
        <f>'Marks Entry'!DP35</f>
        <v>0</v>
      </c>
      <c r="DP33" s="498">
        <f>'Marks Entry'!DQ35</f>
        <v>0</v>
      </c>
      <c r="DQ33" s="495">
        <f>'Marks Entry'!DR35</f>
        <v>0</v>
      </c>
      <c r="DR33" s="495">
        <f>'Marks Entry'!DS35</f>
        <v>0</v>
      </c>
      <c r="DS33" s="498">
        <f>'Marks Entry'!DT35</f>
        <v>0</v>
      </c>
      <c r="DT33" s="495">
        <f>'Marks Entry'!DU35</f>
        <v>0</v>
      </c>
      <c r="DU33" s="495">
        <f>'Marks Entry'!DV35</f>
        <v>0</v>
      </c>
      <c r="DV33" s="498">
        <f>'Marks Entry'!DW35</f>
        <v>0</v>
      </c>
      <c r="DW33" s="511">
        <f>'Marks Entry'!DX35</f>
        <v>0</v>
      </c>
      <c r="DX33" s="501">
        <f>'Marks Entry'!DY35</f>
        <v>0</v>
      </c>
      <c r="DY33" s="501" t="str">
        <f>'Marks Entry'!DZ35</f>
        <v>E</v>
      </c>
      <c r="DZ33" s="502">
        <f>'Marks Entry'!EA35</f>
        <v>0</v>
      </c>
      <c r="EA33" s="494">
        <f>'Marks Entry'!EB35</f>
        <v>0</v>
      </c>
      <c r="EB33" s="495">
        <f>'Marks Entry'!EC35</f>
        <v>0</v>
      </c>
      <c r="EC33" s="495">
        <f>'Marks Entry'!ED35</f>
        <v>0</v>
      </c>
      <c r="ED33" s="495">
        <f>'Marks Entry'!EE35</f>
        <v>0</v>
      </c>
      <c r="EE33" s="495">
        <f>'Marks Entry'!EF35</f>
        <v>0</v>
      </c>
      <c r="EF33" s="503">
        <f>'Marks Entry'!EG35</f>
        <v>0</v>
      </c>
      <c r="EG33" s="504">
        <f>'Marks Entry'!EJ35</f>
        <v>0</v>
      </c>
      <c r="EH33" s="494">
        <f>'Marks Entry'!EK35</f>
        <v>0</v>
      </c>
      <c r="EI33" s="495">
        <f>'Marks Entry'!EL35</f>
        <v>0</v>
      </c>
      <c r="EJ33" s="495">
        <f>'Marks Entry'!EM35</f>
        <v>0</v>
      </c>
      <c r="EK33" s="495">
        <f>'Marks Entry'!EN35</f>
        <v>0</v>
      </c>
      <c r="EL33" s="495">
        <f>'Marks Entry'!EO35</f>
        <v>0</v>
      </c>
      <c r="EM33" s="498">
        <f>'Marks Entry'!EP35</f>
        <v>0</v>
      </c>
      <c r="EN33" s="504">
        <f>'Marks Entry'!ES35</f>
        <v>0</v>
      </c>
      <c r="EO33" s="494">
        <f>'Marks Entry'!ET35</f>
        <v>0</v>
      </c>
      <c r="EP33" s="495">
        <f>'Marks Entry'!EU35</f>
        <v>0</v>
      </c>
      <c r="EQ33" s="495">
        <f>'Marks Entry'!EV35</f>
        <v>0</v>
      </c>
      <c r="ER33" s="495">
        <f>'Marks Entry'!EW35</f>
        <v>0</v>
      </c>
      <c r="ES33" s="495">
        <f>'Marks Entry'!EX35</f>
        <v>0</v>
      </c>
      <c r="ET33" s="498">
        <f>'Marks Entry'!EY35</f>
        <v>0</v>
      </c>
      <c r="EU33" s="504">
        <f>'Marks Entry'!FB35</f>
        <v>0</v>
      </c>
      <c r="EV33" s="505">
        <f>'Marks Entry'!FC35</f>
        <v>0</v>
      </c>
      <c r="EW33" s="506">
        <f>'Marks Entry'!FD35</f>
        <v>0</v>
      </c>
      <c r="EX33" s="507" t="str">
        <f>'Marks Entry'!FE35</f>
        <v/>
      </c>
      <c r="EY33" s="505">
        <f>'Marks Entry'!FF35</f>
        <v>0</v>
      </c>
      <c r="EZ33" s="506">
        <f>'Marks Entry'!FG35</f>
        <v>0</v>
      </c>
      <c r="FA33" s="508" t="str">
        <f>'Marks Entry'!FH35</f>
        <v/>
      </c>
      <c r="FB33" s="506" t="str">
        <f>IF(OR('Marks Entry'!FI35="First",'Marks Entry'!FI35="Second",'Marks Entry'!FI35="Third"),'Marks Entry'!FI35,"")</f>
        <v/>
      </c>
      <c r="FC33" s="506" t="str">
        <f>'Marks Entry'!FJ35</f>
        <v/>
      </c>
      <c r="FD33" s="509" t="str">
        <f>'Marks Entry'!FK35</f>
        <v/>
      </c>
      <c r="FE33" s="493" t="str">
        <f>'Marks Entry'!FL35</f>
        <v/>
      </c>
      <c r="FF33" s="510" t="str">
        <f>'Marks Entry'!FM35</f>
        <v/>
      </c>
      <c r="FG33" s="18">
        <f>'Marks Entry'!FO35</f>
        <v>0</v>
      </c>
    </row>
    <row r="34" spans="1:163" s="19" customFormat="1" ht="17.25" customHeight="1">
      <c r="A34" s="1013"/>
      <c r="B34" s="492">
        <f t="shared" si="1"/>
        <v>0</v>
      </c>
      <c r="C34" s="493">
        <f>'Marks Entry'!D36</f>
        <v>0</v>
      </c>
      <c r="D34" s="493">
        <f>'Marks Entry'!E36</f>
        <v>0</v>
      </c>
      <c r="E34" s="493">
        <f>'Marks Entry'!F36</f>
        <v>0</v>
      </c>
      <c r="F34" s="493">
        <f>'Marks Entry'!G36</f>
        <v>0</v>
      </c>
      <c r="G34" s="493">
        <f>'Marks Entry'!H36</f>
        <v>0</v>
      </c>
      <c r="H34" s="493">
        <f>'Marks Entry'!I36</f>
        <v>0</v>
      </c>
      <c r="I34" s="493">
        <f>'Marks Entry'!J36</f>
        <v>0</v>
      </c>
      <c r="J34" s="597">
        <f>'Marks Entry'!K36</f>
        <v>0</v>
      </c>
      <c r="K34" s="494">
        <f>'Marks Entry'!L36</f>
        <v>0</v>
      </c>
      <c r="L34" s="495">
        <f>'Marks Entry'!M36</f>
        <v>0</v>
      </c>
      <c r="M34" s="496">
        <f>'Marks Entry'!N36</f>
        <v>0</v>
      </c>
      <c r="N34" s="495">
        <f>'Marks Entry'!O36</f>
        <v>0</v>
      </c>
      <c r="O34" s="495">
        <f>'Marks Entry'!P36</f>
        <v>0</v>
      </c>
      <c r="P34" s="497">
        <f>'Marks Entry'!Q36</f>
        <v>0</v>
      </c>
      <c r="Q34" s="495">
        <f>'Marks Entry'!R36</f>
        <v>0</v>
      </c>
      <c r="R34" s="495">
        <f>'Marks Entry'!S36</f>
        <v>0</v>
      </c>
      <c r="S34" s="497">
        <f>'Marks Entry'!T36</f>
        <v>0</v>
      </c>
      <c r="T34" s="498">
        <f>'Marks Entry'!U36</f>
        <v>0</v>
      </c>
      <c r="U34" s="495">
        <f>'Marks Entry'!V36</f>
        <v>0</v>
      </c>
      <c r="V34" s="495">
        <f>'Marks Entry'!W36</f>
        <v>0</v>
      </c>
      <c r="W34" s="498">
        <f>'Marks Entry'!X36</f>
        <v>0</v>
      </c>
      <c r="X34" s="495">
        <f>'Marks Entry'!Y36</f>
        <v>0</v>
      </c>
      <c r="Y34" s="495">
        <f>'Marks Entry'!Z36</f>
        <v>0</v>
      </c>
      <c r="Z34" s="498">
        <f>'Marks Entry'!AA36</f>
        <v>0</v>
      </c>
      <c r="AA34" s="511">
        <f>'Marks Entry'!AB36</f>
        <v>0</v>
      </c>
      <c r="AB34" s="501">
        <f>'Marks Entry'!AC36</f>
        <v>0</v>
      </c>
      <c r="AC34" s="501" t="str">
        <f>'Marks Entry'!AD36</f>
        <v/>
      </c>
      <c r="AD34" s="502">
        <f>'Marks Entry'!AE36</f>
        <v>0</v>
      </c>
      <c r="AE34" s="494">
        <f>'Marks Entry'!AF36</f>
        <v>0</v>
      </c>
      <c r="AF34" s="495">
        <f>'Marks Entry'!AG36</f>
        <v>0</v>
      </c>
      <c r="AG34" s="496">
        <f>'Marks Entry'!AH36</f>
        <v>0</v>
      </c>
      <c r="AH34" s="495">
        <f>'Marks Entry'!AI36</f>
        <v>0</v>
      </c>
      <c r="AI34" s="495">
        <f>'Marks Entry'!AJ36</f>
        <v>0</v>
      </c>
      <c r="AJ34" s="497">
        <f>'Marks Entry'!AK36</f>
        <v>0</v>
      </c>
      <c r="AK34" s="495">
        <f>'Marks Entry'!AL36</f>
        <v>0</v>
      </c>
      <c r="AL34" s="495">
        <f>'Marks Entry'!AM36</f>
        <v>0</v>
      </c>
      <c r="AM34" s="497">
        <f>'Marks Entry'!AN36</f>
        <v>0</v>
      </c>
      <c r="AN34" s="498">
        <f>'Marks Entry'!AO36</f>
        <v>0</v>
      </c>
      <c r="AO34" s="495">
        <f>'Marks Entry'!AP36</f>
        <v>0</v>
      </c>
      <c r="AP34" s="495">
        <f>'Marks Entry'!AQ36</f>
        <v>0</v>
      </c>
      <c r="AQ34" s="498">
        <f>'Marks Entry'!AR36</f>
        <v>0</v>
      </c>
      <c r="AR34" s="495">
        <f>'Marks Entry'!AS36</f>
        <v>0</v>
      </c>
      <c r="AS34" s="495">
        <f>'Marks Entry'!AT36</f>
        <v>0</v>
      </c>
      <c r="AT34" s="498">
        <f>'Marks Entry'!AU36</f>
        <v>0</v>
      </c>
      <c r="AU34" s="511">
        <f>'Marks Entry'!AV36</f>
        <v>0</v>
      </c>
      <c r="AV34" s="501">
        <f>'Marks Entry'!AW36</f>
        <v>0</v>
      </c>
      <c r="AW34" s="501" t="str">
        <f>'Marks Entry'!AX36</f>
        <v>E</v>
      </c>
      <c r="AX34" s="502">
        <f>'Marks Entry'!AY36</f>
        <v>0</v>
      </c>
      <c r="AY34" s="494">
        <f>'Marks Entry'!AZ36</f>
        <v>0</v>
      </c>
      <c r="AZ34" s="495">
        <f>'Marks Entry'!BA36</f>
        <v>0</v>
      </c>
      <c r="BA34" s="496">
        <f>'Marks Entry'!BB36</f>
        <v>0</v>
      </c>
      <c r="BB34" s="495">
        <f>'Marks Entry'!BC36</f>
        <v>0</v>
      </c>
      <c r="BC34" s="495">
        <f>'Marks Entry'!BD36</f>
        <v>0</v>
      </c>
      <c r="BD34" s="497">
        <f>'Marks Entry'!BE36</f>
        <v>0</v>
      </c>
      <c r="BE34" s="495">
        <f>'Marks Entry'!BF36</f>
        <v>0</v>
      </c>
      <c r="BF34" s="495">
        <f>'Marks Entry'!BG36</f>
        <v>0</v>
      </c>
      <c r="BG34" s="497">
        <f>'Marks Entry'!BH36</f>
        <v>0</v>
      </c>
      <c r="BH34" s="498">
        <f>'Marks Entry'!BI36</f>
        <v>0</v>
      </c>
      <c r="BI34" s="495">
        <f>'Marks Entry'!BJ36</f>
        <v>0</v>
      </c>
      <c r="BJ34" s="495">
        <f>'Marks Entry'!BK36</f>
        <v>0</v>
      </c>
      <c r="BK34" s="498">
        <f>'Marks Entry'!BL36</f>
        <v>0</v>
      </c>
      <c r="BL34" s="495">
        <f>'Marks Entry'!BM36</f>
        <v>0</v>
      </c>
      <c r="BM34" s="495">
        <f>'Marks Entry'!BN36</f>
        <v>0</v>
      </c>
      <c r="BN34" s="498">
        <f>'Marks Entry'!BO36</f>
        <v>0</v>
      </c>
      <c r="BO34" s="511">
        <f>'Marks Entry'!BP36</f>
        <v>0</v>
      </c>
      <c r="BP34" s="501">
        <f>'Marks Entry'!BQ36</f>
        <v>0</v>
      </c>
      <c r="BQ34" s="501" t="str">
        <f>'Marks Entry'!BR36</f>
        <v>E</v>
      </c>
      <c r="BR34" s="502">
        <f>'Marks Entry'!BS36</f>
        <v>0</v>
      </c>
      <c r="BS34" s="494">
        <f>'Marks Entry'!BT36</f>
        <v>0</v>
      </c>
      <c r="BT34" s="495">
        <f>'Marks Entry'!BU36</f>
        <v>0</v>
      </c>
      <c r="BU34" s="496">
        <f>'Marks Entry'!BV36</f>
        <v>0</v>
      </c>
      <c r="BV34" s="495">
        <f>'Marks Entry'!BW36</f>
        <v>0</v>
      </c>
      <c r="BW34" s="495">
        <f>'Marks Entry'!BX36</f>
        <v>0</v>
      </c>
      <c r="BX34" s="497">
        <f>'Marks Entry'!BY36</f>
        <v>0</v>
      </c>
      <c r="BY34" s="495">
        <f>'Marks Entry'!BZ36</f>
        <v>0</v>
      </c>
      <c r="BZ34" s="495">
        <f>'Marks Entry'!CA36</f>
        <v>0</v>
      </c>
      <c r="CA34" s="497">
        <f>'Marks Entry'!CB36</f>
        <v>0</v>
      </c>
      <c r="CB34" s="498">
        <f>'Marks Entry'!CC36</f>
        <v>0</v>
      </c>
      <c r="CC34" s="495">
        <f>'Marks Entry'!CD36</f>
        <v>0</v>
      </c>
      <c r="CD34" s="495">
        <f>'Marks Entry'!CE36</f>
        <v>0</v>
      </c>
      <c r="CE34" s="498">
        <f>'Marks Entry'!CF36</f>
        <v>0</v>
      </c>
      <c r="CF34" s="495">
        <f>'Marks Entry'!CG36</f>
        <v>0</v>
      </c>
      <c r="CG34" s="495">
        <f>'Marks Entry'!CH36</f>
        <v>0</v>
      </c>
      <c r="CH34" s="498">
        <f>'Marks Entry'!CI36</f>
        <v>0</v>
      </c>
      <c r="CI34" s="511">
        <f>'Marks Entry'!CJ36</f>
        <v>0</v>
      </c>
      <c r="CJ34" s="501">
        <f>'Marks Entry'!CK36</f>
        <v>0</v>
      </c>
      <c r="CK34" s="501" t="str">
        <f>'Marks Entry'!CL36</f>
        <v>E</v>
      </c>
      <c r="CL34" s="502">
        <f>'Marks Entry'!CM36</f>
        <v>0</v>
      </c>
      <c r="CM34" s="494">
        <f>'Marks Entry'!CN36</f>
        <v>0</v>
      </c>
      <c r="CN34" s="495">
        <f>'Marks Entry'!CO36</f>
        <v>0</v>
      </c>
      <c r="CO34" s="496">
        <f>'Marks Entry'!CP36</f>
        <v>0</v>
      </c>
      <c r="CP34" s="495">
        <f>'Marks Entry'!CQ36</f>
        <v>0</v>
      </c>
      <c r="CQ34" s="495">
        <f>'Marks Entry'!CR36</f>
        <v>0</v>
      </c>
      <c r="CR34" s="497">
        <f>'Marks Entry'!CS36</f>
        <v>0</v>
      </c>
      <c r="CS34" s="495">
        <f>'Marks Entry'!CT36</f>
        <v>0</v>
      </c>
      <c r="CT34" s="495">
        <f>'Marks Entry'!CU36</f>
        <v>0</v>
      </c>
      <c r="CU34" s="497">
        <f>'Marks Entry'!CV36</f>
        <v>0</v>
      </c>
      <c r="CV34" s="498">
        <f>'Marks Entry'!CW36</f>
        <v>0</v>
      </c>
      <c r="CW34" s="495">
        <f>'Marks Entry'!CX36</f>
        <v>0</v>
      </c>
      <c r="CX34" s="495">
        <f>'Marks Entry'!CY36</f>
        <v>0</v>
      </c>
      <c r="CY34" s="498">
        <f>'Marks Entry'!CZ36</f>
        <v>0</v>
      </c>
      <c r="CZ34" s="495">
        <f>'Marks Entry'!DA36</f>
        <v>0</v>
      </c>
      <c r="DA34" s="495">
        <f>'Marks Entry'!DB36</f>
        <v>0</v>
      </c>
      <c r="DB34" s="498">
        <f>'Marks Entry'!DC36</f>
        <v>0</v>
      </c>
      <c r="DC34" s="511">
        <f>'Marks Entry'!DD36</f>
        <v>0</v>
      </c>
      <c r="DD34" s="501">
        <f>'Marks Entry'!DE36</f>
        <v>0</v>
      </c>
      <c r="DE34" s="501" t="str">
        <f>'Marks Entry'!DF36</f>
        <v>E</v>
      </c>
      <c r="DF34" s="502">
        <f>'Marks Entry'!DG36</f>
        <v>0</v>
      </c>
      <c r="DG34" s="494">
        <f>'Marks Entry'!DH36</f>
        <v>0</v>
      </c>
      <c r="DH34" s="495">
        <f>'Marks Entry'!DI36</f>
        <v>0</v>
      </c>
      <c r="DI34" s="496">
        <f>'Marks Entry'!DJ36</f>
        <v>0</v>
      </c>
      <c r="DJ34" s="495">
        <f>'Marks Entry'!DK36</f>
        <v>0</v>
      </c>
      <c r="DK34" s="495">
        <f>'Marks Entry'!DL36</f>
        <v>0</v>
      </c>
      <c r="DL34" s="497">
        <f>'Marks Entry'!DM36</f>
        <v>0</v>
      </c>
      <c r="DM34" s="495">
        <f>'Marks Entry'!DN36</f>
        <v>0</v>
      </c>
      <c r="DN34" s="495">
        <f>'Marks Entry'!DO36</f>
        <v>0</v>
      </c>
      <c r="DO34" s="497">
        <f>'Marks Entry'!DP36</f>
        <v>0</v>
      </c>
      <c r="DP34" s="498">
        <f>'Marks Entry'!DQ36</f>
        <v>0</v>
      </c>
      <c r="DQ34" s="495">
        <f>'Marks Entry'!DR36</f>
        <v>0</v>
      </c>
      <c r="DR34" s="495">
        <f>'Marks Entry'!DS36</f>
        <v>0</v>
      </c>
      <c r="DS34" s="498">
        <f>'Marks Entry'!DT36</f>
        <v>0</v>
      </c>
      <c r="DT34" s="495">
        <f>'Marks Entry'!DU36</f>
        <v>0</v>
      </c>
      <c r="DU34" s="495">
        <f>'Marks Entry'!DV36</f>
        <v>0</v>
      </c>
      <c r="DV34" s="498">
        <f>'Marks Entry'!DW36</f>
        <v>0</v>
      </c>
      <c r="DW34" s="511">
        <f>'Marks Entry'!DX36</f>
        <v>0</v>
      </c>
      <c r="DX34" s="501">
        <f>'Marks Entry'!DY36</f>
        <v>0</v>
      </c>
      <c r="DY34" s="501" t="str">
        <f>'Marks Entry'!DZ36</f>
        <v>E</v>
      </c>
      <c r="DZ34" s="502">
        <f>'Marks Entry'!EA36</f>
        <v>0</v>
      </c>
      <c r="EA34" s="494">
        <f>'Marks Entry'!EB36</f>
        <v>0</v>
      </c>
      <c r="EB34" s="495">
        <f>'Marks Entry'!EC36</f>
        <v>0</v>
      </c>
      <c r="EC34" s="495">
        <f>'Marks Entry'!ED36</f>
        <v>0</v>
      </c>
      <c r="ED34" s="495">
        <f>'Marks Entry'!EE36</f>
        <v>0</v>
      </c>
      <c r="EE34" s="495">
        <f>'Marks Entry'!EF36</f>
        <v>0</v>
      </c>
      <c r="EF34" s="503">
        <f>'Marks Entry'!EG36</f>
        <v>0</v>
      </c>
      <c r="EG34" s="504">
        <f>'Marks Entry'!EJ36</f>
        <v>0</v>
      </c>
      <c r="EH34" s="494">
        <f>'Marks Entry'!EK36</f>
        <v>0</v>
      </c>
      <c r="EI34" s="495">
        <f>'Marks Entry'!EL36</f>
        <v>0</v>
      </c>
      <c r="EJ34" s="495">
        <f>'Marks Entry'!EM36</f>
        <v>0</v>
      </c>
      <c r="EK34" s="495">
        <f>'Marks Entry'!EN36</f>
        <v>0</v>
      </c>
      <c r="EL34" s="495">
        <f>'Marks Entry'!EO36</f>
        <v>0</v>
      </c>
      <c r="EM34" s="498">
        <f>'Marks Entry'!EP36</f>
        <v>0</v>
      </c>
      <c r="EN34" s="504">
        <f>'Marks Entry'!ES36</f>
        <v>0</v>
      </c>
      <c r="EO34" s="494">
        <f>'Marks Entry'!ET36</f>
        <v>0</v>
      </c>
      <c r="EP34" s="495">
        <f>'Marks Entry'!EU36</f>
        <v>0</v>
      </c>
      <c r="EQ34" s="495">
        <f>'Marks Entry'!EV36</f>
        <v>0</v>
      </c>
      <c r="ER34" s="495">
        <f>'Marks Entry'!EW36</f>
        <v>0</v>
      </c>
      <c r="ES34" s="495">
        <f>'Marks Entry'!EX36</f>
        <v>0</v>
      </c>
      <c r="ET34" s="498">
        <f>'Marks Entry'!EY36</f>
        <v>0</v>
      </c>
      <c r="EU34" s="504">
        <f>'Marks Entry'!FB36</f>
        <v>0</v>
      </c>
      <c r="EV34" s="505">
        <f>'Marks Entry'!FC36</f>
        <v>0</v>
      </c>
      <c r="EW34" s="506">
        <f>'Marks Entry'!FD36</f>
        <v>0</v>
      </c>
      <c r="EX34" s="507" t="str">
        <f>'Marks Entry'!FE36</f>
        <v/>
      </c>
      <c r="EY34" s="505">
        <f>'Marks Entry'!FF36</f>
        <v>0</v>
      </c>
      <c r="EZ34" s="506">
        <f>'Marks Entry'!FG36</f>
        <v>0</v>
      </c>
      <c r="FA34" s="508" t="str">
        <f>'Marks Entry'!FH36</f>
        <v/>
      </c>
      <c r="FB34" s="506" t="str">
        <f>IF(OR('Marks Entry'!FI36="First",'Marks Entry'!FI36="Second",'Marks Entry'!FI36="Third"),'Marks Entry'!FI36,"")</f>
        <v/>
      </c>
      <c r="FC34" s="506" t="str">
        <f>'Marks Entry'!FJ36</f>
        <v/>
      </c>
      <c r="FD34" s="509" t="str">
        <f>'Marks Entry'!FK36</f>
        <v/>
      </c>
      <c r="FE34" s="493" t="str">
        <f>'Marks Entry'!FL36</f>
        <v/>
      </c>
      <c r="FF34" s="510" t="str">
        <f>'Marks Entry'!FM36</f>
        <v/>
      </c>
      <c r="FG34" s="18">
        <f>'Marks Entry'!FO36</f>
        <v>0</v>
      </c>
    </row>
    <row r="35" spans="1:163" s="19" customFormat="1" ht="17.25" customHeight="1">
      <c r="A35" s="1013"/>
      <c r="B35" s="492">
        <f t="shared" si="1"/>
        <v>0</v>
      </c>
      <c r="C35" s="493">
        <f>'Marks Entry'!D37</f>
        <v>0</v>
      </c>
      <c r="D35" s="493">
        <f>'Marks Entry'!E37</f>
        <v>0</v>
      </c>
      <c r="E35" s="493">
        <f>'Marks Entry'!F37</f>
        <v>0</v>
      </c>
      <c r="F35" s="493">
        <f>'Marks Entry'!G37</f>
        <v>0</v>
      </c>
      <c r="G35" s="493">
        <f>'Marks Entry'!H37</f>
        <v>0</v>
      </c>
      <c r="H35" s="493">
        <f>'Marks Entry'!I37</f>
        <v>0</v>
      </c>
      <c r="I35" s="493">
        <f>'Marks Entry'!J37</f>
        <v>0</v>
      </c>
      <c r="J35" s="597">
        <f>'Marks Entry'!K37</f>
        <v>0</v>
      </c>
      <c r="K35" s="494">
        <f>'Marks Entry'!L37</f>
        <v>0</v>
      </c>
      <c r="L35" s="495">
        <f>'Marks Entry'!M37</f>
        <v>0</v>
      </c>
      <c r="M35" s="496">
        <f>'Marks Entry'!N37</f>
        <v>0</v>
      </c>
      <c r="N35" s="495">
        <f>'Marks Entry'!O37</f>
        <v>0</v>
      </c>
      <c r="O35" s="495">
        <f>'Marks Entry'!P37</f>
        <v>0</v>
      </c>
      <c r="P35" s="497">
        <f>'Marks Entry'!Q37</f>
        <v>0</v>
      </c>
      <c r="Q35" s="495">
        <f>'Marks Entry'!R37</f>
        <v>0</v>
      </c>
      <c r="R35" s="495">
        <f>'Marks Entry'!S37</f>
        <v>0</v>
      </c>
      <c r="S35" s="497">
        <f>'Marks Entry'!T37</f>
        <v>0</v>
      </c>
      <c r="T35" s="498">
        <f>'Marks Entry'!U37</f>
        <v>0</v>
      </c>
      <c r="U35" s="495">
        <f>'Marks Entry'!V37</f>
        <v>0</v>
      </c>
      <c r="V35" s="495">
        <f>'Marks Entry'!W37</f>
        <v>0</v>
      </c>
      <c r="W35" s="498">
        <f>'Marks Entry'!X37</f>
        <v>0</v>
      </c>
      <c r="X35" s="495">
        <f>'Marks Entry'!Y37</f>
        <v>0</v>
      </c>
      <c r="Y35" s="495">
        <f>'Marks Entry'!Z37</f>
        <v>0</v>
      </c>
      <c r="Z35" s="498">
        <f>'Marks Entry'!AA37</f>
        <v>0</v>
      </c>
      <c r="AA35" s="511">
        <f>'Marks Entry'!AB37</f>
        <v>0</v>
      </c>
      <c r="AB35" s="501">
        <f>'Marks Entry'!AC37</f>
        <v>0</v>
      </c>
      <c r="AC35" s="501" t="str">
        <f>'Marks Entry'!AD37</f>
        <v/>
      </c>
      <c r="AD35" s="502">
        <f>'Marks Entry'!AE37</f>
        <v>0</v>
      </c>
      <c r="AE35" s="494">
        <f>'Marks Entry'!AF37</f>
        <v>0</v>
      </c>
      <c r="AF35" s="495">
        <f>'Marks Entry'!AG37</f>
        <v>0</v>
      </c>
      <c r="AG35" s="496">
        <f>'Marks Entry'!AH37</f>
        <v>0</v>
      </c>
      <c r="AH35" s="495">
        <f>'Marks Entry'!AI37</f>
        <v>0</v>
      </c>
      <c r="AI35" s="495">
        <f>'Marks Entry'!AJ37</f>
        <v>0</v>
      </c>
      <c r="AJ35" s="497">
        <f>'Marks Entry'!AK37</f>
        <v>0</v>
      </c>
      <c r="AK35" s="495">
        <f>'Marks Entry'!AL37</f>
        <v>0</v>
      </c>
      <c r="AL35" s="495">
        <f>'Marks Entry'!AM37</f>
        <v>0</v>
      </c>
      <c r="AM35" s="497">
        <f>'Marks Entry'!AN37</f>
        <v>0</v>
      </c>
      <c r="AN35" s="498">
        <f>'Marks Entry'!AO37</f>
        <v>0</v>
      </c>
      <c r="AO35" s="495">
        <f>'Marks Entry'!AP37</f>
        <v>0</v>
      </c>
      <c r="AP35" s="495">
        <f>'Marks Entry'!AQ37</f>
        <v>0</v>
      </c>
      <c r="AQ35" s="498">
        <f>'Marks Entry'!AR37</f>
        <v>0</v>
      </c>
      <c r="AR35" s="495">
        <f>'Marks Entry'!AS37</f>
        <v>0</v>
      </c>
      <c r="AS35" s="495">
        <f>'Marks Entry'!AT37</f>
        <v>0</v>
      </c>
      <c r="AT35" s="498">
        <f>'Marks Entry'!AU37</f>
        <v>0</v>
      </c>
      <c r="AU35" s="511">
        <f>'Marks Entry'!AV37</f>
        <v>0</v>
      </c>
      <c r="AV35" s="501">
        <f>'Marks Entry'!AW37</f>
        <v>0</v>
      </c>
      <c r="AW35" s="501" t="str">
        <f>'Marks Entry'!AX37</f>
        <v>E</v>
      </c>
      <c r="AX35" s="502">
        <f>'Marks Entry'!AY37</f>
        <v>0</v>
      </c>
      <c r="AY35" s="494">
        <f>'Marks Entry'!AZ37</f>
        <v>0</v>
      </c>
      <c r="AZ35" s="495">
        <f>'Marks Entry'!BA37</f>
        <v>0</v>
      </c>
      <c r="BA35" s="496">
        <f>'Marks Entry'!BB37</f>
        <v>0</v>
      </c>
      <c r="BB35" s="495">
        <f>'Marks Entry'!BC37</f>
        <v>0</v>
      </c>
      <c r="BC35" s="495">
        <f>'Marks Entry'!BD37</f>
        <v>0</v>
      </c>
      <c r="BD35" s="497">
        <f>'Marks Entry'!BE37</f>
        <v>0</v>
      </c>
      <c r="BE35" s="495">
        <f>'Marks Entry'!BF37</f>
        <v>0</v>
      </c>
      <c r="BF35" s="495">
        <f>'Marks Entry'!BG37</f>
        <v>0</v>
      </c>
      <c r="BG35" s="497">
        <f>'Marks Entry'!BH37</f>
        <v>0</v>
      </c>
      <c r="BH35" s="498">
        <f>'Marks Entry'!BI37</f>
        <v>0</v>
      </c>
      <c r="BI35" s="495">
        <f>'Marks Entry'!BJ37</f>
        <v>0</v>
      </c>
      <c r="BJ35" s="495">
        <f>'Marks Entry'!BK37</f>
        <v>0</v>
      </c>
      <c r="BK35" s="498">
        <f>'Marks Entry'!BL37</f>
        <v>0</v>
      </c>
      <c r="BL35" s="495">
        <f>'Marks Entry'!BM37</f>
        <v>0</v>
      </c>
      <c r="BM35" s="495">
        <f>'Marks Entry'!BN37</f>
        <v>0</v>
      </c>
      <c r="BN35" s="498">
        <f>'Marks Entry'!BO37</f>
        <v>0</v>
      </c>
      <c r="BO35" s="511">
        <f>'Marks Entry'!BP37</f>
        <v>0</v>
      </c>
      <c r="BP35" s="501">
        <f>'Marks Entry'!BQ37</f>
        <v>0</v>
      </c>
      <c r="BQ35" s="501" t="str">
        <f>'Marks Entry'!BR37</f>
        <v>E</v>
      </c>
      <c r="BR35" s="502">
        <f>'Marks Entry'!BS37</f>
        <v>0</v>
      </c>
      <c r="BS35" s="494">
        <f>'Marks Entry'!BT37</f>
        <v>0</v>
      </c>
      <c r="BT35" s="495">
        <f>'Marks Entry'!BU37</f>
        <v>0</v>
      </c>
      <c r="BU35" s="496">
        <f>'Marks Entry'!BV37</f>
        <v>0</v>
      </c>
      <c r="BV35" s="495">
        <f>'Marks Entry'!BW37</f>
        <v>0</v>
      </c>
      <c r="BW35" s="495">
        <f>'Marks Entry'!BX37</f>
        <v>0</v>
      </c>
      <c r="BX35" s="497">
        <f>'Marks Entry'!BY37</f>
        <v>0</v>
      </c>
      <c r="BY35" s="495">
        <f>'Marks Entry'!BZ37</f>
        <v>0</v>
      </c>
      <c r="BZ35" s="495">
        <f>'Marks Entry'!CA37</f>
        <v>0</v>
      </c>
      <c r="CA35" s="497">
        <f>'Marks Entry'!CB37</f>
        <v>0</v>
      </c>
      <c r="CB35" s="498">
        <f>'Marks Entry'!CC37</f>
        <v>0</v>
      </c>
      <c r="CC35" s="495">
        <f>'Marks Entry'!CD37</f>
        <v>0</v>
      </c>
      <c r="CD35" s="495">
        <f>'Marks Entry'!CE37</f>
        <v>0</v>
      </c>
      <c r="CE35" s="498">
        <f>'Marks Entry'!CF37</f>
        <v>0</v>
      </c>
      <c r="CF35" s="495">
        <f>'Marks Entry'!CG37</f>
        <v>0</v>
      </c>
      <c r="CG35" s="495">
        <f>'Marks Entry'!CH37</f>
        <v>0</v>
      </c>
      <c r="CH35" s="498">
        <f>'Marks Entry'!CI37</f>
        <v>0</v>
      </c>
      <c r="CI35" s="511">
        <f>'Marks Entry'!CJ37</f>
        <v>0</v>
      </c>
      <c r="CJ35" s="501">
        <f>'Marks Entry'!CK37</f>
        <v>0</v>
      </c>
      <c r="CK35" s="501" t="str">
        <f>'Marks Entry'!CL37</f>
        <v>E</v>
      </c>
      <c r="CL35" s="502">
        <f>'Marks Entry'!CM37</f>
        <v>0</v>
      </c>
      <c r="CM35" s="494">
        <f>'Marks Entry'!CN37</f>
        <v>0</v>
      </c>
      <c r="CN35" s="495">
        <f>'Marks Entry'!CO37</f>
        <v>0</v>
      </c>
      <c r="CO35" s="496">
        <f>'Marks Entry'!CP37</f>
        <v>0</v>
      </c>
      <c r="CP35" s="495">
        <f>'Marks Entry'!CQ37</f>
        <v>0</v>
      </c>
      <c r="CQ35" s="495">
        <f>'Marks Entry'!CR37</f>
        <v>0</v>
      </c>
      <c r="CR35" s="497">
        <f>'Marks Entry'!CS37</f>
        <v>0</v>
      </c>
      <c r="CS35" s="495">
        <f>'Marks Entry'!CT37</f>
        <v>0</v>
      </c>
      <c r="CT35" s="495">
        <f>'Marks Entry'!CU37</f>
        <v>0</v>
      </c>
      <c r="CU35" s="497">
        <f>'Marks Entry'!CV37</f>
        <v>0</v>
      </c>
      <c r="CV35" s="498">
        <f>'Marks Entry'!CW37</f>
        <v>0</v>
      </c>
      <c r="CW35" s="495">
        <f>'Marks Entry'!CX37</f>
        <v>0</v>
      </c>
      <c r="CX35" s="495">
        <f>'Marks Entry'!CY37</f>
        <v>0</v>
      </c>
      <c r="CY35" s="498">
        <f>'Marks Entry'!CZ37</f>
        <v>0</v>
      </c>
      <c r="CZ35" s="495">
        <f>'Marks Entry'!DA37</f>
        <v>0</v>
      </c>
      <c r="DA35" s="495">
        <f>'Marks Entry'!DB37</f>
        <v>0</v>
      </c>
      <c r="DB35" s="498">
        <f>'Marks Entry'!DC37</f>
        <v>0</v>
      </c>
      <c r="DC35" s="511">
        <f>'Marks Entry'!DD37</f>
        <v>0</v>
      </c>
      <c r="DD35" s="501">
        <f>'Marks Entry'!DE37</f>
        <v>0</v>
      </c>
      <c r="DE35" s="501" t="str">
        <f>'Marks Entry'!DF37</f>
        <v>E</v>
      </c>
      <c r="DF35" s="502">
        <f>'Marks Entry'!DG37</f>
        <v>0</v>
      </c>
      <c r="DG35" s="494">
        <f>'Marks Entry'!DH37</f>
        <v>0</v>
      </c>
      <c r="DH35" s="495">
        <f>'Marks Entry'!DI37</f>
        <v>0</v>
      </c>
      <c r="DI35" s="496">
        <f>'Marks Entry'!DJ37</f>
        <v>0</v>
      </c>
      <c r="DJ35" s="495">
        <f>'Marks Entry'!DK37</f>
        <v>0</v>
      </c>
      <c r="DK35" s="495">
        <f>'Marks Entry'!DL37</f>
        <v>0</v>
      </c>
      <c r="DL35" s="497">
        <f>'Marks Entry'!DM37</f>
        <v>0</v>
      </c>
      <c r="DM35" s="495">
        <f>'Marks Entry'!DN37</f>
        <v>0</v>
      </c>
      <c r="DN35" s="495">
        <f>'Marks Entry'!DO37</f>
        <v>0</v>
      </c>
      <c r="DO35" s="497">
        <f>'Marks Entry'!DP37</f>
        <v>0</v>
      </c>
      <c r="DP35" s="498">
        <f>'Marks Entry'!DQ37</f>
        <v>0</v>
      </c>
      <c r="DQ35" s="495">
        <f>'Marks Entry'!DR37</f>
        <v>0</v>
      </c>
      <c r="DR35" s="495">
        <f>'Marks Entry'!DS37</f>
        <v>0</v>
      </c>
      <c r="DS35" s="498">
        <f>'Marks Entry'!DT37</f>
        <v>0</v>
      </c>
      <c r="DT35" s="495">
        <f>'Marks Entry'!DU37</f>
        <v>0</v>
      </c>
      <c r="DU35" s="495">
        <f>'Marks Entry'!DV37</f>
        <v>0</v>
      </c>
      <c r="DV35" s="498">
        <f>'Marks Entry'!DW37</f>
        <v>0</v>
      </c>
      <c r="DW35" s="511">
        <f>'Marks Entry'!DX37</f>
        <v>0</v>
      </c>
      <c r="DX35" s="501">
        <f>'Marks Entry'!DY37</f>
        <v>0</v>
      </c>
      <c r="DY35" s="501" t="str">
        <f>'Marks Entry'!DZ37</f>
        <v>E</v>
      </c>
      <c r="DZ35" s="502">
        <f>'Marks Entry'!EA37</f>
        <v>0</v>
      </c>
      <c r="EA35" s="494">
        <f>'Marks Entry'!EB37</f>
        <v>0</v>
      </c>
      <c r="EB35" s="495">
        <f>'Marks Entry'!EC37</f>
        <v>0</v>
      </c>
      <c r="EC35" s="495">
        <f>'Marks Entry'!ED37</f>
        <v>0</v>
      </c>
      <c r="ED35" s="495">
        <f>'Marks Entry'!EE37</f>
        <v>0</v>
      </c>
      <c r="EE35" s="495">
        <f>'Marks Entry'!EF37</f>
        <v>0</v>
      </c>
      <c r="EF35" s="503">
        <f>'Marks Entry'!EG37</f>
        <v>0</v>
      </c>
      <c r="EG35" s="504">
        <f>'Marks Entry'!EJ37</f>
        <v>0</v>
      </c>
      <c r="EH35" s="494">
        <f>'Marks Entry'!EK37</f>
        <v>0</v>
      </c>
      <c r="EI35" s="495">
        <f>'Marks Entry'!EL37</f>
        <v>0</v>
      </c>
      <c r="EJ35" s="495">
        <f>'Marks Entry'!EM37</f>
        <v>0</v>
      </c>
      <c r="EK35" s="495">
        <f>'Marks Entry'!EN37</f>
        <v>0</v>
      </c>
      <c r="EL35" s="495">
        <f>'Marks Entry'!EO37</f>
        <v>0</v>
      </c>
      <c r="EM35" s="498">
        <f>'Marks Entry'!EP37</f>
        <v>0</v>
      </c>
      <c r="EN35" s="504">
        <f>'Marks Entry'!ES37</f>
        <v>0</v>
      </c>
      <c r="EO35" s="494">
        <f>'Marks Entry'!ET37</f>
        <v>0</v>
      </c>
      <c r="EP35" s="495">
        <f>'Marks Entry'!EU37</f>
        <v>0</v>
      </c>
      <c r="EQ35" s="495">
        <f>'Marks Entry'!EV37</f>
        <v>0</v>
      </c>
      <c r="ER35" s="495">
        <f>'Marks Entry'!EW37</f>
        <v>0</v>
      </c>
      <c r="ES35" s="495">
        <f>'Marks Entry'!EX37</f>
        <v>0</v>
      </c>
      <c r="ET35" s="498">
        <f>'Marks Entry'!EY37</f>
        <v>0</v>
      </c>
      <c r="EU35" s="504">
        <f>'Marks Entry'!FB37</f>
        <v>0</v>
      </c>
      <c r="EV35" s="505">
        <f>'Marks Entry'!FC37</f>
        <v>0</v>
      </c>
      <c r="EW35" s="506">
        <f>'Marks Entry'!FD37</f>
        <v>0</v>
      </c>
      <c r="EX35" s="507" t="str">
        <f>'Marks Entry'!FE37</f>
        <v/>
      </c>
      <c r="EY35" s="505">
        <f>'Marks Entry'!FF37</f>
        <v>0</v>
      </c>
      <c r="EZ35" s="506">
        <f>'Marks Entry'!FG37</f>
        <v>0</v>
      </c>
      <c r="FA35" s="508" t="str">
        <f>'Marks Entry'!FH37</f>
        <v/>
      </c>
      <c r="FB35" s="506" t="str">
        <f>IF(OR('Marks Entry'!FI37="First",'Marks Entry'!FI37="Second",'Marks Entry'!FI37="Third"),'Marks Entry'!FI37,"")</f>
        <v/>
      </c>
      <c r="FC35" s="506" t="str">
        <f>'Marks Entry'!FJ37</f>
        <v/>
      </c>
      <c r="FD35" s="509" t="str">
        <f>'Marks Entry'!FK37</f>
        <v/>
      </c>
      <c r="FE35" s="493" t="str">
        <f>'Marks Entry'!FL37</f>
        <v/>
      </c>
      <c r="FF35" s="510" t="str">
        <f>'Marks Entry'!FM37</f>
        <v/>
      </c>
      <c r="FG35" s="18">
        <f>'Marks Entry'!FO37</f>
        <v>0</v>
      </c>
    </row>
    <row r="36" spans="1:163" s="19" customFormat="1" ht="17.25" customHeight="1">
      <c r="A36" s="1013"/>
      <c r="B36" s="492">
        <f t="shared" si="1"/>
        <v>0</v>
      </c>
      <c r="C36" s="493">
        <f>'Marks Entry'!D38</f>
        <v>0</v>
      </c>
      <c r="D36" s="493">
        <f>'Marks Entry'!E38</f>
        <v>0</v>
      </c>
      <c r="E36" s="493">
        <f>'Marks Entry'!F38</f>
        <v>0</v>
      </c>
      <c r="F36" s="493">
        <f>'Marks Entry'!G38</f>
        <v>0</v>
      </c>
      <c r="G36" s="493">
        <f>'Marks Entry'!H38</f>
        <v>0</v>
      </c>
      <c r="H36" s="493">
        <f>'Marks Entry'!I38</f>
        <v>0</v>
      </c>
      <c r="I36" s="493">
        <f>'Marks Entry'!J38</f>
        <v>0</v>
      </c>
      <c r="J36" s="597">
        <f>'Marks Entry'!K38</f>
        <v>0</v>
      </c>
      <c r="K36" s="494">
        <f>'Marks Entry'!L38</f>
        <v>0</v>
      </c>
      <c r="L36" s="495">
        <f>'Marks Entry'!M38</f>
        <v>0</v>
      </c>
      <c r="M36" s="496">
        <f>'Marks Entry'!N38</f>
        <v>0</v>
      </c>
      <c r="N36" s="495">
        <f>'Marks Entry'!O38</f>
        <v>0</v>
      </c>
      <c r="O36" s="495">
        <f>'Marks Entry'!P38</f>
        <v>0</v>
      </c>
      <c r="P36" s="497">
        <f>'Marks Entry'!Q38</f>
        <v>0</v>
      </c>
      <c r="Q36" s="495">
        <f>'Marks Entry'!R38</f>
        <v>0</v>
      </c>
      <c r="R36" s="495">
        <f>'Marks Entry'!S38</f>
        <v>0</v>
      </c>
      <c r="S36" s="497">
        <f>'Marks Entry'!T38</f>
        <v>0</v>
      </c>
      <c r="T36" s="498">
        <f>'Marks Entry'!U38</f>
        <v>0</v>
      </c>
      <c r="U36" s="495">
        <f>'Marks Entry'!V38</f>
        <v>0</v>
      </c>
      <c r="V36" s="495">
        <f>'Marks Entry'!W38</f>
        <v>0</v>
      </c>
      <c r="W36" s="498">
        <f>'Marks Entry'!X38</f>
        <v>0</v>
      </c>
      <c r="X36" s="495">
        <f>'Marks Entry'!Y38</f>
        <v>0</v>
      </c>
      <c r="Y36" s="495">
        <f>'Marks Entry'!Z38</f>
        <v>0</v>
      </c>
      <c r="Z36" s="498">
        <f>'Marks Entry'!AA38</f>
        <v>0</v>
      </c>
      <c r="AA36" s="511">
        <f>'Marks Entry'!AB38</f>
        <v>0</v>
      </c>
      <c r="AB36" s="501">
        <f>'Marks Entry'!AC38</f>
        <v>0</v>
      </c>
      <c r="AC36" s="501" t="str">
        <f>'Marks Entry'!AD38</f>
        <v/>
      </c>
      <c r="AD36" s="502">
        <f>'Marks Entry'!AE38</f>
        <v>0</v>
      </c>
      <c r="AE36" s="494">
        <f>'Marks Entry'!AF38</f>
        <v>0</v>
      </c>
      <c r="AF36" s="495">
        <f>'Marks Entry'!AG38</f>
        <v>0</v>
      </c>
      <c r="AG36" s="496">
        <f>'Marks Entry'!AH38</f>
        <v>0</v>
      </c>
      <c r="AH36" s="495">
        <f>'Marks Entry'!AI38</f>
        <v>0</v>
      </c>
      <c r="AI36" s="495">
        <f>'Marks Entry'!AJ38</f>
        <v>0</v>
      </c>
      <c r="AJ36" s="497">
        <f>'Marks Entry'!AK38</f>
        <v>0</v>
      </c>
      <c r="AK36" s="495">
        <f>'Marks Entry'!AL38</f>
        <v>0</v>
      </c>
      <c r="AL36" s="495">
        <f>'Marks Entry'!AM38</f>
        <v>0</v>
      </c>
      <c r="AM36" s="497">
        <f>'Marks Entry'!AN38</f>
        <v>0</v>
      </c>
      <c r="AN36" s="498">
        <f>'Marks Entry'!AO38</f>
        <v>0</v>
      </c>
      <c r="AO36" s="495">
        <f>'Marks Entry'!AP38</f>
        <v>0</v>
      </c>
      <c r="AP36" s="495">
        <f>'Marks Entry'!AQ38</f>
        <v>0</v>
      </c>
      <c r="AQ36" s="498">
        <f>'Marks Entry'!AR38</f>
        <v>0</v>
      </c>
      <c r="AR36" s="495">
        <f>'Marks Entry'!AS38</f>
        <v>0</v>
      </c>
      <c r="AS36" s="495">
        <f>'Marks Entry'!AT38</f>
        <v>0</v>
      </c>
      <c r="AT36" s="498">
        <f>'Marks Entry'!AU38</f>
        <v>0</v>
      </c>
      <c r="AU36" s="511">
        <f>'Marks Entry'!AV38</f>
        <v>0</v>
      </c>
      <c r="AV36" s="501">
        <f>'Marks Entry'!AW38</f>
        <v>0</v>
      </c>
      <c r="AW36" s="501" t="str">
        <f>'Marks Entry'!AX38</f>
        <v>E</v>
      </c>
      <c r="AX36" s="502">
        <f>'Marks Entry'!AY38</f>
        <v>0</v>
      </c>
      <c r="AY36" s="494">
        <f>'Marks Entry'!AZ38</f>
        <v>0</v>
      </c>
      <c r="AZ36" s="495">
        <f>'Marks Entry'!BA38</f>
        <v>0</v>
      </c>
      <c r="BA36" s="496">
        <f>'Marks Entry'!BB38</f>
        <v>0</v>
      </c>
      <c r="BB36" s="495">
        <f>'Marks Entry'!BC38</f>
        <v>0</v>
      </c>
      <c r="BC36" s="495">
        <f>'Marks Entry'!BD38</f>
        <v>0</v>
      </c>
      <c r="BD36" s="497">
        <f>'Marks Entry'!BE38</f>
        <v>0</v>
      </c>
      <c r="BE36" s="495">
        <f>'Marks Entry'!BF38</f>
        <v>0</v>
      </c>
      <c r="BF36" s="495">
        <f>'Marks Entry'!BG38</f>
        <v>0</v>
      </c>
      <c r="BG36" s="497">
        <f>'Marks Entry'!BH38</f>
        <v>0</v>
      </c>
      <c r="BH36" s="498">
        <f>'Marks Entry'!BI38</f>
        <v>0</v>
      </c>
      <c r="BI36" s="495">
        <f>'Marks Entry'!BJ38</f>
        <v>0</v>
      </c>
      <c r="BJ36" s="495">
        <f>'Marks Entry'!BK38</f>
        <v>0</v>
      </c>
      <c r="BK36" s="498">
        <f>'Marks Entry'!BL38</f>
        <v>0</v>
      </c>
      <c r="BL36" s="495">
        <f>'Marks Entry'!BM38</f>
        <v>0</v>
      </c>
      <c r="BM36" s="495">
        <f>'Marks Entry'!BN38</f>
        <v>0</v>
      </c>
      <c r="BN36" s="498">
        <f>'Marks Entry'!BO38</f>
        <v>0</v>
      </c>
      <c r="BO36" s="511">
        <f>'Marks Entry'!BP38</f>
        <v>0</v>
      </c>
      <c r="BP36" s="501">
        <f>'Marks Entry'!BQ38</f>
        <v>0</v>
      </c>
      <c r="BQ36" s="501" t="str">
        <f>'Marks Entry'!BR38</f>
        <v>E</v>
      </c>
      <c r="BR36" s="502">
        <f>'Marks Entry'!BS38</f>
        <v>0</v>
      </c>
      <c r="BS36" s="494">
        <f>'Marks Entry'!BT38</f>
        <v>0</v>
      </c>
      <c r="BT36" s="495">
        <f>'Marks Entry'!BU38</f>
        <v>0</v>
      </c>
      <c r="BU36" s="496">
        <f>'Marks Entry'!BV38</f>
        <v>0</v>
      </c>
      <c r="BV36" s="495">
        <f>'Marks Entry'!BW38</f>
        <v>0</v>
      </c>
      <c r="BW36" s="495">
        <f>'Marks Entry'!BX38</f>
        <v>0</v>
      </c>
      <c r="BX36" s="497">
        <f>'Marks Entry'!BY38</f>
        <v>0</v>
      </c>
      <c r="BY36" s="495">
        <f>'Marks Entry'!BZ38</f>
        <v>0</v>
      </c>
      <c r="BZ36" s="495">
        <f>'Marks Entry'!CA38</f>
        <v>0</v>
      </c>
      <c r="CA36" s="497">
        <f>'Marks Entry'!CB38</f>
        <v>0</v>
      </c>
      <c r="CB36" s="498">
        <f>'Marks Entry'!CC38</f>
        <v>0</v>
      </c>
      <c r="CC36" s="495">
        <f>'Marks Entry'!CD38</f>
        <v>0</v>
      </c>
      <c r="CD36" s="495">
        <f>'Marks Entry'!CE38</f>
        <v>0</v>
      </c>
      <c r="CE36" s="498">
        <f>'Marks Entry'!CF38</f>
        <v>0</v>
      </c>
      <c r="CF36" s="495">
        <f>'Marks Entry'!CG38</f>
        <v>0</v>
      </c>
      <c r="CG36" s="495">
        <f>'Marks Entry'!CH38</f>
        <v>0</v>
      </c>
      <c r="CH36" s="498">
        <f>'Marks Entry'!CI38</f>
        <v>0</v>
      </c>
      <c r="CI36" s="511">
        <f>'Marks Entry'!CJ38</f>
        <v>0</v>
      </c>
      <c r="CJ36" s="501">
        <f>'Marks Entry'!CK38</f>
        <v>0</v>
      </c>
      <c r="CK36" s="501" t="str">
        <f>'Marks Entry'!CL38</f>
        <v>E</v>
      </c>
      <c r="CL36" s="502">
        <f>'Marks Entry'!CM38</f>
        <v>0</v>
      </c>
      <c r="CM36" s="494">
        <f>'Marks Entry'!CN38</f>
        <v>0</v>
      </c>
      <c r="CN36" s="495">
        <f>'Marks Entry'!CO38</f>
        <v>0</v>
      </c>
      <c r="CO36" s="496">
        <f>'Marks Entry'!CP38</f>
        <v>0</v>
      </c>
      <c r="CP36" s="495">
        <f>'Marks Entry'!CQ38</f>
        <v>0</v>
      </c>
      <c r="CQ36" s="495">
        <f>'Marks Entry'!CR38</f>
        <v>0</v>
      </c>
      <c r="CR36" s="497">
        <f>'Marks Entry'!CS38</f>
        <v>0</v>
      </c>
      <c r="CS36" s="495">
        <f>'Marks Entry'!CT38</f>
        <v>0</v>
      </c>
      <c r="CT36" s="495">
        <f>'Marks Entry'!CU38</f>
        <v>0</v>
      </c>
      <c r="CU36" s="497">
        <f>'Marks Entry'!CV38</f>
        <v>0</v>
      </c>
      <c r="CV36" s="498">
        <f>'Marks Entry'!CW38</f>
        <v>0</v>
      </c>
      <c r="CW36" s="495">
        <f>'Marks Entry'!CX38</f>
        <v>0</v>
      </c>
      <c r="CX36" s="495">
        <f>'Marks Entry'!CY38</f>
        <v>0</v>
      </c>
      <c r="CY36" s="498">
        <f>'Marks Entry'!CZ38</f>
        <v>0</v>
      </c>
      <c r="CZ36" s="495">
        <f>'Marks Entry'!DA38</f>
        <v>0</v>
      </c>
      <c r="DA36" s="495">
        <f>'Marks Entry'!DB38</f>
        <v>0</v>
      </c>
      <c r="DB36" s="498">
        <f>'Marks Entry'!DC38</f>
        <v>0</v>
      </c>
      <c r="DC36" s="511">
        <f>'Marks Entry'!DD38</f>
        <v>0</v>
      </c>
      <c r="DD36" s="501">
        <f>'Marks Entry'!DE38</f>
        <v>0</v>
      </c>
      <c r="DE36" s="501" t="str">
        <f>'Marks Entry'!DF38</f>
        <v>E</v>
      </c>
      <c r="DF36" s="502">
        <f>'Marks Entry'!DG38</f>
        <v>0</v>
      </c>
      <c r="DG36" s="494">
        <f>'Marks Entry'!DH38</f>
        <v>0</v>
      </c>
      <c r="DH36" s="495">
        <f>'Marks Entry'!DI38</f>
        <v>0</v>
      </c>
      <c r="DI36" s="496">
        <f>'Marks Entry'!DJ38</f>
        <v>0</v>
      </c>
      <c r="DJ36" s="495">
        <f>'Marks Entry'!DK38</f>
        <v>0</v>
      </c>
      <c r="DK36" s="495">
        <f>'Marks Entry'!DL38</f>
        <v>0</v>
      </c>
      <c r="DL36" s="497">
        <f>'Marks Entry'!DM38</f>
        <v>0</v>
      </c>
      <c r="DM36" s="495">
        <f>'Marks Entry'!DN38</f>
        <v>0</v>
      </c>
      <c r="DN36" s="495">
        <f>'Marks Entry'!DO38</f>
        <v>0</v>
      </c>
      <c r="DO36" s="497">
        <f>'Marks Entry'!DP38</f>
        <v>0</v>
      </c>
      <c r="DP36" s="498">
        <f>'Marks Entry'!DQ38</f>
        <v>0</v>
      </c>
      <c r="DQ36" s="495">
        <f>'Marks Entry'!DR38</f>
        <v>0</v>
      </c>
      <c r="DR36" s="495">
        <f>'Marks Entry'!DS38</f>
        <v>0</v>
      </c>
      <c r="DS36" s="498">
        <f>'Marks Entry'!DT38</f>
        <v>0</v>
      </c>
      <c r="DT36" s="495">
        <f>'Marks Entry'!DU38</f>
        <v>0</v>
      </c>
      <c r="DU36" s="495">
        <f>'Marks Entry'!DV38</f>
        <v>0</v>
      </c>
      <c r="DV36" s="498">
        <f>'Marks Entry'!DW38</f>
        <v>0</v>
      </c>
      <c r="DW36" s="511">
        <f>'Marks Entry'!DX38</f>
        <v>0</v>
      </c>
      <c r="DX36" s="501">
        <f>'Marks Entry'!DY38</f>
        <v>0</v>
      </c>
      <c r="DY36" s="501" t="str">
        <f>'Marks Entry'!DZ38</f>
        <v>E</v>
      </c>
      <c r="DZ36" s="502">
        <f>'Marks Entry'!EA38</f>
        <v>0</v>
      </c>
      <c r="EA36" s="494">
        <f>'Marks Entry'!EB38</f>
        <v>0</v>
      </c>
      <c r="EB36" s="495">
        <f>'Marks Entry'!EC38</f>
        <v>0</v>
      </c>
      <c r="EC36" s="495">
        <f>'Marks Entry'!ED38</f>
        <v>0</v>
      </c>
      <c r="ED36" s="495">
        <f>'Marks Entry'!EE38</f>
        <v>0</v>
      </c>
      <c r="EE36" s="495">
        <f>'Marks Entry'!EF38</f>
        <v>0</v>
      </c>
      <c r="EF36" s="503">
        <f>'Marks Entry'!EG38</f>
        <v>0</v>
      </c>
      <c r="EG36" s="504">
        <f>'Marks Entry'!EJ38</f>
        <v>0</v>
      </c>
      <c r="EH36" s="494">
        <f>'Marks Entry'!EK38</f>
        <v>0</v>
      </c>
      <c r="EI36" s="495">
        <f>'Marks Entry'!EL38</f>
        <v>0</v>
      </c>
      <c r="EJ36" s="495">
        <f>'Marks Entry'!EM38</f>
        <v>0</v>
      </c>
      <c r="EK36" s="495">
        <f>'Marks Entry'!EN38</f>
        <v>0</v>
      </c>
      <c r="EL36" s="495">
        <f>'Marks Entry'!EO38</f>
        <v>0</v>
      </c>
      <c r="EM36" s="498">
        <f>'Marks Entry'!EP38</f>
        <v>0</v>
      </c>
      <c r="EN36" s="504">
        <f>'Marks Entry'!ES38</f>
        <v>0</v>
      </c>
      <c r="EO36" s="494">
        <f>'Marks Entry'!ET38</f>
        <v>0</v>
      </c>
      <c r="EP36" s="495">
        <f>'Marks Entry'!EU38</f>
        <v>0</v>
      </c>
      <c r="EQ36" s="495">
        <f>'Marks Entry'!EV38</f>
        <v>0</v>
      </c>
      <c r="ER36" s="495">
        <f>'Marks Entry'!EW38</f>
        <v>0</v>
      </c>
      <c r="ES36" s="495">
        <f>'Marks Entry'!EX38</f>
        <v>0</v>
      </c>
      <c r="ET36" s="498">
        <f>'Marks Entry'!EY38</f>
        <v>0</v>
      </c>
      <c r="EU36" s="504">
        <f>'Marks Entry'!FB38</f>
        <v>0</v>
      </c>
      <c r="EV36" s="505">
        <f>'Marks Entry'!FC38</f>
        <v>0</v>
      </c>
      <c r="EW36" s="506">
        <f>'Marks Entry'!FD38</f>
        <v>0</v>
      </c>
      <c r="EX36" s="507" t="str">
        <f>'Marks Entry'!FE38</f>
        <v/>
      </c>
      <c r="EY36" s="505">
        <f>'Marks Entry'!FF38</f>
        <v>0</v>
      </c>
      <c r="EZ36" s="506">
        <f>'Marks Entry'!FG38</f>
        <v>0</v>
      </c>
      <c r="FA36" s="508" t="str">
        <f>'Marks Entry'!FH38</f>
        <v/>
      </c>
      <c r="FB36" s="506" t="str">
        <f>IF(OR('Marks Entry'!FI38="First",'Marks Entry'!FI38="Second",'Marks Entry'!FI38="Third"),'Marks Entry'!FI38,"")</f>
        <v/>
      </c>
      <c r="FC36" s="506" t="str">
        <f>'Marks Entry'!FJ38</f>
        <v/>
      </c>
      <c r="FD36" s="509" t="str">
        <f>'Marks Entry'!FK38</f>
        <v/>
      </c>
      <c r="FE36" s="493" t="str">
        <f>'Marks Entry'!FL38</f>
        <v/>
      </c>
      <c r="FF36" s="510" t="str">
        <f>'Marks Entry'!FM38</f>
        <v/>
      </c>
      <c r="FG36" s="18">
        <f>'Marks Entry'!FO38</f>
        <v>0</v>
      </c>
    </row>
    <row r="37" spans="1:163" s="19" customFormat="1" ht="17.25" customHeight="1">
      <c r="A37" s="1013"/>
      <c r="B37" s="492">
        <f t="shared" si="1"/>
        <v>0</v>
      </c>
      <c r="C37" s="493">
        <f>'Marks Entry'!D39</f>
        <v>0</v>
      </c>
      <c r="D37" s="493">
        <f>'Marks Entry'!E39</f>
        <v>0</v>
      </c>
      <c r="E37" s="493">
        <f>'Marks Entry'!F39</f>
        <v>0</v>
      </c>
      <c r="F37" s="493">
        <f>'Marks Entry'!G39</f>
        <v>0</v>
      </c>
      <c r="G37" s="493">
        <f>'Marks Entry'!H39</f>
        <v>0</v>
      </c>
      <c r="H37" s="493">
        <f>'Marks Entry'!I39</f>
        <v>0</v>
      </c>
      <c r="I37" s="493">
        <f>'Marks Entry'!J39</f>
        <v>0</v>
      </c>
      <c r="J37" s="597">
        <f>'Marks Entry'!K39</f>
        <v>0</v>
      </c>
      <c r="K37" s="494">
        <f>'Marks Entry'!L39</f>
        <v>0</v>
      </c>
      <c r="L37" s="495">
        <f>'Marks Entry'!M39</f>
        <v>0</v>
      </c>
      <c r="M37" s="496">
        <f>'Marks Entry'!N39</f>
        <v>0</v>
      </c>
      <c r="N37" s="495">
        <f>'Marks Entry'!O39</f>
        <v>0</v>
      </c>
      <c r="O37" s="495">
        <f>'Marks Entry'!P39</f>
        <v>0</v>
      </c>
      <c r="P37" s="497">
        <f>'Marks Entry'!Q39</f>
        <v>0</v>
      </c>
      <c r="Q37" s="495">
        <f>'Marks Entry'!R39</f>
        <v>0</v>
      </c>
      <c r="R37" s="495">
        <f>'Marks Entry'!S39</f>
        <v>0</v>
      </c>
      <c r="S37" s="497">
        <f>'Marks Entry'!T39</f>
        <v>0</v>
      </c>
      <c r="T37" s="498">
        <f>'Marks Entry'!U39</f>
        <v>0</v>
      </c>
      <c r="U37" s="495">
        <f>'Marks Entry'!V39</f>
        <v>0</v>
      </c>
      <c r="V37" s="495">
        <f>'Marks Entry'!W39</f>
        <v>0</v>
      </c>
      <c r="W37" s="498">
        <f>'Marks Entry'!X39</f>
        <v>0</v>
      </c>
      <c r="X37" s="495">
        <f>'Marks Entry'!Y39</f>
        <v>0</v>
      </c>
      <c r="Y37" s="495">
        <f>'Marks Entry'!Z39</f>
        <v>0</v>
      </c>
      <c r="Z37" s="498">
        <f>'Marks Entry'!AA39</f>
        <v>0</v>
      </c>
      <c r="AA37" s="511">
        <f>'Marks Entry'!AB39</f>
        <v>0</v>
      </c>
      <c r="AB37" s="501">
        <f>'Marks Entry'!AC39</f>
        <v>0</v>
      </c>
      <c r="AC37" s="501" t="str">
        <f>'Marks Entry'!AD39</f>
        <v/>
      </c>
      <c r="AD37" s="502">
        <f>'Marks Entry'!AE39</f>
        <v>0</v>
      </c>
      <c r="AE37" s="494">
        <f>'Marks Entry'!AF39</f>
        <v>0</v>
      </c>
      <c r="AF37" s="495">
        <f>'Marks Entry'!AG39</f>
        <v>0</v>
      </c>
      <c r="AG37" s="496">
        <f>'Marks Entry'!AH39</f>
        <v>0</v>
      </c>
      <c r="AH37" s="495">
        <f>'Marks Entry'!AI39</f>
        <v>0</v>
      </c>
      <c r="AI37" s="495">
        <f>'Marks Entry'!AJ39</f>
        <v>0</v>
      </c>
      <c r="AJ37" s="497">
        <f>'Marks Entry'!AK39</f>
        <v>0</v>
      </c>
      <c r="AK37" s="495">
        <f>'Marks Entry'!AL39</f>
        <v>0</v>
      </c>
      <c r="AL37" s="495">
        <f>'Marks Entry'!AM39</f>
        <v>0</v>
      </c>
      <c r="AM37" s="497">
        <f>'Marks Entry'!AN39</f>
        <v>0</v>
      </c>
      <c r="AN37" s="498">
        <f>'Marks Entry'!AO39</f>
        <v>0</v>
      </c>
      <c r="AO37" s="495">
        <f>'Marks Entry'!AP39</f>
        <v>0</v>
      </c>
      <c r="AP37" s="495">
        <f>'Marks Entry'!AQ39</f>
        <v>0</v>
      </c>
      <c r="AQ37" s="498">
        <f>'Marks Entry'!AR39</f>
        <v>0</v>
      </c>
      <c r="AR37" s="495">
        <f>'Marks Entry'!AS39</f>
        <v>0</v>
      </c>
      <c r="AS37" s="495">
        <f>'Marks Entry'!AT39</f>
        <v>0</v>
      </c>
      <c r="AT37" s="498">
        <f>'Marks Entry'!AU39</f>
        <v>0</v>
      </c>
      <c r="AU37" s="511">
        <f>'Marks Entry'!AV39</f>
        <v>0</v>
      </c>
      <c r="AV37" s="501">
        <f>'Marks Entry'!AW39</f>
        <v>0</v>
      </c>
      <c r="AW37" s="501" t="str">
        <f>'Marks Entry'!AX39</f>
        <v>E</v>
      </c>
      <c r="AX37" s="502">
        <f>'Marks Entry'!AY39</f>
        <v>0</v>
      </c>
      <c r="AY37" s="494">
        <f>'Marks Entry'!AZ39</f>
        <v>0</v>
      </c>
      <c r="AZ37" s="495">
        <f>'Marks Entry'!BA39</f>
        <v>0</v>
      </c>
      <c r="BA37" s="496">
        <f>'Marks Entry'!BB39</f>
        <v>0</v>
      </c>
      <c r="BB37" s="495">
        <f>'Marks Entry'!BC39</f>
        <v>0</v>
      </c>
      <c r="BC37" s="495">
        <f>'Marks Entry'!BD39</f>
        <v>0</v>
      </c>
      <c r="BD37" s="497">
        <f>'Marks Entry'!BE39</f>
        <v>0</v>
      </c>
      <c r="BE37" s="495">
        <f>'Marks Entry'!BF39</f>
        <v>0</v>
      </c>
      <c r="BF37" s="495">
        <f>'Marks Entry'!BG39</f>
        <v>0</v>
      </c>
      <c r="BG37" s="497">
        <f>'Marks Entry'!BH39</f>
        <v>0</v>
      </c>
      <c r="BH37" s="498">
        <f>'Marks Entry'!BI39</f>
        <v>0</v>
      </c>
      <c r="BI37" s="495">
        <f>'Marks Entry'!BJ39</f>
        <v>0</v>
      </c>
      <c r="BJ37" s="495">
        <f>'Marks Entry'!BK39</f>
        <v>0</v>
      </c>
      <c r="BK37" s="498">
        <f>'Marks Entry'!BL39</f>
        <v>0</v>
      </c>
      <c r="BL37" s="495">
        <f>'Marks Entry'!BM39</f>
        <v>0</v>
      </c>
      <c r="BM37" s="495">
        <f>'Marks Entry'!BN39</f>
        <v>0</v>
      </c>
      <c r="BN37" s="498">
        <f>'Marks Entry'!BO39</f>
        <v>0</v>
      </c>
      <c r="BO37" s="511">
        <f>'Marks Entry'!BP39</f>
        <v>0</v>
      </c>
      <c r="BP37" s="501">
        <f>'Marks Entry'!BQ39</f>
        <v>0</v>
      </c>
      <c r="BQ37" s="501" t="str">
        <f>'Marks Entry'!BR39</f>
        <v>E</v>
      </c>
      <c r="BR37" s="502">
        <f>'Marks Entry'!BS39</f>
        <v>0</v>
      </c>
      <c r="BS37" s="494">
        <f>'Marks Entry'!BT39</f>
        <v>0</v>
      </c>
      <c r="BT37" s="495">
        <f>'Marks Entry'!BU39</f>
        <v>0</v>
      </c>
      <c r="BU37" s="496">
        <f>'Marks Entry'!BV39</f>
        <v>0</v>
      </c>
      <c r="BV37" s="495">
        <f>'Marks Entry'!BW39</f>
        <v>0</v>
      </c>
      <c r="BW37" s="495">
        <f>'Marks Entry'!BX39</f>
        <v>0</v>
      </c>
      <c r="BX37" s="497">
        <f>'Marks Entry'!BY39</f>
        <v>0</v>
      </c>
      <c r="BY37" s="495">
        <f>'Marks Entry'!BZ39</f>
        <v>0</v>
      </c>
      <c r="BZ37" s="495">
        <f>'Marks Entry'!CA39</f>
        <v>0</v>
      </c>
      <c r="CA37" s="497">
        <f>'Marks Entry'!CB39</f>
        <v>0</v>
      </c>
      <c r="CB37" s="498">
        <f>'Marks Entry'!CC39</f>
        <v>0</v>
      </c>
      <c r="CC37" s="495">
        <f>'Marks Entry'!CD39</f>
        <v>0</v>
      </c>
      <c r="CD37" s="495">
        <f>'Marks Entry'!CE39</f>
        <v>0</v>
      </c>
      <c r="CE37" s="498">
        <f>'Marks Entry'!CF39</f>
        <v>0</v>
      </c>
      <c r="CF37" s="495">
        <f>'Marks Entry'!CG39</f>
        <v>0</v>
      </c>
      <c r="CG37" s="495">
        <f>'Marks Entry'!CH39</f>
        <v>0</v>
      </c>
      <c r="CH37" s="498">
        <f>'Marks Entry'!CI39</f>
        <v>0</v>
      </c>
      <c r="CI37" s="511">
        <f>'Marks Entry'!CJ39</f>
        <v>0</v>
      </c>
      <c r="CJ37" s="501">
        <f>'Marks Entry'!CK39</f>
        <v>0</v>
      </c>
      <c r="CK37" s="501" t="str">
        <f>'Marks Entry'!CL39</f>
        <v>E</v>
      </c>
      <c r="CL37" s="502">
        <f>'Marks Entry'!CM39</f>
        <v>0</v>
      </c>
      <c r="CM37" s="494">
        <f>'Marks Entry'!CN39</f>
        <v>0</v>
      </c>
      <c r="CN37" s="495">
        <f>'Marks Entry'!CO39</f>
        <v>0</v>
      </c>
      <c r="CO37" s="496">
        <f>'Marks Entry'!CP39</f>
        <v>0</v>
      </c>
      <c r="CP37" s="495">
        <f>'Marks Entry'!CQ39</f>
        <v>0</v>
      </c>
      <c r="CQ37" s="495">
        <f>'Marks Entry'!CR39</f>
        <v>0</v>
      </c>
      <c r="CR37" s="497">
        <f>'Marks Entry'!CS39</f>
        <v>0</v>
      </c>
      <c r="CS37" s="495">
        <f>'Marks Entry'!CT39</f>
        <v>0</v>
      </c>
      <c r="CT37" s="495">
        <f>'Marks Entry'!CU39</f>
        <v>0</v>
      </c>
      <c r="CU37" s="497">
        <f>'Marks Entry'!CV39</f>
        <v>0</v>
      </c>
      <c r="CV37" s="498">
        <f>'Marks Entry'!CW39</f>
        <v>0</v>
      </c>
      <c r="CW37" s="495">
        <f>'Marks Entry'!CX39</f>
        <v>0</v>
      </c>
      <c r="CX37" s="495">
        <f>'Marks Entry'!CY39</f>
        <v>0</v>
      </c>
      <c r="CY37" s="498">
        <f>'Marks Entry'!CZ39</f>
        <v>0</v>
      </c>
      <c r="CZ37" s="495">
        <f>'Marks Entry'!DA39</f>
        <v>0</v>
      </c>
      <c r="DA37" s="495">
        <f>'Marks Entry'!DB39</f>
        <v>0</v>
      </c>
      <c r="DB37" s="498">
        <f>'Marks Entry'!DC39</f>
        <v>0</v>
      </c>
      <c r="DC37" s="511">
        <f>'Marks Entry'!DD39</f>
        <v>0</v>
      </c>
      <c r="DD37" s="501">
        <f>'Marks Entry'!DE39</f>
        <v>0</v>
      </c>
      <c r="DE37" s="501" t="str">
        <f>'Marks Entry'!DF39</f>
        <v>E</v>
      </c>
      <c r="DF37" s="502">
        <f>'Marks Entry'!DG39</f>
        <v>0</v>
      </c>
      <c r="DG37" s="494">
        <f>'Marks Entry'!DH39</f>
        <v>0</v>
      </c>
      <c r="DH37" s="495">
        <f>'Marks Entry'!DI39</f>
        <v>0</v>
      </c>
      <c r="DI37" s="496">
        <f>'Marks Entry'!DJ39</f>
        <v>0</v>
      </c>
      <c r="DJ37" s="495">
        <f>'Marks Entry'!DK39</f>
        <v>0</v>
      </c>
      <c r="DK37" s="495">
        <f>'Marks Entry'!DL39</f>
        <v>0</v>
      </c>
      <c r="DL37" s="497">
        <f>'Marks Entry'!DM39</f>
        <v>0</v>
      </c>
      <c r="DM37" s="495">
        <f>'Marks Entry'!DN39</f>
        <v>0</v>
      </c>
      <c r="DN37" s="495">
        <f>'Marks Entry'!DO39</f>
        <v>0</v>
      </c>
      <c r="DO37" s="497">
        <f>'Marks Entry'!DP39</f>
        <v>0</v>
      </c>
      <c r="DP37" s="498">
        <f>'Marks Entry'!DQ39</f>
        <v>0</v>
      </c>
      <c r="DQ37" s="495">
        <f>'Marks Entry'!DR39</f>
        <v>0</v>
      </c>
      <c r="DR37" s="495">
        <f>'Marks Entry'!DS39</f>
        <v>0</v>
      </c>
      <c r="DS37" s="498">
        <f>'Marks Entry'!DT39</f>
        <v>0</v>
      </c>
      <c r="DT37" s="495">
        <f>'Marks Entry'!DU39</f>
        <v>0</v>
      </c>
      <c r="DU37" s="495">
        <f>'Marks Entry'!DV39</f>
        <v>0</v>
      </c>
      <c r="DV37" s="498">
        <f>'Marks Entry'!DW39</f>
        <v>0</v>
      </c>
      <c r="DW37" s="511">
        <f>'Marks Entry'!DX39</f>
        <v>0</v>
      </c>
      <c r="DX37" s="501">
        <f>'Marks Entry'!DY39</f>
        <v>0</v>
      </c>
      <c r="DY37" s="501" t="str">
        <f>'Marks Entry'!DZ39</f>
        <v>E</v>
      </c>
      <c r="DZ37" s="502">
        <f>'Marks Entry'!EA39</f>
        <v>0</v>
      </c>
      <c r="EA37" s="494">
        <f>'Marks Entry'!EB39</f>
        <v>0</v>
      </c>
      <c r="EB37" s="495">
        <f>'Marks Entry'!EC39</f>
        <v>0</v>
      </c>
      <c r="EC37" s="495">
        <f>'Marks Entry'!ED39</f>
        <v>0</v>
      </c>
      <c r="ED37" s="495">
        <f>'Marks Entry'!EE39</f>
        <v>0</v>
      </c>
      <c r="EE37" s="495">
        <f>'Marks Entry'!EF39</f>
        <v>0</v>
      </c>
      <c r="EF37" s="503">
        <f>'Marks Entry'!EG39</f>
        <v>0</v>
      </c>
      <c r="EG37" s="504">
        <f>'Marks Entry'!EJ39</f>
        <v>0</v>
      </c>
      <c r="EH37" s="494">
        <f>'Marks Entry'!EK39</f>
        <v>0</v>
      </c>
      <c r="EI37" s="495">
        <f>'Marks Entry'!EL39</f>
        <v>0</v>
      </c>
      <c r="EJ37" s="495">
        <f>'Marks Entry'!EM39</f>
        <v>0</v>
      </c>
      <c r="EK37" s="495">
        <f>'Marks Entry'!EN39</f>
        <v>0</v>
      </c>
      <c r="EL37" s="495">
        <f>'Marks Entry'!EO39</f>
        <v>0</v>
      </c>
      <c r="EM37" s="498">
        <f>'Marks Entry'!EP39</f>
        <v>0</v>
      </c>
      <c r="EN37" s="504">
        <f>'Marks Entry'!ES39</f>
        <v>0</v>
      </c>
      <c r="EO37" s="494">
        <f>'Marks Entry'!ET39</f>
        <v>0</v>
      </c>
      <c r="EP37" s="495">
        <f>'Marks Entry'!EU39</f>
        <v>0</v>
      </c>
      <c r="EQ37" s="495">
        <f>'Marks Entry'!EV39</f>
        <v>0</v>
      </c>
      <c r="ER37" s="495">
        <f>'Marks Entry'!EW39</f>
        <v>0</v>
      </c>
      <c r="ES37" s="495">
        <f>'Marks Entry'!EX39</f>
        <v>0</v>
      </c>
      <c r="ET37" s="498">
        <f>'Marks Entry'!EY39</f>
        <v>0</v>
      </c>
      <c r="EU37" s="504">
        <f>'Marks Entry'!FB39</f>
        <v>0</v>
      </c>
      <c r="EV37" s="505">
        <f>'Marks Entry'!FC39</f>
        <v>0</v>
      </c>
      <c r="EW37" s="506">
        <f>'Marks Entry'!FD39</f>
        <v>0</v>
      </c>
      <c r="EX37" s="507" t="str">
        <f>'Marks Entry'!FE39</f>
        <v/>
      </c>
      <c r="EY37" s="505">
        <f>'Marks Entry'!FF39</f>
        <v>0</v>
      </c>
      <c r="EZ37" s="506">
        <f>'Marks Entry'!FG39</f>
        <v>0</v>
      </c>
      <c r="FA37" s="508" t="str">
        <f>'Marks Entry'!FH39</f>
        <v/>
      </c>
      <c r="FB37" s="506" t="str">
        <f>IF(OR('Marks Entry'!FI39="First",'Marks Entry'!FI39="Second",'Marks Entry'!FI39="Third"),'Marks Entry'!FI39,"")</f>
        <v/>
      </c>
      <c r="FC37" s="506" t="str">
        <f>'Marks Entry'!FJ39</f>
        <v/>
      </c>
      <c r="FD37" s="509" t="str">
        <f>'Marks Entry'!FK39</f>
        <v/>
      </c>
      <c r="FE37" s="493" t="str">
        <f>'Marks Entry'!FL39</f>
        <v/>
      </c>
      <c r="FF37" s="510" t="str">
        <f>'Marks Entry'!FM39</f>
        <v/>
      </c>
      <c r="FG37" s="18">
        <f>'Marks Entry'!FO39</f>
        <v>0</v>
      </c>
    </row>
    <row r="38" spans="1:163" s="19" customFormat="1" ht="17.25" customHeight="1">
      <c r="A38" s="1013"/>
      <c r="B38" s="492">
        <f t="shared" si="1"/>
        <v>0</v>
      </c>
      <c r="C38" s="493">
        <f>'Marks Entry'!D40</f>
        <v>0</v>
      </c>
      <c r="D38" s="493">
        <f>'Marks Entry'!E40</f>
        <v>0</v>
      </c>
      <c r="E38" s="493">
        <f>'Marks Entry'!F40</f>
        <v>0</v>
      </c>
      <c r="F38" s="493">
        <f>'Marks Entry'!G40</f>
        <v>0</v>
      </c>
      <c r="G38" s="493">
        <f>'Marks Entry'!H40</f>
        <v>0</v>
      </c>
      <c r="H38" s="493">
        <f>'Marks Entry'!I40</f>
        <v>0</v>
      </c>
      <c r="I38" s="493">
        <f>'Marks Entry'!J40</f>
        <v>0</v>
      </c>
      <c r="J38" s="597">
        <f>'Marks Entry'!K40</f>
        <v>0</v>
      </c>
      <c r="K38" s="494">
        <f>'Marks Entry'!L40</f>
        <v>0</v>
      </c>
      <c r="L38" s="495">
        <f>'Marks Entry'!M40</f>
        <v>0</v>
      </c>
      <c r="M38" s="496">
        <f>'Marks Entry'!N40</f>
        <v>0</v>
      </c>
      <c r="N38" s="495">
        <f>'Marks Entry'!O40</f>
        <v>0</v>
      </c>
      <c r="O38" s="495">
        <f>'Marks Entry'!P40</f>
        <v>0</v>
      </c>
      <c r="P38" s="497">
        <f>'Marks Entry'!Q40</f>
        <v>0</v>
      </c>
      <c r="Q38" s="495">
        <f>'Marks Entry'!R40</f>
        <v>0</v>
      </c>
      <c r="R38" s="495">
        <f>'Marks Entry'!S40</f>
        <v>0</v>
      </c>
      <c r="S38" s="497">
        <f>'Marks Entry'!T40</f>
        <v>0</v>
      </c>
      <c r="T38" s="498">
        <f>'Marks Entry'!U40</f>
        <v>0</v>
      </c>
      <c r="U38" s="495">
        <f>'Marks Entry'!V40</f>
        <v>0</v>
      </c>
      <c r="V38" s="495">
        <f>'Marks Entry'!W40</f>
        <v>0</v>
      </c>
      <c r="W38" s="498">
        <f>'Marks Entry'!X40</f>
        <v>0</v>
      </c>
      <c r="X38" s="495">
        <f>'Marks Entry'!Y40</f>
        <v>0</v>
      </c>
      <c r="Y38" s="495">
        <f>'Marks Entry'!Z40</f>
        <v>0</v>
      </c>
      <c r="Z38" s="498">
        <f>'Marks Entry'!AA40</f>
        <v>0</v>
      </c>
      <c r="AA38" s="511">
        <f>'Marks Entry'!AB40</f>
        <v>0</v>
      </c>
      <c r="AB38" s="501">
        <f>'Marks Entry'!AC40</f>
        <v>0</v>
      </c>
      <c r="AC38" s="501" t="str">
        <f>'Marks Entry'!AD40</f>
        <v/>
      </c>
      <c r="AD38" s="502">
        <f>'Marks Entry'!AE40</f>
        <v>0</v>
      </c>
      <c r="AE38" s="494">
        <f>'Marks Entry'!AF40</f>
        <v>0</v>
      </c>
      <c r="AF38" s="495">
        <f>'Marks Entry'!AG40</f>
        <v>0</v>
      </c>
      <c r="AG38" s="496">
        <f>'Marks Entry'!AH40</f>
        <v>0</v>
      </c>
      <c r="AH38" s="495">
        <f>'Marks Entry'!AI40</f>
        <v>0</v>
      </c>
      <c r="AI38" s="495">
        <f>'Marks Entry'!AJ40</f>
        <v>0</v>
      </c>
      <c r="AJ38" s="497">
        <f>'Marks Entry'!AK40</f>
        <v>0</v>
      </c>
      <c r="AK38" s="495">
        <f>'Marks Entry'!AL40</f>
        <v>0</v>
      </c>
      <c r="AL38" s="495">
        <f>'Marks Entry'!AM40</f>
        <v>0</v>
      </c>
      <c r="AM38" s="497">
        <f>'Marks Entry'!AN40</f>
        <v>0</v>
      </c>
      <c r="AN38" s="498">
        <f>'Marks Entry'!AO40</f>
        <v>0</v>
      </c>
      <c r="AO38" s="495">
        <f>'Marks Entry'!AP40</f>
        <v>0</v>
      </c>
      <c r="AP38" s="495">
        <f>'Marks Entry'!AQ40</f>
        <v>0</v>
      </c>
      <c r="AQ38" s="498">
        <f>'Marks Entry'!AR40</f>
        <v>0</v>
      </c>
      <c r="AR38" s="495">
        <f>'Marks Entry'!AS40</f>
        <v>0</v>
      </c>
      <c r="AS38" s="495">
        <f>'Marks Entry'!AT40</f>
        <v>0</v>
      </c>
      <c r="AT38" s="498">
        <f>'Marks Entry'!AU40</f>
        <v>0</v>
      </c>
      <c r="AU38" s="511">
        <f>'Marks Entry'!AV40</f>
        <v>0</v>
      </c>
      <c r="AV38" s="501">
        <f>'Marks Entry'!AW40</f>
        <v>0</v>
      </c>
      <c r="AW38" s="501" t="str">
        <f>'Marks Entry'!AX40</f>
        <v>E</v>
      </c>
      <c r="AX38" s="502">
        <f>'Marks Entry'!AY40</f>
        <v>0</v>
      </c>
      <c r="AY38" s="494">
        <f>'Marks Entry'!AZ40</f>
        <v>0</v>
      </c>
      <c r="AZ38" s="495">
        <f>'Marks Entry'!BA40</f>
        <v>0</v>
      </c>
      <c r="BA38" s="496">
        <f>'Marks Entry'!BB40</f>
        <v>0</v>
      </c>
      <c r="BB38" s="495">
        <f>'Marks Entry'!BC40</f>
        <v>0</v>
      </c>
      <c r="BC38" s="495">
        <f>'Marks Entry'!BD40</f>
        <v>0</v>
      </c>
      <c r="BD38" s="497">
        <f>'Marks Entry'!BE40</f>
        <v>0</v>
      </c>
      <c r="BE38" s="495">
        <f>'Marks Entry'!BF40</f>
        <v>0</v>
      </c>
      <c r="BF38" s="495">
        <f>'Marks Entry'!BG40</f>
        <v>0</v>
      </c>
      <c r="BG38" s="497">
        <f>'Marks Entry'!BH40</f>
        <v>0</v>
      </c>
      <c r="BH38" s="498">
        <f>'Marks Entry'!BI40</f>
        <v>0</v>
      </c>
      <c r="BI38" s="495">
        <f>'Marks Entry'!BJ40</f>
        <v>0</v>
      </c>
      <c r="BJ38" s="495">
        <f>'Marks Entry'!BK40</f>
        <v>0</v>
      </c>
      <c r="BK38" s="498">
        <f>'Marks Entry'!BL40</f>
        <v>0</v>
      </c>
      <c r="BL38" s="495">
        <f>'Marks Entry'!BM40</f>
        <v>0</v>
      </c>
      <c r="BM38" s="495">
        <f>'Marks Entry'!BN40</f>
        <v>0</v>
      </c>
      <c r="BN38" s="498">
        <f>'Marks Entry'!BO40</f>
        <v>0</v>
      </c>
      <c r="BO38" s="511">
        <f>'Marks Entry'!BP40</f>
        <v>0</v>
      </c>
      <c r="BP38" s="501">
        <f>'Marks Entry'!BQ40</f>
        <v>0</v>
      </c>
      <c r="BQ38" s="501" t="str">
        <f>'Marks Entry'!BR40</f>
        <v>E</v>
      </c>
      <c r="BR38" s="502">
        <f>'Marks Entry'!BS40</f>
        <v>0</v>
      </c>
      <c r="BS38" s="494">
        <f>'Marks Entry'!BT40</f>
        <v>0</v>
      </c>
      <c r="BT38" s="495">
        <f>'Marks Entry'!BU40</f>
        <v>0</v>
      </c>
      <c r="BU38" s="496">
        <f>'Marks Entry'!BV40</f>
        <v>0</v>
      </c>
      <c r="BV38" s="495">
        <f>'Marks Entry'!BW40</f>
        <v>0</v>
      </c>
      <c r="BW38" s="495">
        <f>'Marks Entry'!BX40</f>
        <v>0</v>
      </c>
      <c r="BX38" s="497">
        <f>'Marks Entry'!BY40</f>
        <v>0</v>
      </c>
      <c r="BY38" s="495">
        <f>'Marks Entry'!BZ40</f>
        <v>0</v>
      </c>
      <c r="BZ38" s="495">
        <f>'Marks Entry'!CA40</f>
        <v>0</v>
      </c>
      <c r="CA38" s="497">
        <f>'Marks Entry'!CB40</f>
        <v>0</v>
      </c>
      <c r="CB38" s="498">
        <f>'Marks Entry'!CC40</f>
        <v>0</v>
      </c>
      <c r="CC38" s="495">
        <f>'Marks Entry'!CD40</f>
        <v>0</v>
      </c>
      <c r="CD38" s="495">
        <f>'Marks Entry'!CE40</f>
        <v>0</v>
      </c>
      <c r="CE38" s="498">
        <f>'Marks Entry'!CF40</f>
        <v>0</v>
      </c>
      <c r="CF38" s="495">
        <f>'Marks Entry'!CG40</f>
        <v>0</v>
      </c>
      <c r="CG38" s="495">
        <f>'Marks Entry'!CH40</f>
        <v>0</v>
      </c>
      <c r="CH38" s="498">
        <f>'Marks Entry'!CI40</f>
        <v>0</v>
      </c>
      <c r="CI38" s="511">
        <f>'Marks Entry'!CJ40</f>
        <v>0</v>
      </c>
      <c r="CJ38" s="501">
        <f>'Marks Entry'!CK40</f>
        <v>0</v>
      </c>
      <c r="CK38" s="501" t="str">
        <f>'Marks Entry'!CL40</f>
        <v>E</v>
      </c>
      <c r="CL38" s="502">
        <f>'Marks Entry'!CM40</f>
        <v>0</v>
      </c>
      <c r="CM38" s="494">
        <f>'Marks Entry'!CN40</f>
        <v>0</v>
      </c>
      <c r="CN38" s="495">
        <f>'Marks Entry'!CO40</f>
        <v>0</v>
      </c>
      <c r="CO38" s="496">
        <f>'Marks Entry'!CP40</f>
        <v>0</v>
      </c>
      <c r="CP38" s="495">
        <f>'Marks Entry'!CQ40</f>
        <v>0</v>
      </c>
      <c r="CQ38" s="495">
        <f>'Marks Entry'!CR40</f>
        <v>0</v>
      </c>
      <c r="CR38" s="497">
        <f>'Marks Entry'!CS40</f>
        <v>0</v>
      </c>
      <c r="CS38" s="495">
        <f>'Marks Entry'!CT40</f>
        <v>0</v>
      </c>
      <c r="CT38" s="495">
        <f>'Marks Entry'!CU40</f>
        <v>0</v>
      </c>
      <c r="CU38" s="497">
        <f>'Marks Entry'!CV40</f>
        <v>0</v>
      </c>
      <c r="CV38" s="498">
        <f>'Marks Entry'!CW40</f>
        <v>0</v>
      </c>
      <c r="CW38" s="495">
        <f>'Marks Entry'!CX40</f>
        <v>0</v>
      </c>
      <c r="CX38" s="495">
        <f>'Marks Entry'!CY40</f>
        <v>0</v>
      </c>
      <c r="CY38" s="498">
        <f>'Marks Entry'!CZ40</f>
        <v>0</v>
      </c>
      <c r="CZ38" s="495">
        <f>'Marks Entry'!DA40</f>
        <v>0</v>
      </c>
      <c r="DA38" s="495">
        <f>'Marks Entry'!DB40</f>
        <v>0</v>
      </c>
      <c r="DB38" s="498">
        <f>'Marks Entry'!DC40</f>
        <v>0</v>
      </c>
      <c r="DC38" s="511">
        <f>'Marks Entry'!DD40</f>
        <v>0</v>
      </c>
      <c r="DD38" s="501">
        <f>'Marks Entry'!DE40</f>
        <v>0</v>
      </c>
      <c r="DE38" s="501" t="str">
        <f>'Marks Entry'!DF40</f>
        <v>E</v>
      </c>
      <c r="DF38" s="502">
        <f>'Marks Entry'!DG40</f>
        <v>0</v>
      </c>
      <c r="DG38" s="494">
        <f>'Marks Entry'!DH40</f>
        <v>0</v>
      </c>
      <c r="DH38" s="495">
        <f>'Marks Entry'!DI40</f>
        <v>0</v>
      </c>
      <c r="DI38" s="496">
        <f>'Marks Entry'!DJ40</f>
        <v>0</v>
      </c>
      <c r="DJ38" s="495">
        <f>'Marks Entry'!DK40</f>
        <v>0</v>
      </c>
      <c r="DK38" s="495">
        <f>'Marks Entry'!DL40</f>
        <v>0</v>
      </c>
      <c r="DL38" s="497">
        <f>'Marks Entry'!DM40</f>
        <v>0</v>
      </c>
      <c r="DM38" s="495">
        <f>'Marks Entry'!DN40</f>
        <v>0</v>
      </c>
      <c r="DN38" s="495">
        <f>'Marks Entry'!DO40</f>
        <v>0</v>
      </c>
      <c r="DO38" s="497">
        <f>'Marks Entry'!DP40</f>
        <v>0</v>
      </c>
      <c r="DP38" s="498">
        <f>'Marks Entry'!DQ40</f>
        <v>0</v>
      </c>
      <c r="DQ38" s="495">
        <f>'Marks Entry'!DR40</f>
        <v>0</v>
      </c>
      <c r="DR38" s="495">
        <f>'Marks Entry'!DS40</f>
        <v>0</v>
      </c>
      <c r="DS38" s="498">
        <f>'Marks Entry'!DT40</f>
        <v>0</v>
      </c>
      <c r="DT38" s="495">
        <f>'Marks Entry'!DU40</f>
        <v>0</v>
      </c>
      <c r="DU38" s="495">
        <f>'Marks Entry'!DV40</f>
        <v>0</v>
      </c>
      <c r="DV38" s="498">
        <f>'Marks Entry'!DW40</f>
        <v>0</v>
      </c>
      <c r="DW38" s="511">
        <f>'Marks Entry'!DX40</f>
        <v>0</v>
      </c>
      <c r="DX38" s="501">
        <f>'Marks Entry'!DY40</f>
        <v>0</v>
      </c>
      <c r="DY38" s="501" t="str">
        <f>'Marks Entry'!DZ40</f>
        <v>E</v>
      </c>
      <c r="DZ38" s="502">
        <f>'Marks Entry'!EA40</f>
        <v>0</v>
      </c>
      <c r="EA38" s="494">
        <f>'Marks Entry'!EB40</f>
        <v>0</v>
      </c>
      <c r="EB38" s="495">
        <f>'Marks Entry'!EC40</f>
        <v>0</v>
      </c>
      <c r="EC38" s="495">
        <f>'Marks Entry'!ED40</f>
        <v>0</v>
      </c>
      <c r="ED38" s="495">
        <f>'Marks Entry'!EE40</f>
        <v>0</v>
      </c>
      <c r="EE38" s="495">
        <f>'Marks Entry'!EF40</f>
        <v>0</v>
      </c>
      <c r="EF38" s="503">
        <f>'Marks Entry'!EG40</f>
        <v>0</v>
      </c>
      <c r="EG38" s="504">
        <f>'Marks Entry'!EJ40</f>
        <v>0</v>
      </c>
      <c r="EH38" s="494">
        <f>'Marks Entry'!EK40</f>
        <v>0</v>
      </c>
      <c r="EI38" s="495">
        <f>'Marks Entry'!EL40</f>
        <v>0</v>
      </c>
      <c r="EJ38" s="495">
        <f>'Marks Entry'!EM40</f>
        <v>0</v>
      </c>
      <c r="EK38" s="495">
        <f>'Marks Entry'!EN40</f>
        <v>0</v>
      </c>
      <c r="EL38" s="495">
        <f>'Marks Entry'!EO40</f>
        <v>0</v>
      </c>
      <c r="EM38" s="498">
        <f>'Marks Entry'!EP40</f>
        <v>0</v>
      </c>
      <c r="EN38" s="504">
        <f>'Marks Entry'!ES40</f>
        <v>0</v>
      </c>
      <c r="EO38" s="494">
        <f>'Marks Entry'!ET40</f>
        <v>0</v>
      </c>
      <c r="EP38" s="495">
        <f>'Marks Entry'!EU40</f>
        <v>0</v>
      </c>
      <c r="EQ38" s="495">
        <f>'Marks Entry'!EV40</f>
        <v>0</v>
      </c>
      <c r="ER38" s="495">
        <f>'Marks Entry'!EW40</f>
        <v>0</v>
      </c>
      <c r="ES38" s="495">
        <f>'Marks Entry'!EX40</f>
        <v>0</v>
      </c>
      <c r="ET38" s="498">
        <f>'Marks Entry'!EY40</f>
        <v>0</v>
      </c>
      <c r="EU38" s="504">
        <f>'Marks Entry'!FB40</f>
        <v>0</v>
      </c>
      <c r="EV38" s="505">
        <f>'Marks Entry'!FC40</f>
        <v>0</v>
      </c>
      <c r="EW38" s="506">
        <f>'Marks Entry'!FD40</f>
        <v>0</v>
      </c>
      <c r="EX38" s="507" t="str">
        <f>'Marks Entry'!FE40</f>
        <v/>
      </c>
      <c r="EY38" s="505">
        <f>'Marks Entry'!FF40</f>
        <v>0</v>
      </c>
      <c r="EZ38" s="506">
        <f>'Marks Entry'!FG40</f>
        <v>0</v>
      </c>
      <c r="FA38" s="508" t="str">
        <f>'Marks Entry'!FH40</f>
        <v/>
      </c>
      <c r="FB38" s="506" t="str">
        <f>IF(OR('Marks Entry'!FI40="First",'Marks Entry'!FI40="Second",'Marks Entry'!FI40="Third"),'Marks Entry'!FI40,"")</f>
        <v/>
      </c>
      <c r="FC38" s="506" t="str">
        <f>'Marks Entry'!FJ40</f>
        <v/>
      </c>
      <c r="FD38" s="509" t="str">
        <f>'Marks Entry'!FK40</f>
        <v/>
      </c>
      <c r="FE38" s="493" t="str">
        <f>'Marks Entry'!FL40</f>
        <v/>
      </c>
      <c r="FF38" s="510" t="str">
        <f>'Marks Entry'!FM40</f>
        <v/>
      </c>
      <c r="FG38" s="18">
        <f>'Marks Entry'!FO40</f>
        <v>0</v>
      </c>
    </row>
    <row r="39" spans="1:163" s="19" customFormat="1" ht="17.25" customHeight="1">
      <c r="A39" s="1013"/>
      <c r="B39" s="492">
        <f t="shared" si="1"/>
        <v>0</v>
      </c>
      <c r="C39" s="493">
        <f>'Marks Entry'!D41</f>
        <v>0</v>
      </c>
      <c r="D39" s="493">
        <f>'Marks Entry'!E41</f>
        <v>0</v>
      </c>
      <c r="E39" s="493">
        <f>'Marks Entry'!F41</f>
        <v>0</v>
      </c>
      <c r="F39" s="493">
        <f>'Marks Entry'!G41</f>
        <v>0</v>
      </c>
      <c r="G39" s="493">
        <f>'Marks Entry'!H41</f>
        <v>0</v>
      </c>
      <c r="H39" s="493">
        <f>'Marks Entry'!I41</f>
        <v>0</v>
      </c>
      <c r="I39" s="493">
        <f>'Marks Entry'!J41</f>
        <v>0</v>
      </c>
      <c r="J39" s="597">
        <f>'Marks Entry'!K41</f>
        <v>0</v>
      </c>
      <c r="K39" s="494">
        <f>'Marks Entry'!L41</f>
        <v>0</v>
      </c>
      <c r="L39" s="495">
        <f>'Marks Entry'!M41</f>
        <v>0</v>
      </c>
      <c r="M39" s="496">
        <f>'Marks Entry'!N41</f>
        <v>0</v>
      </c>
      <c r="N39" s="495">
        <f>'Marks Entry'!O41</f>
        <v>0</v>
      </c>
      <c r="O39" s="495">
        <f>'Marks Entry'!P41</f>
        <v>0</v>
      </c>
      <c r="P39" s="497">
        <f>'Marks Entry'!Q41</f>
        <v>0</v>
      </c>
      <c r="Q39" s="495">
        <f>'Marks Entry'!R41</f>
        <v>0</v>
      </c>
      <c r="R39" s="495">
        <f>'Marks Entry'!S41</f>
        <v>0</v>
      </c>
      <c r="S39" s="497">
        <f>'Marks Entry'!T41</f>
        <v>0</v>
      </c>
      <c r="T39" s="498">
        <f>'Marks Entry'!U41</f>
        <v>0</v>
      </c>
      <c r="U39" s="495">
        <f>'Marks Entry'!V41</f>
        <v>0</v>
      </c>
      <c r="V39" s="495">
        <f>'Marks Entry'!W41</f>
        <v>0</v>
      </c>
      <c r="W39" s="498">
        <f>'Marks Entry'!X41</f>
        <v>0</v>
      </c>
      <c r="X39" s="495">
        <f>'Marks Entry'!Y41</f>
        <v>0</v>
      </c>
      <c r="Y39" s="495">
        <f>'Marks Entry'!Z41</f>
        <v>0</v>
      </c>
      <c r="Z39" s="498">
        <f>'Marks Entry'!AA41</f>
        <v>0</v>
      </c>
      <c r="AA39" s="511">
        <f>'Marks Entry'!AB41</f>
        <v>0</v>
      </c>
      <c r="AB39" s="501">
        <f>'Marks Entry'!AC41</f>
        <v>0</v>
      </c>
      <c r="AC39" s="501" t="str">
        <f>'Marks Entry'!AD41</f>
        <v/>
      </c>
      <c r="AD39" s="502">
        <f>'Marks Entry'!AE41</f>
        <v>0</v>
      </c>
      <c r="AE39" s="494">
        <f>'Marks Entry'!AF41</f>
        <v>0</v>
      </c>
      <c r="AF39" s="495">
        <f>'Marks Entry'!AG41</f>
        <v>0</v>
      </c>
      <c r="AG39" s="496">
        <f>'Marks Entry'!AH41</f>
        <v>0</v>
      </c>
      <c r="AH39" s="495">
        <f>'Marks Entry'!AI41</f>
        <v>0</v>
      </c>
      <c r="AI39" s="495">
        <f>'Marks Entry'!AJ41</f>
        <v>0</v>
      </c>
      <c r="AJ39" s="497">
        <f>'Marks Entry'!AK41</f>
        <v>0</v>
      </c>
      <c r="AK39" s="495">
        <f>'Marks Entry'!AL41</f>
        <v>0</v>
      </c>
      <c r="AL39" s="495">
        <f>'Marks Entry'!AM41</f>
        <v>0</v>
      </c>
      <c r="AM39" s="497">
        <f>'Marks Entry'!AN41</f>
        <v>0</v>
      </c>
      <c r="AN39" s="498">
        <f>'Marks Entry'!AO41</f>
        <v>0</v>
      </c>
      <c r="AO39" s="495">
        <f>'Marks Entry'!AP41</f>
        <v>0</v>
      </c>
      <c r="AP39" s="495">
        <f>'Marks Entry'!AQ41</f>
        <v>0</v>
      </c>
      <c r="AQ39" s="498">
        <f>'Marks Entry'!AR41</f>
        <v>0</v>
      </c>
      <c r="AR39" s="495">
        <f>'Marks Entry'!AS41</f>
        <v>0</v>
      </c>
      <c r="AS39" s="495">
        <f>'Marks Entry'!AT41</f>
        <v>0</v>
      </c>
      <c r="AT39" s="498">
        <f>'Marks Entry'!AU41</f>
        <v>0</v>
      </c>
      <c r="AU39" s="511">
        <f>'Marks Entry'!AV41</f>
        <v>0</v>
      </c>
      <c r="AV39" s="501">
        <f>'Marks Entry'!AW41</f>
        <v>0</v>
      </c>
      <c r="AW39" s="501" t="str">
        <f>'Marks Entry'!AX41</f>
        <v>E</v>
      </c>
      <c r="AX39" s="502">
        <f>'Marks Entry'!AY41</f>
        <v>0</v>
      </c>
      <c r="AY39" s="494">
        <f>'Marks Entry'!AZ41</f>
        <v>0</v>
      </c>
      <c r="AZ39" s="495">
        <f>'Marks Entry'!BA41</f>
        <v>0</v>
      </c>
      <c r="BA39" s="496">
        <f>'Marks Entry'!BB41</f>
        <v>0</v>
      </c>
      <c r="BB39" s="495">
        <f>'Marks Entry'!BC41</f>
        <v>0</v>
      </c>
      <c r="BC39" s="495">
        <f>'Marks Entry'!BD41</f>
        <v>0</v>
      </c>
      <c r="BD39" s="497">
        <f>'Marks Entry'!BE41</f>
        <v>0</v>
      </c>
      <c r="BE39" s="495">
        <f>'Marks Entry'!BF41</f>
        <v>0</v>
      </c>
      <c r="BF39" s="495">
        <f>'Marks Entry'!BG41</f>
        <v>0</v>
      </c>
      <c r="BG39" s="497">
        <f>'Marks Entry'!BH41</f>
        <v>0</v>
      </c>
      <c r="BH39" s="498">
        <f>'Marks Entry'!BI41</f>
        <v>0</v>
      </c>
      <c r="BI39" s="495">
        <f>'Marks Entry'!BJ41</f>
        <v>0</v>
      </c>
      <c r="BJ39" s="495">
        <f>'Marks Entry'!BK41</f>
        <v>0</v>
      </c>
      <c r="BK39" s="498">
        <f>'Marks Entry'!BL41</f>
        <v>0</v>
      </c>
      <c r="BL39" s="495">
        <f>'Marks Entry'!BM41</f>
        <v>0</v>
      </c>
      <c r="BM39" s="495">
        <f>'Marks Entry'!BN41</f>
        <v>0</v>
      </c>
      <c r="BN39" s="498">
        <f>'Marks Entry'!BO41</f>
        <v>0</v>
      </c>
      <c r="BO39" s="511">
        <f>'Marks Entry'!BP41</f>
        <v>0</v>
      </c>
      <c r="BP39" s="501">
        <f>'Marks Entry'!BQ41</f>
        <v>0</v>
      </c>
      <c r="BQ39" s="501" t="str">
        <f>'Marks Entry'!BR41</f>
        <v>E</v>
      </c>
      <c r="BR39" s="502">
        <f>'Marks Entry'!BS41</f>
        <v>0</v>
      </c>
      <c r="BS39" s="494">
        <f>'Marks Entry'!BT41</f>
        <v>0</v>
      </c>
      <c r="BT39" s="495">
        <f>'Marks Entry'!BU41</f>
        <v>0</v>
      </c>
      <c r="BU39" s="496">
        <f>'Marks Entry'!BV41</f>
        <v>0</v>
      </c>
      <c r="BV39" s="495">
        <f>'Marks Entry'!BW41</f>
        <v>0</v>
      </c>
      <c r="BW39" s="495">
        <f>'Marks Entry'!BX41</f>
        <v>0</v>
      </c>
      <c r="BX39" s="497">
        <f>'Marks Entry'!BY41</f>
        <v>0</v>
      </c>
      <c r="BY39" s="495">
        <f>'Marks Entry'!BZ41</f>
        <v>0</v>
      </c>
      <c r="BZ39" s="495">
        <f>'Marks Entry'!CA41</f>
        <v>0</v>
      </c>
      <c r="CA39" s="497">
        <f>'Marks Entry'!CB41</f>
        <v>0</v>
      </c>
      <c r="CB39" s="498">
        <f>'Marks Entry'!CC41</f>
        <v>0</v>
      </c>
      <c r="CC39" s="495">
        <f>'Marks Entry'!CD41</f>
        <v>0</v>
      </c>
      <c r="CD39" s="495">
        <f>'Marks Entry'!CE41</f>
        <v>0</v>
      </c>
      <c r="CE39" s="498">
        <f>'Marks Entry'!CF41</f>
        <v>0</v>
      </c>
      <c r="CF39" s="495">
        <f>'Marks Entry'!CG41</f>
        <v>0</v>
      </c>
      <c r="CG39" s="495">
        <f>'Marks Entry'!CH41</f>
        <v>0</v>
      </c>
      <c r="CH39" s="498">
        <f>'Marks Entry'!CI41</f>
        <v>0</v>
      </c>
      <c r="CI39" s="511">
        <f>'Marks Entry'!CJ41</f>
        <v>0</v>
      </c>
      <c r="CJ39" s="501">
        <f>'Marks Entry'!CK41</f>
        <v>0</v>
      </c>
      <c r="CK39" s="501" t="str">
        <f>'Marks Entry'!CL41</f>
        <v>E</v>
      </c>
      <c r="CL39" s="502">
        <f>'Marks Entry'!CM41</f>
        <v>0</v>
      </c>
      <c r="CM39" s="494">
        <f>'Marks Entry'!CN41</f>
        <v>0</v>
      </c>
      <c r="CN39" s="495">
        <f>'Marks Entry'!CO41</f>
        <v>0</v>
      </c>
      <c r="CO39" s="496">
        <f>'Marks Entry'!CP41</f>
        <v>0</v>
      </c>
      <c r="CP39" s="495">
        <f>'Marks Entry'!CQ41</f>
        <v>0</v>
      </c>
      <c r="CQ39" s="495">
        <f>'Marks Entry'!CR41</f>
        <v>0</v>
      </c>
      <c r="CR39" s="497">
        <f>'Marks Entry'!CS41</f>
        <v>0</v>
      </c>
      <c r="CS39" s="495">
        <f>'Marks Entry'!CT41</f>
        <v>0</v>
      </c>
      <c r="CT39" s="495">
        <f>'Marks Entry'!CU41</f>
        <v>0</v>
      </c>
      <c r="CU39" s="497">
        <f>'Marks Entry'!CV41</f>
        <v>0</v>
      </c>
      <c r="CV39" s="498">
        <f>'Marks Entry'!CW41</f>
        <v>0</v>
      </c>
      <c r="CW39" s="495">
        <f>'Marks Entry'!CX41</f>
        <v>0</v>
      </c>
      <c r="CX39" s="495">
        <f>'Marks Entry'!CY41</f>
        <v>0</v>
      </c>
      <c r="CY39" s="498">
        <f>'Marks Entry'!CZ41</f>
        <v>0</v>
      </c>
      <c r="CZ39" s="495">
        <f>'Marks Entry'!DA41</f>
        <v>0</v>
      </c>
      <c r="DA39" s="495">
        <f>'Marks Entry'!DB41</f>
        <v>0</v>
      </c>
      <c r="DB39" s="498">
        <f>'Marks Entry'!DC41</f>
        <v>0</v>
      </c>
      <c r="DC39" s="511">
        <f>'Marks Entry'!DD41</f>
        <v>0</v>
      </c>
      <c r="DD39" s="501">
        <f>'Marks Entry'!DE41</f>
        <v>0</v>
      </c>
      <c r="DE39" s="501" t="str">
        <f>'Marks Entry'!DF41</f>
        <v>E</v>
      </c>
      <c r="DF39" s="502">
        <f>'Marks Entry'!DG41</f>
        <v>0</v>
      </c>
      <c r="DG39" s="494">
        <f>'Marks Entry'!DH41</f>
        <v>0</v>
      </c>
      <c r="DH39" s="495">
        <f>'Marks Entry'!DI41</f>
        <v>0</v>
      </c>
      <c r="DI39" s="496">
        <f>'Marks Entry'!DJ41</f>
        <v>0</v>
      </c>
      <c r="DJ39" s="495">
        <f>'Marks Entry'!DK41</f>
        <v>0</v>
      </c>
      <c r="DK39" s="495">
        <f>'Marks Entry'!DL41</f>
        <v>0</v>
      </c>
      <c r="DL39" s="497">
        <f>'Marks Entry'!DM41</f>
        <v>0</v>
      </c>
      <c r="DM39" s="495">
        <f>'Marks Entry'!DN41</f>
        <v>0</v>
      </c>
      <c r="DN39" s="495">
        <f>'Marks Entry'!DO41</f>
        <v>0</v>
      </c>
      <c r="DO39" s="497">
        <f>'Marks Entry'!DP41</f>
        <v>0</v>
      </c>
      <c r="DP39" s="498">
        <f>'Marks Entry'!DQ41</f>
        <v>0</v>
      </c>
      <c r="DQ39" s="495">
        <f>'Marks Entry'!DR41</f>
        <v>0</v>
      </c>
      <c r="DR39" s="495">
        <f>'Marks Entry'!DS41</f>
        <v>0</v>
      </c>
      <c r="DS39" s="498">
        <f>'Marks Entry'!DT41</f>
        <v>0</v>
      </c>
      <c r="DT39" s="495">
        <f>'Marks Entry'!DU41</f>
        <v>0</v>
      </c>
      <c r="DU39" s="495">
        <f>'Marks Entry'!DV41</f>
        <v>0</v>
      </c>
      <c r="DV39" s="498">
        <f>'Marks Entry'!DW41</f>
        <v>0</v>
      </c>
      <c r="DW39" s="511">
        <f>'Marks Entry'!DX41</f>
        <v>0</v>
      </c>
      <c r="DX39" s="501">
        <f>'Marks Entry'!DY41</f>
        <v>0</v>
      </c>
      <c r="DY39" s="501" t="str">
        <f>'Marks Entry'!DZ41</f>
        <v>E</v>
      </c>
      <c r="DZ39" s="502">
        <f>'Marks Entry'!EA41</f>
        <v>0</v>
      </c>
      <c r="EA39" s="494">
        <f>'Marks Entry'!EB41</f>
        <v>0</v>
      </c>
      <c r="EB39" s="495">
        <f>'Marks Entry'!EC41</f>
        <v>0</v>
      </c>
      <c r="EC39" s="495">
        <f>'Marks Entry'!ED41</f>
        <v>0</v>
      </c>
      <c r="ED39" s="495">
        <f>'Marks Entry'!EE41</f>
        <v>0</v>
      </c>
      <c r="EE39" s="495">
        <f>'Marks Entry'!EF41</f>
        <v>0</v>
      </c>
      <c r="EF39" s="503">
        <f>'Marks Entry'!EG41</f>
        <v>0</v>
      </c>
      <c r="EG39" s="504">
        <f>'Marks Entry'!EJ41</f>
        <v>0</v>
      </c>
      <c r="EH39" s="494">
        <f>'Marks Entry'!EK41</f>
        <v>0</v>
      </c>
      <c r="EI39" s="495">
        <f>'Marks Entry'!EL41</f>
        <v>0</v>
      </c>
      <c r="EJ39" s="495">
        <f>'Marks Entry'!EM41</f>
        <v>0</v>
      </c>
      <c r="EK39" s="495">
        <f>'Marks Entry'!EN41</f>
        <v>0</v>
      </c>
      <c r="EL39" s="495">
        <f>'Marks Entry'!EO41</f>
        <v>0</v>
      </c>
      <c r="EM39" s="498">
        <f>'Marks Entry'!EP41</f>
        <v>0</v>
      </c>
      <c r="EN39" s="504">
        <f>'Marks Entry'!ES41</f>
        <v>0</v>
      </c>
      <c r="EO39" s="494">
        <f>'Marks Entry'!ET41</f>
        <v>0</v>
      </c>
      <c r="EP39" s="495">
        <f>'Marks Entry'!EU41</f>
        <v>0</v>
      </c>
      <c r="EQ39" s="495">
        <f>'Marks Entry'!EV41</f>
        <v>0</v>
      </c>
      <c r="ER39" s="495">
        <f>'Marks Entry'!EW41</f>
        <v>0</v>
      </c>
      <c r="ES39" s="495">
        <f>'Marks Entry'!EX41</f>
        <v>0</v>
      </c>
      <c r="ET39" s="498">
        <f>'Marks Entry'!EY41</f>
        <v>0</v>
      </c>
      <c r="EU39" s="504">
        <f>'Marks Entry'!FB41</f>
        <v>0</v>
      </c>
      <c r="EV39" s="505">
        <f>'Marks Entry'!FC41</f>
        <v>0</v>
      </c>
      <c r="EW39" s="506">
        <f>'Marks Entry'!FD41</f>
        <v>0</v>
      </c>
      <c r="EX39" s="507" t="str">
        <f>'Marks Entry'!FE41</f>
        <v/>
      </c>
      <c r="EY39" s="505">
        <f>'Marks Entry'!FF41</f>
        <v>0</v>
      </c>
      <c r="EZ39" s="506">
        <f>'Marks Entry'!FG41</f>
        <v>0</v>
      </c>
      <c r="FA39" s="508" t="str">
        <f>'Marks Entry'!FH41</f>
        <v/>
      </c>
      <c r="FB39" s="506" t="str">
        <f>IF(OR('Marks Entry'!FI41="First",'Marks Entry'!FI41="Second",'Marks Entry'!FI41="Third"),'Marks Entry'!FI41,"")</f>
        <v/>
      </c>
      <c r="FC39" s="506" t="str">
        <f>'Marks Entry'!FJ41</f>
        <v/>
      </c>
      <c r="FD39" s="509" t="str">
        <f>'Marks Entry'!FK41</f>
        <v/>
      </c>
      <c r="FE39" s="493" t="str">
        <f>'Marks Entry'!FL41</f>
        <v/>
      </c>
      <c r="FF39" s="510" t="str">
        <f>'Marks Entry'!FM41</f>
        <v/>
      </c>
      <c r="FG39" s="18">
        <f>'Marks Entry'!FO41</f>
        <v>0</v>
      </c>
    </row>
    <row r="40" spans="1:163" s="19" customFormat="1" ht="17.25" customHeight="1">
      <c r="A40" s="1013"/>
      <c r="B40" s="492">
        <f t="shared" si="1"/>
        <v>0</v>
      </c>
      <c r="C40" s="493">
        <f>'Marks Entry'!D42</f>
        <v>0</v>
      </c>
      <c r="D40" s="493">
        <f>'Marks Entry'!E42</f>
        <v>0</v>
      </c>
      <c r="E40" s="493">
        <f>'Marks Entry'!F42</f>
        <v>0</v>
      </c>
      <c r="F40" s="493">
        <f>'Marks Entry'!G42</f>
        <v>0</v>
      </c>
      <c r="G40" s="493">
        <f>'Marks Entry'!H42</f>
        <v>0</v>
      </c>
      <c r="H40" s="493">
        <f>'Marks Entry'!I42</f>
        <v>0</v>
      </c>
      <c r="I40" s="493">
        <f>'Marks Entry'!J42</f>
        <v>0</v>
      </c>
      <c r="J40" s="597">
        <f>'Marks Entry'!K42</f>
        <v>0</v>
      </c>
      <c r="K40" s="494">
        <f>'Marks Entry'!L42</f>
        <v>0</v>
      </c>
      <c r="L40" s="495">
        <f>'Marks Entry'!M42</f>
        <v>0</v>
      </c>
      <c r="M40" s="496">
        <f>'Marks Entry'!N42</f>
        <v>0</v>
      </c>
      <c r="N40" s="495">
        <f>'Marks Entry'!O42</f>
        <v>0</v>
      </c>
      <c r="O40" s="495">
        <f>'Marks Entry'!P42</f>
        <v>0</v>
      </c>
      <c r="P40" s="497">
        <f>'Marks Entry'!Q42</f>
        <v>0</v>
      </c>
      <c r="Q40" s="495">
        <f>'Marks Entry'!R42</f>
        <v>0</v>
      </c>
      <c r="R40" s="495">
        <f>'Marks Entry'!S42</f>
        <v>0</v>
      </c>
      <c r="S40" s="497">
        <f>'Marks Entry'!T42</f>
        <v>0</v>
      </c>
      <c r="T40" s="498">
        <f>'Marks Entry'!U42</f>
        <v>0</v>
      </c>
      <c r="U40" s="495">
        <f>'Marks Entry'!V42</f>
        <v>0</v>
      </c>
      <c r="V40" s="495">
        <f>'Marks Entry'!W42</f>
        <v>0</v>
      </c>
      <c r="W40" s="498">
        <f>'Marks Entry'!X42</f>
        <v>0</v>
      </c>
      <c r="X40" s="495">
        <f>'Marks Entry'!Y42</f>
        <v>0</v>
      </c>
      <c r="Y40" s="495">
        <f>'Marks Entry'!Z42</f>
        <v>0</v>
      </c>
      <c r="Z40" s="498">
        <f>'Marks Entry'!AA42</f>
        <v>0</v>
      </c>
      <c r="AA40" s="511">
        <f>'Marks Entry'!AB42</f>
        <v>0</v>
      </c>
      <c r="AB40" s="501">
        <f>'Marks Entry'!AC42</f>
        <v>0</v>
      </c>
      <c r="AC40" s="501" t="str">
        <f>'Marks Entry'!AD42</f>
        <v/>
      </c>
      <c r="AD40" s="502">
        <f>'Marks Entry'!AE42</f>
        <v>0</v>
      </c>
      <c r="AE40" s="494">
        <f>'Marks Entry'!AF42</f>
        <v>0</v>
      </c>
      <c r="AF40" s="495">
        <f>'Marks Entry'!AG42</f>
        <v>0</v>
      </c>
      <c r="AG40" s="496">
        <f>'Marks Entry'!AH42</f>
        <v>0</v>
      </c>
      <c r="AH40" s="495">
        <f>'Marks Entry'!AI42</f>
        <v>0</v>
      </c>
      <c r="AI40" s="495">
        <f>'Marks Entry'!AJ42</f>
        <v>0</v>
      </c>
      <c r="AJ40" s="497">
        <f>'Marks Entry'!AK42</f>
        <v>0</v>
      </c>
      <c r="AK40" s="495">
        <f>'Marks Entry'!AL42</f>
        <v>0</v>
      </c>
      <c r="AL40" s="495">
        <f>'Marks Entry'!AM42</f>
        <v>0</v>
      </c>
      <c r="AM40" s="497">
        <f>'Marks Entry'!AN42</f>
        <v>0</v>
      </c>
      <c r="AN40" s="498">
        <f>'Marks Entry'!AO42</f>
        <v>0</v>
      </c>
      <c r="AO40" s="495">
        <f>'Marks Entry'!AP42</f>
        <v>0</v>
      </c>
      <c r="AP40" s="495">
        <f>'Marks Entry'!AQ42</f>
        <v>0</v>
      </c>
      <c r="AQ40" s="498">
        <f>'Marks Entry'!AR42</f>
        <v>0</v>
      </c>
      <c r="AR40" s="495">
        <f>'Marks Entry'!AS42</f>
        <v>0</v>
      </c>
      <c r="AS40" s="495">
        <f>'Marks Entry'!AT42</f>
        <v>0</v>
      </c>
      <c r="AT40" s="498">
        <f>'Marks Entry'!AU42</f>
        <v>0</v>
      </c>
      <c r="AU40" s="511">
        <f>'Marks Entry'!AV42</f>
        <v>0</v>
      </c>
      <c r="AV40" s="501">
        <f>'Marks Entry'!AW42</f>
        <v>0</v>
      </c>
      <c r="AW40" s="501" t="str">
        <f>'Marks Entry'!AX42</f>
        <v>E</v>
      </c>
      <c r="AX40" s="502">
        <f>'Marks Entry'!AY42</f>
        <v>0</v>
      </c>
      <c r="AY40" s="494">
        <f>'Marks Entry'!AZ42</f>
        <v>0</v>
      </c>
      <c r="AZ40" s="495">
        <f>'Marks Entry'!BA42</f>
        <v>0</v>
      </c>
      <c r="BA40" s="496">
        <f>'Marks Entry'!BB42</f>
        <v>0</v>
      </c>
      <c r="BB40" s="495">
        <f>'Marks Entry'!BC42</f>
        <v>0</v>
      </c>
      <c r="BC40" s="495">
        <f>'Marks Entry'!BD42</f>
        <v>0</v>
      </c>
      <c r="BD40" s="497">
        <f>'Marks Entry'!BE42</f>
        <v>0</v>
      </c>
      <c r="BE40" s="495">
        <f>'Marks Entry'!BF42</f>
        <v>0</v>
      </c>
      <c r="BF40" s="495">
        <f>'Marks Entry'!BG42</f>
        <v>0</v>
      </c>
      <c r="BG40" s="497">
        <f>'Marks Entry'!BH42</f>
        <v>0</v>
      </c>
      <c r="BH40" s="498">
        <f>'Marks Entry'!BI42</f>
        <v>0</v>
      </c>
      <c r="BI40" s="495">
        <f>'Marks Entry'!BJ42</f>
        <v>0</v>
      </c>
      <c r="BJ40" s="495">
        <f>'Marks Entry'!BK42</f>
        <v>0</v>
      </c>
      <c r="BK40" s="498">
        <f>'Marks Entry'!BL42</f>
        <v>0</v>
      </c>
      <c r="BL40" s="495">
        <f>'Marks Entry'!BM42</f>
        <v>0</v>
      </c>
      <c r="BM40" s="495">
        <f>'Marks Entry'!BN42</f>
        <v>0</v>
      </c>
      <c r="BN40" s="498">
        <f>'Marks Entry'!BO42</f>
        <v>0</v>
      </c>
      <c r="BO40" s="511">
        <f>'Marks Entry'!BP42</f>
        <v>0</v>
      </c>
      <c r="BP40" s="501">
        <f>'Marks Entry'!BQ42</f>
        <v>0</v>
      </c>
      <c r="BQ40" s="501" t="str">
        <f>'Marks Entry'!BR42</f>
        <v>E</v>
      </c>
      <c r="BR40" s="502">
        <f>'Marks Entry'!BS42</f>
        <v>0</v>
      </c>
      <c r="BS40" s="494">
        <f>'Marks Entry'!BT42</f>
        <v>0</v>
      </c>
      <c r="BT40" s="495">
        <f>'Marks Entry'!BU42</f>
        <v>0</v>
      </c>
      <c r="BU40" s="496">
        <f>'Marks Entry'!BV42</f>
        <v>0</v>
      </c>
      <c r="BV40" s="495">
        <f>'Marks Entry'!BW42</f>
        <v>0</v>
      </c>
      <c r="BW40" s="495">
        <f>'Marks Entry'!BX42</f>
        <v>0</v>
      </c>
      <c r="BX40" s="497">
        <f>'Marks Entry'!BY42</f>
        <v>0</v>
      </c>
      <c r="BY40" s="495">
        <f>'Marks Entry'!BZ42</f>
        <v>0</v>
      </c>
      <c r="BZ40" s="495">
        <f>'Marks Entry'!CA42</f>
        <v>0</v>
      </c>
      <c r="CA40" s="497">
        <f>'Marks Entry'!CB42</f>
        <v>0</v>
      </c>
      <c r="CB40" s="498">
        <f>'Marks Entry'!CC42</f>
        <v>0</v>
      </c>
      <c r="CC40" s="495">
        <f>'Marks Entry'!CD42</f>
        <v>0</v>
      </c>
      <c r="CD40" s="495">
        <f>'Marks Entry'!CE42</f>
        <v>0</v>
      </c>
      <c r="CE40" s="498">
        <f>'Marks Entry'!CF42</f>
        <v>0</v>
      </c>
      <c r="CF40" s="495">
        <f>'Marks Entry'!CG42</f>
        <v>0</v>
      </c>
      <c r="CG40" s="495">
        <f>'Marks Entry'!CH42</f>
        <v>0</v>
      </c>
      <c r="CH40" s="498">
        <f>'Marks Entry'!CI42</f>
        <v>0</v>
      </c>
      <c r="CI40" s="511">
        <f>'Marks Entry'!CJ42</f>
        <v>0</v>
      </c>
      <c r="CJ40" s="501">
        <f>'Marks Entry'!CK42</f>
        <v>0</v>
      </c>
      <c r="CK40" s="501" t="str">
        <f>'Marks Entry'!CL42</f>
        <v>E</v>
      </c>
      <c r="CL40" s="502">
        <f>'Marks Entry'!CM42</f>
        <v>0</v>
      </c>
      <c r="CM40" s="494">
        <f>'Marks Entry'!CN42</f>
        <v>0</v>
      </c>
      <c r="CN40" s="495">
        <f>'Marks Entry'!CO42</f>
        <v>0</v>
      </c>
      <c r="CO40" s="496">
        <f>'Marks Entry'!CP42</f>
        <v>0</v>
      </c>
      <c r="CP40" s="495">
        <f>'Marks Entry'!CQ42</f>
        <v>0</v>
      </c>
      <c r="CQ40" s="495">
        <f>'Marks Entry'!CR42</f>
        <v>0</v>
      </c>
      <c r="CR40" s="497">
        <f>'Marks Entry'!CS42</f>
        <v>0</v>
      </c>
      <c r="CS40" s="495">
        <f>'Marks Entry'!CT42</f>
        <v>0</v>
      </c>
      <c r="CT40" s="495">
        <f>'Marks Entry'!CU42</f>
        <v>0</v>
      </c>
      <c r="CU40" s="497">
        <f>'Marks Entry'!CV42</f>
        <v>0</v>
      </c>
      <c r="CV40" s="498">
        <f>'Marks Entry'!CW42</f>
        <v>0</v>
      </c>
      <c r="CW40" s="495">
        <f>'Marks Entry'!CX42</f>
        <v>0</v>
      </c>
      <c r="CX40" s="495">
        <f>'Marks Entry'!CY42</f>
        <v>0</v>
      </c>
      <c r="CY40" s="498">
        <f>'Marks Entry'!CZ42</f>
        <v>0</v>
      </c>
      <c r="CZ40" s="495">
        <f>'Marks Entry'!DA42</f>
        <v>0</v>
      </c>
      <c r="DA40" s="495">
        <f>'Marks Entry'!DB42</f>
        <v>0</v>
      </c>
      <c r="DB40" s="498">
        <f>'Marks Entry'!DC42</f>
        <v>0</v>
      </c>
      <c r="DC40" s="511">
        <f>'Marks Entry'!DD42</f>
        <v>0</v>
      </c>
      <c r="DD40" s="501">
        <f>'Marks Entry'!DE42</f>
        <v>0</v>
      </c>
      <c r="DE40" s="501" t="str">
        <f>'Marks Entry'!DF42</f>
        <v>E</v>
      </c>
      <c r="DF40" s="502">
        <f>'Marks Entry'!DG42</f>
        <v>0</v>
      </c>
      <c r="DG40" s="494">
        <f>'Marks Entry'!DH42</f>
        <v>0</v>
      </c>
      <c r="DH40" s="495">
        <f>'Marks Entry'!DI42</f>
        <v>0</v>
      </c>
      <c r="DI40" s="496">
        <f>'Marks Entry'!DJ42</f>
        <v>0</v>
      </c>
      <c r="DJ40" s="495">
        <f>'Marks Entry'!DK42</f>
        <v>0</v>
      </c>
      <c r="DK40" s="495">
        <f>'Marks Entry'!DL42</f>
        <v>0</v>
      </c>
      <c r="DL40" s="497">
        <f>'Marks Entry'!DM42</f>
        <v>0</v>
      </c>
      <c r="DM40" s="495">
        <f>'Marks Entry'!DN42</f>
        <v>0</v>
      </c>
      <c r="DN40" s="495">
        <f>'Marks Entry'!DO42</f>
        <v>0</v>
      </c>
      <c r="DO40" s="497">
        <f>'Marks Entry'!DP42</f>
        <v>0</v>
      </c>
      <c r="DP40" s="498">
        <f>'Marks Entry'!DQ42</f>
        <v>0</v>
      </c>
      <c r="DQ40" s="495">
        <f>'Marks Entry'!DR42</f>
        <v>0</v>
      </c>
      <c r="DR40" s="495">
        <f>'Marks Entry'!DS42</f>
        <v>0</v>
      </c>
      <c r="DS40" s="498">
        <f>'Marks Entry'!DT42</f>
        <v>0</v>
      </c>
      <c r="DT40" s="495">
        <f>'Marks Entry'!DU42</f>
        <v>0</v>
      </c>
      <c r="DU40" s="495">
        <f>'Marks Entry'!DV42</f>
        <v>0</v>
      </c>
      <c r="DV40" s="498">
        <f>'Marks Entry'!DW42</f>
        <v>0</v>
      </c>
      <c r="DW40" s="511">
        <f>'Marks Entry'!DX42</f>
        <v>0</v>
      </c>
      <c r="DX40" s="501">
        <f>'Marks Entry'!DY42</f>
        <v>0</v>
      </c>
      <c r="DY40" s="501" t="str">
        <f>'Marks Entry'!DZ42</f>
        <v>E</v>
      </c>
      <c r="DZ40" s="502">
        <f>'Marks Entry'!EA42</f>
        <v>0</v>
      </c>
      <c r="EA40" s="494">
        <f>'Marks Entry'!EB42</f>
        <v>0</v>
      </c>
      <c r="EB40" s="495">
        <f>'Marks Entry'!EC42</f>
        <v>0</v>
      </c>
      <c r="EC40" s="495">
        <f>'Marks Entry'!ED42</f>
        <v>0</v>
      </c>
      <c r="ED40" s="495">
        <f>'Marks Entry'!EE42</f>
        <v>0</v>
      </c>
      <c r="EE40" s="495">
        <f>'Marks Entry'!EF42</f>
        <v>0</v>
      </c>
      <c r="EF40" s="503">
        <f>'Marks Entry'!EG42</f>
        <v>0</v>
      </c>
      <c r="EG40" s="504">
        <f>'Marks Entry'!EJ42</f>
        <v>0</v>
      </c>
      <c r="EH40" s="494">
        <f>'Marks Entry'!EK42</f>
        <v>0</v>
      </c>
      <c r="EI40" s="495">
        <f>'Marks Entry'!EL42</f>
        <v>0</v>
      </c>
      <c r="EJ40" s="495">
        <f>'Marks Entry'!EM42</f>
        <v>0</v>
      </c>
      <c r="EK40" s="495">
        <f>'Marks Entry'!EN42</f>
        <v>0</v>
      </c>
      <c r="EL40" s="495">
        <f>'Marks Entry'!EO42</f>
        <v>0</v>
      </c>
      <c r="EM40" s="498">
        <f>'Marks Entry'!EP42</f>
        <v>0</v>
      </c>
      <c r="EN40" s="504">
        <f>'Marks Entry'!ES42</f>
        <v>0</v>
      </c>
      <c r="EO40" s="494">
        <f>'Marks Entry'!ET42</f>
        <v>0</v>
      </c>
      <c r="EP40" s="495">
        <f>'Marks Entry'!EU42</f>
        <v>0</v>
      </c>
      <c r="EQ40" s="495">
        <f>'Marks Entry'!EV42</f>
        <v>0</v>
      </c>
      <c r="ER40" s="495">
        <f>'Marks Entry'!EW42</f>
        <v>0</v>
      </c>
      <c r="ES40" s="495">
        <f>'Marks Entry'!EX42</f>
        <v>0</v>
      </c>
      <c r="ET40" s="498">
        <f>'Marks Entry'!EY42</f>
        <v>0</v>
      </c>
      <c r="EU40" s="504">
        <f>'Marks Entry'!FB42</f>
        <v>0</v>
      </c>
      <c r="EV40" s="505">
        <f>'Marks Entry'!FC42</f>
        <v>0</v>
      </c>
      <c r="EW40" s="506">
        <f>'Marks Entry'!FD42</f>
        <v>0</v>
      </c>
      <c r="EX40" s="507" t="str">
        <f>'Marks Entry'!FE42</f>
        <v/>
      </c>
      <c r="EY40" s="505">
        <f>'Marks Entry'!FF42</f>
        <v>0</v>
      </c>
      <c r="EZ40" s="506">
        <f>'Marks Entry'!FG42</f>
        <v>0</v>
      </c>
      <c r="FA40" s="508" t="str">
        <f>'Marks Entry'!FH42</f>
        <v/>
      </c>
      <c r="FB40" s="506" t="str">
        <f>IF(OR('Marks Entry'!FI42="First",'Marks Entry'!FI42="Second",'Marks Entry'!FI42="Third"),'Marks Entry'!FI42,"")</f>
        <v/>
      </c>
      <c r="FC40" s="506" t="str">
        <f>'Marks Entry'!FJ42</f>
        <v/>
      </c>
      <c r="FD40" s="509" t="str">
        <f>'Marks Entry'!FK42</f>
        <v/>
      </c>
      <c r="FE40" s="493" t="str">
        <f>'Marks Entry'!FL42</f>
        <v/>
      </c>
      <c r="FF40" s="510" t="str">
        <f>'Marks Entry'!FM42</f>
        <v/>
      </c>
      <c r="FG40" s="18">
        <f>'Marks Entry'!FO42</f>
        <v>0</v>
      </c>
    </row>
    <row r="41" spans="1:163" s="19" customFormat="1" ht="17.25" customHeight="1">
      <c r="A41" s="1013"/>
      <c r="B41" s="492">
        <f t="shared" si="1"/>
        <v>0</v>
      </c>
      <c r="C41" s="493">
        <f>'Marks Entry'!D43</f>
        <v>0</v>
      </c>
      <c r="D41" s="493">
        <f>'Marks Entry'!E43</f>
        <v>0</v>
      </c>
      <c r="E41" s="493">
        <f>'Marks Entry'!F43</f>
        <v>0</v>
      </c>
      <c r="F41" s="493">
        <f>'Marks Entry'!G43</f>
        <v>0</v>
      </c>
      <c r="G41" s="493">
        <f>'Marks Entry'!H43</f>
        <v>0</v>
      </c>
      <c r="H41" s="493">
        <f>'Marks Entry'!I43</f>
        <v>0</v>
      </c>
      <c r="I41" s="493">
        <f>'Marks Entry'!J43</f>
        <v>0</v>
      </c>
      <c r="J41" s="597">
        <f>'Marks Entry'!K43</f>
        <v>0</v>
      </c>
      <c r="K41" s="494">
        <f>'Marks Entry'!L43</f>
        <v>0</v>
      </c>
      <c r="L41" s="495">
        <f>'Marks Entry'!M43</f>
        <v>0</v>
      </c>
      <c r="M41" s="496">
        <f>'Marks Entry'!N43</f>
        <v>0</v>
      </c>
      <c r="N41" s="495">
        <f>'Marks Entry'!O43</f>
        <v>0</v>
      </c>
      <c r="O41" s="495">
        <f>'Marks Entry'!P43</f>
        <v>0</v>
      </c>
      <c r="P41" s="497">
        <f>'Marks Entry'!Q43</f>
        <v>0</v>
      </c>
      <c r="Q41" s="495">
        <f>'Marks Entry'!R43</f>
        <v>0</v>
      </c>
      <c r="R41" s="495">
        <f>'Marks Entry'!S43</f>
        <v>0</v>
      </c>
      <c r="S41" s="497">
        <f>'Marks Entry'!T43</f>
        <v>0</v>
      </c>
      <c r="T41" s="498">
        <f>'Marks Entry'!U43</f>
        <v>0</v>
      </c>
      <c r="U41" s="495">
        <f>'Marks Entry'!V43</f>
        <v>0</v>
      </c>
      <c r="V41" s="495">
        <f>'Marks Entry'!W43</f>
        <v>0</v>
      </c>
      <c r="W41" s="498">
        <f>'Marks Entry'!X43</f>
        <v>0</v>
      </c>
      <c r="X41" s="495">
        <f>'Marks Entry'!Y43</f>
        <v>0</v>
      </c>
      <c r="Y41" s="495">
        <f>'Marks Entry'!Z43</f>
        <v>0</v>
      </c>
      <c r="Z41" s="498">
        <f>'Marks Entry'!AA43</f>
        <v>0</v>
      </c>
      <c r="AA41" s="511">
        <f>'Marks Entry'!AB43</f>
        <v>0</v>
      </c>
      <c r="AB41" s="501">
        <f>'Marks Entry'!AC43</f>
        <v>0</v>
      </c>
      <c r="AC41" s="501" t="str">
        <f>'Marks Entry'!AD43</f>
        <v/>
      </c>
      <c r="AD41" s="502">
        <f>'Marks Entry'!AE43</f>
        <v>0</v>
      </c>
      <c r="AE41" s="494">
        <f>'Marks Entry'!AF43</f>
        <v>0</v>
      </c>
      <c r="AF41" s="495">
        <f>'Marks Entry'!AG43</f>
        <v>0</v>
      </c>
      <c r="AG41" s="496">
        <f>'Marks Entry'!AH43</f>
        <v>0</v>
      </c>
      <c r="AH41" s="495">
        <f>'Marks Entry'!AI43</f>
        <v>0</v>
      </c>
      <c r="AI41" s="495">
        <f>'Marks Entry'!AJ43</f>
        <v>0</v>
      </c>
      <c r="AJ41" s="497">
        <f>'Marks Entry'!AK43</f>
        <v>0</v>
      </c>
      <c r="AK41" s="495">
        <f>'Marks Entry'!AL43</f>
        <v>0</v>
      </c>
      <c r="AL41" s="495">
        <f>'Marks Entry'!AM43</f>
        <v>0</v>
      </c>
      <c r="AM41" s="497">
        <f>'Marks Entry'!AN43</f>
        <v>0</v>
      </c>
      <c r="AN41" s="498">
        <f>'Marks Entry'!AO43</f>
        <v>0</v>
      </c>
      <c r="AO41" s="495">
        <f>'Marks Entry'!AP43</f>
        <v>0</v>
      </c>
      <c r="AP41" s="495">
        <f>'Marks Entry'!AQ43</f>
        <v>0</v>
      </c>
      <c r="AQ41" s="498">
        <f>'Marks Entry'!AR43</f>
        <v>0</v>
      </c>
      <c r="AR41" s="495">
        <f>'Marks Entry'!AS43</f>
        <v>0</v>
      </c>
      <c r="AS41" s="495">
        <f>'Marks Entry'!AT43</f>
        <v>0</v>
      </c>
      <c r="AT41" s="498">
        <f>'Marks Entry'!AU43</f>
        <v>0</v>
      </c>
      <c r="AU41" s="511">
        <f>'Marks Entry'!AV43</f>
        <v>0</v>
      </c>
      <c r="AV41" s="501">
        <f>'Marks Entry'!AW43</f>
        <v>0</v>
      </c>
      <c r="AW41" s="501" t="str">
        <f>'Marks Entry'!AX43</f>
        <v>E</v>
      </c>
      <c r="AX41" s="502">
        <f>'Marks Entry'!AY43</f>
        <v>0</v>
      </c>
      <c r="AY41" s="494">
        <f>'Marks Entry'!AZ43</f>
        <v>0</v>
      </c>
      <c r="AZ41" s="495">
        <f>'Marks Entry'!BA43</f>
        <v>0</v>
      </c>
      <c r="BA41" s="496">
        <f>'Marks Entry'!BB43</f>
        <v>0</v>
      </c>
      <c r="BB41" s="495">
        <f>'Marks Entry'!BC43</f>
        <v>0</v>
      </c>
      <c r="BC41" s="495">
        <f>'Marks Entry'!BD43</f>
        <v>0</v>
      </c>
      <c r="BD41" s="497">
        <f>'Marks Entry'!BE43</f>
        <v>0</v>
      </c>
      <c r="BE41" s="495">
        <f>'Marks Entry'!BF43</f>
        <v>0</v>
      </c>
      <c r="BF41" s="495">
        <f>'Marks Entry'!BG43</f>
        <v>0</v>
      </c>
      <c r="BG41" s="497">
        <f>'Marks Entry'!BH43</f>
        <v>0</v>
      </c>
      <c r="BH41" s="498">
        <f>'Marks Entry'!BI43</f>
        <v>0</v>
      </c>
      <c r="BI41" s="495">
        <f>'Marks Entry'!BJ43</f>
        <v>0</v>
      </c>
      <c r="BJ41" s="495">
        <f>'Marks Entry'!BK43</f>
        <v>0</v>
      </c>
      <c r="BK41" s="498">
        <f>'Marks Entry'!BL43</f>
        <v>0</v>
      </c>
      <c r="BL41" s="495">
        <f>'Marks Entry'!BM43</f>
        <v>0</v>
      </c>
      <c r="BM41" s="495">
        <f>'Marks Entry'!BN43</f>
        <v>0</v>
      </c>
      <c r="BN41" s="498">
        <f>'Marks Entry'!BO43</f>
        <v>0</v>
      </c>
      <c r="BO41" s="511">
        <f>'Marks Entry'!BP43</f>
        <v>0</v>
      </c>
      <c r="BP41" s="501">
        <f>'Marks Entry'!BQ43</f>
        <v>0</v>
      </c>
      <c r="BQ41" s="501" t="str">
        <f>'Marks Entry'!BR43</f>
        <v>E</v>
      </c>
      <c r="BR41" s="502">
        <f>'Marks Entry'!BS43</f>
        <v>0</v>
      </c>
      <c r="BS41" s="494">
        <f>'Marks Entry'!BT43</f>
        <v>0</v>
      </c>
      <c r="BT41" s="495">
        <f>'Marks Entry'!BU43</f>
        <v>0</v>
      </c>
      <c r="BU41" s="496">
        <f>'Marks Entry'!BV43</f>
        <v>0</v>
      </c>
      <c r="BV41" s="495">
        <f>'Marks Entry'!BW43</f>
        <v>0</v>
      </c>
      <c r="BW41" s="495">
        <f>'Marks Entry'!BX43</f>
        <v>0</v>
      </c>
      <c r="BX41" s="497">
        <f>'Marks Entry'!BY43</f>
        <v>0</v>
      </c>
      <c r="BY41" s="495">
        <f>'Marks Entry'!BZ43</f>
        <v>0</v>
      </c>
      <c r="BZ41" s="495">
        <f>'Marks Entry'!CA43</f>
        <v>0</v>
      </c>
      <c r="CA41" s="497">
        <f>'Marks Entry'!CB43</f>
        <v>0</v>
      </c>
      <c r="CB41" s="498">
        <f>'Marks Entry'!CC43</f>
        <v>0</v>
      </c>
      <c r="CC41" s="495">
        <f>'Marks Entry'!CD43</f>
        <v>0</v>
      </c>
      <c r="CD41" s="495">
        <f>'Marks Entry'!CE43</f>
        <v>0</v>
      </c>
      <c r="CE41" s="498">
        <f>'Marks Entry'!CF43</f>
        <v>0</v>
      </c>
      <c r="CF41" s="495">
        <f>'Marks Entry'!CG43</f>
        <v>0</v>
      </c>
      <c r="CG41" s="495">
        <f>'Marks Entry'!CH43</f>
        <v>0</v>
      </c>
      <c r="CH41" s="498">
        <f>'Marks Entry'!CI43</f>
        <v>0</v>
      </c>
      <c r="CI41" s="511">
        <f>'Marks Entry'!CJ43</f>
        <v>0</v>
      </c>
      <c r="CJ41" s="501">
        <f>'Marks Entry'!CK43</f>
        <v>0</v>
      </c>
      <c r="CK41" s="501" t="str">
        <f>'Marks Entry'!CL43</f>
        <v>E</v>
      </c>
      <c r="CL41" s="502">
        <f>'Marks Entry'!CM43</f>
        <v>0</v>
      </c>
      <c r="CM41" s="494">
        <f>'Marks Entry'!CN43</f>
        <v>0</v>
      </c>
      <c r="CN41" s="495">
        <f>'Marks Entry'!CO43</f>
        <v>0</v>
      </c>
      <c r="CO41" s="496">
        <f>'Marks Entry'!CP43</f>
        <v>0</v>
      </c>
      <c r="CP41" s="495">
        <f>'Marks Entry'!CQ43</f>
        <v>0</v>
      </c>
      <c r="CQ41" s="495">
        <f>'Marks Entry'!CR43</f>
        <v>0</v>
      </c>
      <c r="CR41" s="497">
        <f>'Marks Entry'!CS43</f>
        <v>0</v>
      </c>
      <c r="CS41" s="495">
        <f>'Marks Entry'!CT43</f>
        <v>0</v>
      </c>
      <c r="CT41" s="495">
        <f>'Marks Entry'!CU43</f>
        <v>0</v>
      </c>
      <c r="CU41" s="497">
        <f>'Marks Entry'!CV43</f>
        <v>0</v>
      </c>
      <c r="CV41" s="498">
        <f>'Marks Entry'!CW43</f>
        <v>0</v>
      </c>
      <c r="CW41" s="495">
        <f>'Marks Entry'!CX43</f>
        <v>0</v>
      </c>
      <c r="CX41" s="495">
        <f>'Marks Entry'!CY43</f>
        <v>0</v>
      </c>
      <c r="CY41" s="498">
        <f>'Marks Entry'!CZ43</f>
        <v>0</v>
      </c>
      <c r="CZ41" s="495">
        <f>'Marks Entry'!DA43</f>
        <v>0</v>
      </c>
      <c r="DA41" s="495">
        <f>'Marks Entry'!DB43</f>
        <v>0</v>
      </c>
      <c r="DB41" s="498">
        <f>'Marks Entry'!DC43</f>
        <v>0</v>
      </c>
      <c r="DC41" s="511">
        <f>'Marks Entry'!DD43</f>
        <v>0</v>
      </c>
      <c r="DD41" s="501">
        <f>'Marks Entry'!DE43</f>
        <v>0</v>
      </c>
      <c r="DE41" s="501" t="str">
        <f>'Marks Entry'!DF43</f>
        <v>E</v>
      </c>
      <c r="DF41" s="502">
        <f>'Marks Entry'!DG43</f>
        <v>0</v>
      </c>
      <c r="DG41" s="494">
        <f>'Marks Entry'!DH43</f>
        <v>0</v>
      </c>
      <c r="DH41" s="495">
        <f>'Marks Entry'!DI43</f>
        <v>0</v>
      </c>
      <c r="DI41" s="496">
        <f>'Marks Entry'!DJ43</f>
        <v>0</v>
      </c>
      <c r="DJ41" s="495">
        <f>'Marks Entry'!DK43</f>
        <v>0</v>
      </c>
      <c r="DK41" s="495">
        <f>'Marks Entry'!DL43</f>
        <v>0</v>
      </c>
      <c r="DL41" s="497">
        <f>'Marks Entry'!DM43</f>
        <v>0</v>
      </c>
      <c r="DM41" s="495">
        <f>'Marks Entry'!DN43</f>
        <v>0</v>
      </c>
      <c r="DN41" s="495">
        <f>'Marks Entry'!DO43</f>
        <v>0</v>
      </c>
      <c r="DO41" s="497">
        <f>'Marks Entry'!DP43</f>
        <v>0</v>
      </c>
      <c r="DP41" s="498">
        <f>'Marks Entry'!DQ43</f>
        <v>0</v>
      </c>
      <c r="DQ41" s="495">
        <f>'Marks Entry'!DR43</f>
        <v>0</v>
      </c>
      <c r="DR41" s="495">
        <f>'Marks Entry'!DS43</f>
        <v>0</v>
      </c>
      <c r="DS41" s="498">
        <f>'Marks Entry'!DT43</f>
        <v>0</v>
      </c>
      <c r="DT41" s="495">
        <f>'Marks Entry'!DU43</f>
        <v>0</v>
      </c>
      <c r="DU41" s="495">
        <f>'Marks Entry'!DV43</f>
        <v>0</v>
      </c>
      <c r="DV41" s="498">
        <f>'Marks Entry'!DW43</f>
        <v>0</v>
      </c>
      <c r="DW41" s="511">
        <f>'Marks Entry'!DX43</f>
        <v>0</v>
      </c>
      <c r="DX41" s="501">
        <f>'Marks Entry'!DY43</f>
        <v>0</v>
      </c>
      <c r="DY41" s="501" t="str">
        <f>'Marks Entry'!DZ43</f>
        <v>E</v>
      </c>
      <c r="DZ41" s="502">
        <f>'Marks Entry'!EA43</f>
        <v>0</v>
      </c>
      <c r="EA41" s="494">
        <f>'Marks Entry'!EB43</f>
        <v>0</v>
      </c>
      <c r="EB41" s="495">
        <f>'Marks Entry'!EC43</f>
        <v>0</v>
      </c>
      <c r="EC41" s="495">
        <f>'Marks Entry'!ED43</f>
        <v>0</v>
      </c>
      <c r="ED41" s="495">
        <f>'Marks Entry'!EE43</f>
        <v>0</v>
      </c>
      <c r="EE41" s="495">
        <f>'Marks Entry'!EF43</f>
        <v>0</v>
      </c>
      <c r="EF41" s="503">
        <f>'Marks Entry'!EG43</f>
        <v>0</v>
      </c>
      <c r="EG41" s="504">
        <f>'Marks Entry'!EJ43</f>
        <v>0</v>
      </c>
      <c r="EH41" s="494">
        <f>'Marks Entry'!EK43</f>
        <v>0</v>
      </c>
      <c r="EI41" s="495">
        <f>'Marks Entry'!EL43</f>
        <v>0</v>
      </c>
      <c r="EJ41" s="495">
        <f>'Marks Entry'!EM43</f>
        <v>0</v>
      </c>
      <c r="EK41" s="495">
        <f>'Marks Entry'!EN43</f>
        <v>0</v>
      </c>
      <c r="EL41" s="495">
        <f>'Marks Entry'!EO43</f>
        <v>0</v>
      </c>
      <c r="EM41" s="498">
        <f>'Marks Entry'!EP43</f>
        <v>0</v>
      </c>
      <c r="EN41" s="504">
        <f>'Marks Entry'!ES43</f>
        <v>0</v>
      </c>
      <c r="EO41" s="494">
        <f>'Marks Entry'!ET43</f>
        <v>0</v>
      </c>
      <c r="EP41" s="495">
        <f>'Marks Entry'!EU43</f>
        <v>0</v>
      </c>
      <c r="EQ41" s="495">
        <f>'Marks Entry'!EV43</f>
        <v>0</v>
      </c>
      <c r="ER41" s="495">
        <f>'Marks Entry'!EW43</f>
        <v>0</v>
      </c>
      <c r="ES41" s="495">
        <f>'Marks Entry'!EX43</f>
        <v>0</v>
      </c>
      <c r="ET41" s="498">
        <f>'Marks Entry'!EY43</f>
        <v>0</v>
      </c>
      <c r="EU41" s="504">
        <f>'Marks Entry'!FB43</f>
        <v>0</v>
      </c>
      <c r="EV41" s="505">
        <f>'Marks Entry'!FC43</f>
        <v>0</v>
      </c>
      <c r="EW41" s="506">
        <f>'Marks Entry'!FD43</f>
        <v>0</v>
      </c>
      <c r="EX41" s="507" t="str">
        <f>'Marks Entry'!FE43</f>
        <v/>
      </c>
      <c r="EY41" s="505">
        <f>'Marks Entry'!FF43</f>
        <v>0</v>
      </c>
      <c r="EZ41" s="506">
        <f>'Marks Entry'!FG43</f>
        <v>0</v>
      </c>
      <c r="FA41" s="508" t="str">
        <f>'Marks Entry'!FH43</f>
        <v/>
      </c>
      <c r="FB41" s="506" t="str">
        <f>IF(OR('Marks Entry'!FI43="First",'Marks Entry'!FI43="Second",'Marks Entry'!FI43="Third"),'Marks Entry'!FI43,"")</f>
        <v/>
      </c>
      <c r="FC41" s="506" t="str">
        <f>'Marks Entry'!FJ43</f>
        <v/>
      </c>
      <c r="FD41" s="509" t="str">
        <f>'Marks Entry'!FK43</f>
        <v/>
      </c>
      <c r="FE41" s="493" t="str">
        <f>'Marks Entry'!FL43</f>
        <v/>
      </c>
      <c r="FF41" s="510" t="str">
        <f>'Marks Entry'!FM43</f>
        <v/>
      </c>
      <c r="FG41" s="18">
        <f>'Marks Entry'!FO43</f>
        <v>0</v>
      </c>
    </row>
    <row r="42" spans="1:163" s="19" customFormat="1" ht="17.25" customHeight="1">
      <c r="A42" s="1013"/>
      <c r="B42" s="492">
        <f t="shared" si="1"/>
        <v>0</v>
      </c>
      <c r="C42" s="493">
        <f>'Marks Entry'!D44</f>
        <v>0</v>
      </c>
      <c r="D42" s="493">
        <f>'Marks Entry'!E44</f>
        <v>0</v>
      </c>
      <c r="E42" s="493">
        <f>'Marks Entry'!F44</f>
        <v>0</v>
      </c>
      <c r="F42" s="493">
        <f>'Marks Entry'!G44</f>
        <v>0</v>
      </c>
      <c r="G42" s="493">
        <f>'Marks Entry'!H44</f>
        <v>0</v>
      </c>
      <c r="H42" s="493">
        <f>'Marks Entry'!I44</f>
        <v>0</v>
      </c>
      <c r="I42" s="493">
        <f>'Marks Entry'!J44</f>
        <v>0</v>
      </c>
      <c r="J42" s="597">
        <f>'Marks Entry'!K44</f>
        <v>0</v>
      </c>
      <c r="K42" s="494">
        <f>'Marks Entry'!L44</f>
        <v>0</v>
      </c>
      <c r="L42" s="495">
        <f>'Marks Entry'!M44</f>
        <v>0</v>
      </c>
      <c r="M42" s="496">
        <f>'Marks Entry'!N44</f>
        <v>0</v>
      </c>
      <c r="N42" s="495">
        <f>'Marks Entry'!O44</f>
        <v>0</v>
      </c>
      <c r="O42" s="495">
        <f>'Marks Entry'!P44</f>
        <v>0</v>
      </c>
      <c r="P42" s="497">
        <f>'Marks Entry'!Q44</f>
        <v>0</v>
      </c>
      <c r="Q42" s="495">
        <f>'Marks Entry'!R44</f>
        <v>0</v>
      </c>
      <c r="R42" s="495">
        <f>'Marks Entry'!S44</f>
        <v>0</v>
      </c>
      <c r="S42" s="497">
        <f>'Marks Entry'!T44</f>
        <v>0</v>
      </c>
      <c r="T42" s="498">
        <f>'Marks Entry'!U44</f>
        <v>0</v>
      </c>
      <c r="U42" s="495">
        <f>'Marks Entry'!V44</f>
        <v>0</v>
      </c>
      <c r="V42" s="495">
        <f>'Marks Entry'!W44</f>
        <v>0</v>
      </c>
      <c r="W42" s="498">
        <f>'Marks Entry'!X44</f>
        <v>0</v>
      </c>
      <c r="X42" s="495">
        <f>'Marks Entry'!Y44</f>
        <v>0</v>
      </c>
      <c r="Y42" s="495">
        <f>'Marks Entry'!Z44</f>
        <v>0</v>
      </c>
      <c r="Z42" s="498">
        <f>'Marks Entry'!AA44</f>
        <v>0</v>
      </c>
      <c r="AA42" s="511">
        <f>'Marks Entry'!AB44</f>
        <v>0</v>
      </c>
      <c r="AB42" s="501">
        <f>'Marks Entry'!AC44</f>
        <v>0</v>
      </c>
      <c r="AC42" s="501" t="str">
        <f>'Marks Entry'!AD44</f>
        <v/>
      </c>
      <c r="AD42" s="502">
        <f>'Marks Entry'!AE44</f>
        <v>0</v>
      </c>
      <c r="AE42" s="494">
        <f>'Marks Entry'!AF44</f>
        <v>0</v>
      </c>
      <c r="AF42" s="495">
        <f>'Marks Entry'!AG44</f>
        <v>0</v>
      </c>
      <c r="AG42" s="496">
        <f>'Marks Entry'!AH44</f>
        <v>0</v>
      </c>
      <c r="AH42" s="495">
        <f>'Marks Entry'!AI44</f>
        <v>0</v>
      </c>
      <c r="AI42" s="495">
        <f>'Marks Entry'!AJ44</f>
        <v>0</v>
      </c>
      <c r="AJ42" s="497">
        <f>'Marks Entry'!AK44</f>
        <v>0</v>
      </c>
      <c r="AK42" s="495">
        <f>'Marks Entry'!AL44</f>
        <v>0</v>
      </c>
      <c r="AL42" s="495">
        <f>'Marks Entry'!AM44</f>
        <v>0</v>
      </c>
      <c r="AM42" s="497">
        <f>'Marks Entry'!AN44</f>
        <v>0</v>
      </c>
      <c r="AN42" s="498">
        <f>'Marks Entry'!AO44</f>
        <v>0</v>
      </c>
      <c r="AO42" s="495">
        <f>'Marks Entry'!AP44</f>
        <v>0</v>
      </c>
      <c r="AP42" s="495">
        <f>'Marks Entry'!AQ44</f>
        <v>0</v>
      </c>
      <c r="AQ42" s="498">
        <f>'Marks Entry'!AR44</f>
        <v>0</v>
      </c>
      <c r="AR42" s="495">
        <f>'Marks Entry'!AS44</f>
        <v>0</v>
      </c>
      <c r="AS42" s="495">
        <f>'Marks Entry'!AT44</f>
        <v>0</v>
      </c>
      <c r="AT42" s="498">
        <f>'Marks Entry'!AU44</f>
        <v>0</v>
      </c>
      <c r="AU42" s="511">
        <f>'Marks Entry'!AV44</f>
        <v>0</v>
      </c>
      <c r="AV42" s="501">
        <f>'Marks Entry'!AW44</f>
        <v>0</v>
      </c>
      <c r="AW42" s="501" t="str">
        <f>'Marks Entry'!AX44</f>
        <v>E</v>
      </c>
      <c r="AX42" s="502">
        <f>'Marks Entry'!AY44</f>
        <v>0</v>
      </c>
      <c r="AY42" s="494">
        <f>'Marks Entry'!AZ44</f>
        <v>0</v>
      </c>
      <c r="AZ42" s="495">
        <f>'Marks Entry'!BA44</f>
        <v>0</v>
      </c>
      <c r="BA42" s="496">
        <f>'Marks Entry'!BB44</f>
        <v>0</v>
      </c>
      <c r="BB42" s="495">
        <f>'Marks Entry'!BC44</f>
        <v>0</v>
      </c>
      <c r="BC42" s="495">
        <f>'Marks Entry'!BD44</f>
        <v>0</v>
      </c>
      <c r="BD42" s="497">
        <f>'Marks Entry'!BE44</f>
        <v>0</v>
      </c>
      <c r="BE42" s="495">
        <f>'Marks Entry'!BF44</f>
        <v>0</v>
      </c>
      <c r="BF42" s="495">
        <f>'Marks Entry'!BG44</f>
        <v>0</v>
      </c>
      <c r="BG42" s="497">
        <f>'Marks Entry'!BH44</f>
        <v>0</v>
      </c>
      <c r="BH42" s="498">
        <f>'Marks Entry'!BI44</f>
        <v>0</v>
      </c>
      <c r="BI42" s="495">
        <f>'Marks Entry'!BJ44</f>
        <v>0</v>
      </c>
      <c r="BJ42" s="495">
        <f>'Marks Entry'!BK44</f>
        <v>0</v>
      </c>
      <c r="BK42" s="498">
        <f>'Marks Entry'!BL44</f>
        <v>0</v>
      </c>
      <c r="BL42" s="495">
        <f>'Marks Entry'!BM44</f>
        <v>0</v>
      </c>
      <c r="BM42" s="495">
        <f>'Marks Entry'!BN44</f>
        <v>0</v>
      </c>
      <c r="BN42" s="498">
        <f>'Marks Entry'!BO44</f>
        <v>0</v>
      </c>
      <c r="BO42" s="511">
        <f>'Marks Entry'!BP44</f>
        <v>0</v>
      </c>
      <c r="BP42" s="501">
        <f>'Marks Entry'!BQ44</f>
        <v>0</v>
      </c>
      <c r="BQ42" s="501" t="str">
        <f>'Marks Entry'!BR44</f>
        <v>E</v>
      </c>
      <c r="BR42" s="502">
        <f>'Marks Entry'!BS44</f>
        <v>0</v>
      </c>
      <c r="BS42" s="494">
        <f>'Marks Entry'!BT44</f>
        <v>0</v>
      </c>
      <c r="BT42" s="495">
        <f>'Marks Entry'!BU44</f>
        <v>0</v>
      </c>
      <c r="BU42" s="496">
        <f>'Marks Entry'!BV44</f>
        <v>0</v>
      </c>
      <c r="BV42" s="495">
        <f>'Marks Entry'!BW44</f>
        <v>0</v>
      </c>
      <c r="BW42" s="495">
        <f>'Marks Entry'!BX44</f>
        <v>0</v>
      </c>
      <c r="BX42" s="497">
        <f>'Marks Entry'!BY44</f>
        <v>0</v>
      </c>
      <c r="BY42" s="495">
        <f>'Marks Entry'!BZ44</f>
        <v>0</v>
      </c>
      <c r="BZ42" s="495">
        <f>'Marks Entry'!CA44</f>
        <v>0</v>
      </c>
      <c r="CA42" s="497">
        <f>'Marks Entry'!CB44</f>
        <v>0</v>
      </c>
      <c r="CB42" s="498">
        <f>'Marks Entry'!CC44</f>
        <v>0</v>
      </c>
      <c r="CC42" s="495">
        <f>'Marks Entry'!CD44</f>
        <v>0</v>
      </c>
      <c r="CD42" s="495">
        <f>'Marks Entry'!CE44</f>
        <v>0</v>
      </c>
      <c r="CE42" s="498">
        <f>'Marks Entry'!CF44</f>
        <v>0</v>
      </c>
      <c r="CF42" s="495">
        <f>'Marks Entry'!CG44</f>
        <v>0</v>
      </c>
      <c r="CG42" s="495">
        <f>'Marks Entry'!CH44</f>
        <v>0</v>
      </c>
      <c r="CH42" s="498">
        <f>'Marks Entry'!CI44</f>
        <v>0</v>
      </c>
      <c r="CI42" s="511">
        <f>'Marks Entry'!CJ44</f>
        <v>0</v>
      </c>
      <c r="CJ42" s="501">
        <f>'Marks Entry'!CK44</f>
        <v>0</v>
      </c>
      <c r="CK42" s="501" t="str">
        <f>'Marks Entry'!CL44</f>
        <v>E</v>
      </c>
      <c r="CL42" s="502">
        <f>'Marks Entry'!CM44</f>
        <v>0</v>
      </c>
      <c r="CM42" s="494">
        <f>'Marks Entry'!CN44</f>
        <v>0</v>
      </c>
      <c r="CN42" s="495">
        <f>'Marks Entry'!CO44</f>
        <v>0</v>
      </c>
      <c r="CO42" s="496">
        <f>'Marks Entry'!CP44</f>
        <v>0</v>
      </c>
      <c r="CP42" s="495">
        <f>'Marks Entry'!CQ44</f>
        <v>0</v>
      </c>
      <c r="CQ42" s="495">
        <f>'Marks Entry'!CR44</f>
        <v>0</v>
      </c>
      <c r="CR42" s="497">
        <f>'Marks Entry'!CS44</f>
        <v>0</v>
      </c>
      <c r="CS42" s="495">
        <f>'Marks Entry'!CT44</f>
        <v>0</v>
      </c>
      <c r="CT42" s="495">
        <f>'Marks Entry'!CU44</f>
        <v>0</v>
      </c>
      <c r="CU42" s="497">
        <f>'Marks Entry'!CV44</f>
        <v>0</v>
      </c>
      <c r="CV42" s="498">
        <f>'Marks Entry'!CW44</f>
        <v>0</v>
      </c>
      <c r="CW42" s="495">
        <f>'Marks Entry'!CX44</f>
        <v>0</v>
      </c>
      <c r="CX42" s="495">
        <f>'Marks Entry'!CY44</f>
        <v>0</v>
      </c>
      <c r="CY42" s="498">
        <f>'Marks Entry'!CZ44</f>
        <v>0</v>
      </c>
      <c r="CZ42" s="495">
        <f>'Marks Entry'!DA44</f>
        <v>0</v>
      </c>
      <c r="DA42" s="495">
        <f>'Marks Entry'!DB44</f>
        <v>0</v>
      </c>
      <c r="DB42" s="498">
        <f>'Marks Entry'!DC44</f>
        <v>0</v>
      </c>
      <c r="DC42" s="511">
        <f>'Marks Entry'!DD44</f>
        <v>0</v>
      </c>
      <c r="DD42" s="501">
        <f>'Marks Entry'!DE44</f>
        <v>0</v>
      </c>
      <c r="DE42" s="501" t="str">
        <f>'Marks Entry'!DF44</f>
        <v>E</v>
      </c>
      <c r="DF42" s="502">
        <f>'Marks Entry'!DG44</f>
        <v>0</v>
      </c>
      <c r="DG42" s="494">
        <f>'Marks Entry'!DH44</f>
        <v>0</v>
      </c>
      <c r="DH42" s="495">
        <f>'Marks Entry'!DI44</f>
        <v>0</v>
      </c>
      <c r="DI42" s="496">
        <f>'Marks Entry'!DJ44</f>
        <v>0</v>
      </c>
      <c r="DJ42" s="495">
        <f>'Marks Entry'!DK44</f>
        <v>0</v>
      </c>
      <c r="DK42" s="495">
        <f>'Marks Entry'!DL44</f>
        <v>0</v>
      </c>
      <c r="DL42" s="497">
        <f>'Marks Entry'!DM44</f>
        <v>0</v>
      </c>
      <c r="DM42" s="495">
        <f>'Marks Entry'!DN44</f>
        <v>0</v>
      </c>
      <c r="DN42" s="495">
        <f>'Marks Entry'!DO44</f>
        <v>0</v>
      </c>
      <c r="DO42" s="497">
        <f>'Marks Entry'!DP44</f>
        <v>0</v>
      </c>
      <c r="DP42" s="498">
        <f>'Marks Entry'!DQ44</f>
        <v>0</v>
      </c>
      <c r="DQ42" s="495">
        <f>'Marks Entry'!DR44</f>
        <v>0</v>
      </c>
      <c r="DR42" s="495">
        <f>'Marks Entry'!DS44</f>
        <v>0</v>
      </c>
      <c r="DS42" s="498">
        <f>'Marks Entry'!DT44</f>
        <v>0</v>
      </c>
      <c r="DT42" s="495">
        <f>'Marks Entry'!DU44</f>
        <v>0</v>
      </c>
      <c r="DU42" s="495">
        <f>'Marks Entry'!DV44</f>
        <v>0</v>
      </c>
      <c r="DV42" s="498">
        <f>'Marks Entry'!DW44</f>
        <v>0</v>
      </c>
      <c r="DW42" s="511">
        <f>'Marks Entry'!DX44</f>
        <v>0</v>
      </c>
      <c r="DX42" s="501">
        <f>'Marks Entry'!DY44</f>
        <v>0</v>
      </c>
      <c r="DY42" s="501" t="str">
        <f>'Marks Entry'!DZ44</f>
        <v>E</v>
      </c>
      <c r="DZ42" s="502">
        <f>'Marks Entry'!EA44</f>
        <v>0</v>
      </c>
      <c r="EA42" s="494">
        <f>'Marks Entry'!EB44</f>
        <v>0</v>
      </c>
      <c r="EB42" s="495">
        <f>'Marks Entry'!EC44</f>
        <v>0</v>
      </c>
      <c r="EC42" s="495">
        <f>'Marks Entry'!ED44</f>
        <v>0</v>
      </c>
      <c r="ED42" s="495">
        <f>'Marks Entry'!EE44</f>
        <v>0</v>
      </c>
      <c r="EE42" s="495">
        <f>'Marks Entry'!EF44</f>
        <v>0</v>
      </c>
      <c r="EF42" s="503">
        <f>'Marks Entry'!EG44</f>
        <v>0</v>
      </c>
      <c r="EG42" s="504">
        <f>'Marks Entry'!EJ44</f>
        <v>0</v>
      </c>
      <c r="EH42" s="494">
        <f>'Marks Entry'!EK44</f>
        <v>0</v>
      </c>
      <c r="EI42" s="495">
        <f>'Marks Entry'!EL44</f>
        <v>0</v>
      </c>
      <c r="EJ42" s="495">
        <f>'Marks Entry'!EM44</f>
        <v>0</v>
      </c>
      <c r="EK42" s="495">
        <f>'Marks Entry'!EN44</f>
        <v>0</v>
      </c>
      <c r="EL42" s="495">
        <f>'Marks Entry'!EO44</f>
        <v>0</v>
      </c>
      <c r="EM42" s="498">
        <f>'Marks Entry'!EP44</f>
        <v>0</v>
      </c>
      <c r="EN42" s="504">
        <f>'Marks Entry'!ES44</f>
        <v>0</v>
      </c>
      <c r="EO42" s="494">
        <f>'Marks Entry'!ET44</f>
        <v>0</v>
      </c>
      <c r="EP42" s="495">
        <f>'Marks Entry'!EU44</f>
        <v>0</v>
      </c>
      <c r="EQ42" s="495">
        <f>'Marks Entry'!EV44</f>
        <v>0</v>
      </c>
      <c r="ER42" s="495">
        <f>'Marks Entry'!EW44</f>
        <v>0</v>
      </c>
      <c r="ES42" s="495">
        <f>'Marks Entry'!EX44</f>
        <v>0</v>
      </c>
      <c r="ET42" s="498">
        <f>'Marks Entry'!EY44</f>
        <v>0</v>
      </c>
      <c r="EU42" s="504">
        <f>'Marks Entry'!FB44</f>
        <v>0</v>
      </c>
      <c r="EV42" s="505">
        <f>'Marks Entry'!FC44</f>
        <v>0</v>
      </c>
      <c r="EW42" s="506">
        <f>'Marks Entry'!FD44</f>
        <v>0</v>
      </c>
      <c r="EX42" s="507" t="str">
        <f>'Marks Entry'!FE44</f>
        <v/>
      </c>
      <c r="EY42" s="505">
        <f>'Marks Entry'!FF44</f>
        <v>0</v>
      </c>
      <c r="EZ42" s="506">
        <f>'Marks Entry'!FG44</f>
        <v>0</v>
      </c>
      <c r="FA42" s="508" t="str">
        <f>'Marks Entry'!FH44</f>
        <v/>
      </c>
      <c r="FB42" s="506" t="str">
        <f>IF(OR('Marks Entry'!FI44="First",'Marks Entry'!FI44="Second",'Marks Entry'!FI44="Third"),'Marks Entry'!FI44,"")</f>
        <v/>
      </c>
      <c r="FC42" s="506" t="str">
        <f>'Marks Entry'!FJ44</f>
        <v/>
      </c>
      <c r="FD42" s="509" t="str">
        <f>'Marks Entry'!FK44</f>
        <v/>
      </c>
      <c r="FE42" s="493" t="str">
        <f>'Marks Entry'!FL44</f>
        <v/>
      </c>
      <c r="FF42" s="510" t="str">
        <f>'Marks Entry'!FM44</f>
        <v/>
      </c>
      <c r="FG42" s="18">
        <f>'Marks Entry'!FO44</f>
        <v>0</v>
      </c>
    </row>
    <row r="43" spans="1:163" s="19" customFormat="1" ht="17.25" customHeight="1">
      <c r="A43" s="1013"/>
      <c r="B43" s="492">
        <f t="shared" si="1"/>
        <v>0</v>
      </c>
      <c r="C43" s="493">
        <f>'Marks Entry'!D45</f>
        <v>0</v>
      </c>
      <c r="D43" s="493">
        <f>'Marks Entry'!E45</f>
        <v>0</v>
      </c>
      <c r="E43" s="493">
        <f>'Marks Entry'!F45</f>
        <v>0</v>
      </c>
      <c r="F43" s="493">
        <f>'Marks Entry'!G45</f>
        <v>0</v>
      </c>
      <c r="G43" s="493">
        <f>'Marks Entry'!H45</f>
        <v>0</v>
      </c>
      <c r="H43" s="493">
        <f>'Marks Entry'!I45</f>
        <v>0</v>
      </c>
      <c r="I43" s="493">
        <f>'Marks Entry'!J45</f>
        <v>0</v>
      </c>
      <c r="J43" s="597">
        <f>'Marks Entry'!K45</f>
        <v>0</v>
      </c>
      <c r="K43" s="494">
        <f>'Marks Entry'!L45</f>
        <v>0</v>
      </c>
      <c r="L43" s="495">
        <f>'Marks Entry'!M45</f>
        <v>0</v>
      </c>
      <c r="M43" s="496">
        <f>'Marks Entry'!N45</f>
        <v>0</v>
      </c>
      <c r="N43" s="495">
        <f>'Marks Entry'!O45</f>
        <v>0</v>
      </c>
      <c r="O43" s="495">
        <f>'Marks Entry'!P45</f>
        <v>0</v>
      </c>
      <c r="P43" s="497">
        <f>'Marks Entry'!Q45</f>
        <v>0</v>
      </c>
      <c r="Q43" s="495">
        <f>'Marks Entry'!R45</f>
        <v>0</v>
      </c>
      <c r="R43" s="495">
        <f>'Marks Entry'!S45</f>
        <v>0</v>
      </c>
      <c r="S43" s="497">
        <f>'Marks Entry'!T45</f>
        <v>0</v>
      </c>
      <c r="T43" s="498">
        <f>'Marks Entry'!U45</f>
        <v>0</v>
      </c>
      <c r="U43" s="495">
        <f>'Marks Entry'!V45</f>
        <v>0</v>
      </c>
      <c r="V43" s="495">
        <f>'Marks Entry'!W45</f>
        <v>0</v>
      </c>
      <c r="W43" s="498">
        <f>'Marks Entry'!X45</f>
        <v>0</v>
      </c>
      <c r="X43" s="495">
        <f>'Marks Entry'!Y45</f>
        <v>0</v>
      </c>
      <c r="Y43" s="495">
        <f>'Marks Entry'!Z45</f>
        <v>0</v>
      </c>
      <c r="Z43" s="498">
        <f>'Marks Entry'!AA45</f>
        <v>0</v>
      </c>
      <c r="AA43" s="511">
        <f>'Marks Entry'!AB45</f>
        <v>0</v>
      </c>
      <c r="AB43" s="501">
        <f>'Marks Entry'!AC45</f>
        <v>0</v>
      </c>
      <c r="AC43" s="501" t="str">
        <f>'Marks Entry'!AD45</f>
        <v/>
      </c>
      <c r="AD43" s="502">
        <f>'Marks Entry'!AE45</f>
        <v>0</v>
      </c>
      <c r="AE43" s="494">
        <f>'Marks Entry'!AF45</f>
        <v>0</v>
      </c>
      <c r="AF43" s="495">
        <f>'Marks Entry'!AG45</f>
        <v>0</v>
      </c>
      <c r="AG43" s="496">
        <f>'Marks Entry'!AH45</f>
        <v>0</v>
      </c>
      <c r="AH43" s="495">
        <f>'Marks Entry'!AI45</f>
        <v>0</v>
      </c>
      <c r="AI43" s="495">
        <f>'Marks Entry'!AJ45</f>
        <v>0</v>
      </c>
      <c r="AJ43" s="497">
        <f>'Marks Entry'!AK45</f>
        <v>0</v>
      </c>
      <c r="AK43" s="495">
        <f>'Marks Entry'!AL45</f>
        <v>0</v>
      </c>
      <c r="AL43" s="495">
        <f>'Marks Entry'!AM45</f>
        <v>0</v>
      </c>
      <c r="AM43" s="497">
        <f>'Marks Entry'!AN45</f>
        <v>0</v>
      </c>
      <c r="AN43" s="498">
        <f>'Marks Entry'!AO45</f>
        <v>0</v>
      </c>
      <c r="AO43" s="495">
        <f>'Marks Entry'!AP45</f>
        <v>0</v>
      </c>
      <c r="AP43" s="495">
        <f>'Marks Entry'!AQ45</f>
        <v>0</v>
      </c>
      <c r="AQ43" s="498">
        <f>'Marks Entry'!AR45</f>
        <v>0</v>
      </c>
      <c r="AR43" s="495">
        <f>'Marks Entry'!AS45</f>
        <v>0</v>
      </c>
      <c r="AS43" s="495">
        <f>'Marks Entry'!AT45</f>
        <v>0</v>
      </c>
      <c r="AT43" s="498">
        <f>'Marks Entry'!AU45</f>
        <v>0</v>
      </c>
      <c r="AU43" s="511">
        <f>'Marks Entry'!AV45</f>
        <v>0</v>
      </c>
      <c r="AV43" s="501">
        <f>'Marks Entry'!AW45</f>
        <v>0</v>
      </c>
      <c r="AW43" s="501" t="str">
        <f>'Marks Entry'!AX45</f>
        <v>E</v>
      </c>
      <c r="AX43" s="502">
        <f>'Marks Entry'!AY45</f>
        <v>0</v>
      </c>
      <c r="AY43" s="494">
        <f>'Marks Entry'!AZ45</f>
        <v>0</v>
      </c>
      <c r="AZ43" s="495">
        <f>'Marks Entry'!BA45</f>
        <v>0</v>
      </c>
      <c r="BA43" s="496">
        <f>'Marks Entry'!BB45</f>
        <v>0</v>
      </c>
      <c r="BB43" s="495">
        <f>'Marks Entry'!BC45</f>
        <v>0</v>
      </c>
      <c r="BC43" s="495">
        <f>'Marks Entry'!BD45</f>
        <v>0</v>
      </c>
      <c r="BD43" s="497">
        <f>'Marks Entry'!BE45</f>
        <v>0</v>
      </c>
      <c r="BE43" s="495">
        <f>'Marks Entry'!BF45</f>
        <v>0</v>
      </c>
      <c r="BF43" s="495">
        <f>'Marks Entry'!BG45</f>
        <v>0</v>
      </c>
      <c r="BG43" s="497">
        <f>'Marks Entry'!BH45</f>
        <v>0</v>
      </c>
      <c r="BH43" s="498">
        <f>'Marks Entry'!BI45</f>
        <v>0</v>
      </c>
      <c r="BI43" s="495">
        <f>'Marks Entry'!BJ45</f>
        <v>0</v>
      </c>
      <c r="BJ43" s="495">
        <f>'Marks Entry'!BK45</f>
        <v>0</v>
      </c>
      <c r="BK43" s="498">
        <f>'Marks Entry'!BL45</f>
        <v>0</v>
      </c>
      <c r="BL43" s="495">
        <f>'Marks Entry'!BM45</f>
        <v>0</v>
      </c>
      <c r="BM43" s="495">
        <f>'Marks Entry'!BN45</f>
        <v>0</v>
      </c>
      <c r="BN43" s="498">
        <f>'Marks Entry'!BO45</f>
        <v>0</v>
      </c>
      <c r="BO43" s="511">
        <f>'Marks Entry'!BP45</f>
        <v>0</v>
      </c>
      <c r="BP43" s="501">
        <f>'Marks Entry'!BQ45</f>
        <v>0</v>
      </c>
      <c r="BQ43" s="501" t="str">
        <f>'Marks Entry'!BR45</f>
        <v>E</v>
      </c>
      <c r="BR43" s="502">
        <f>'Marks Entry'!BS45</f>
        <v>0</v>
      </c>
      <c r="BS43" s="494">
        <f>'Marks Entry'!BT45</f>
        <v>0</v>
      </c>
      <c r="BT43" s="495">
        <f>'Marks Entry'!BU45</f>
        <v>0</v>
      </c>
      <c r="BU43" s="496">
        <f>'Marks Entry'!BV45</f>
        <v>0</v>
      </c>
      <c r="BV43" s="495">
        <f>'Marks Entry'!BW45</f>
        <v>0</v>
      </c>
      <c r="BW43" s="495">
        <f>'Marks Entry'!BX45</f>
        <v>0</v>
      </c>
      <c r="BX43" s="497">
        <f>'Marks Entry'!BY45</f>
        <v>0</v>
      </c>
      <c r="BY43" s="495">
        <f>'Marks Entry'!BZ45</f>
        <v>0</v>
      </c>
      <c r="BZ43" s="495">
        <f>'Marks Entry'!CA45</f>
        <v>0</v>
      </c>
      <c r="CA43" s="497">
        <f>'Marks Entry'!CB45</f>
        <v>0</v>
      </c>
      <c r="CB43" s="498">
        <f>'Marks Entry'!CC45</f>
        <v>0</v>
      </c>
      <c r="CC43" s="495">
        <f>'Marks Entry'!CD45</f>
        <v>0</v>
      </c>
      <c r="CD43" s="495">
        <f>'Marks Entry'!CE45</f>
        <v>0</v>
      </c>
      <c r="CE43" s="498">
        <f>'Marks Entry'!CF45</f>
        <v>0</v>
      </c>
      <c r="CF43" s="495">
        <f>'Marks Entry'!CG45</f>
        <v>0</v>
      </c>
      <c r="CG43" s="495">
        <f>'Marks Entry'!CH45</f>
        <v>0</v>
      </c>
      <c r="CH43" s="498">
        <f>'Marks Entry'!CI45</f>
        <v>0</v>
      </c>
      <c r="CI43" s="511">
        <f>'Marks Entry'!CJ45</f>
        <v>0</v>
      </c>
      <c r="CJ43" s="501">
        <f>'Marks Entry'!CK45</f>
        <v>0</v>
      </c>
      <c r="CK43" s="501" t="str">
        <f>'Marks Entry'!CL45</f>
        <v>E</v>
      </c>
      <c r="CL43" s="502">
        <f>'Marks Entry'!CM45</f>
        <v>0</v>
      </c>
      <c r="CM43" s="494">
        <f>'Marks Entry'!CN45</f>
        <v>0</v>
      </c>
      <c r="CN43" s="495">
        <f>'Marks Entry'!CO45</f>
        <v>0</v>
      </c>
      <c r="CO43" s="496">
        <f>'Marks Entry'!CP45</f>
        <v>0</v>
      </c>
      <c r="CP43" s="495">
        <f>'Marks Entry'!CQ45</f>
        <v>0</v>
      </c>
      <c r="CQ43" s="495">
        <f>'Marks Entry'!CR45</f>
        <v>0</v>
      </c>
      <c r="CR43" s="497">
        <f>'Marks Entry'!CS45</f>
        <v>0</v>
      </c>
      <c r="CS43" s="495">
        <f>'Marks Entry'!CT45</f>
        <v>0</v>
      </c>
      <c r="CT43" s="495">
        <f>'Marks Entry'!CU45</f>
        <v>0</v>
      </c>
      <c r="CU43" s="497">
        <f>'Marks Entry'!CV45</f>
        <v>0</v>
      </c>
      <c r="CV43" s="498">
        <f>'Marks Entry'!CW45</f>
        <v>0</v>
      </c>
      <c r="CW43" s="495">
        <f>'Marks Entry'!CX45</f>
        <v>0</v>
      </c>
      <c r="CX43" s="495">
        <f>'Marks Entry'!CY45</f>
        <v>0</v>
      </c>
      <c r="CY43" s="498">
        <f>'Marks Entry'!CZ45</f>
        <v>0</v>
      </c>
      <c r="CZ43" s="495">
        <f>'Marks Entry'!DA45</f>
        <v>0</v>
      </c>
      <c r="DA43" s="495">
        <f>'Marks Entry'!DB45</f>
        <v>0</v>
      </c>
      <c r="DB43" s="498">
        <f>'Marks Entry'!DC45</f>
        <v>0</v>
      </c>
      <c r="DC43" s="511">
        <f>'Marks Entry'!DD45</f>
        <v>0</v>
      </c>
      <c r="DD43" s="501">
        <f>'Marks Entry'!DE45</f>
        <v>0</v>
      </c>
      <c r="DE43" s="501" t="str">
        <f>'Marks Entry'!DF45</f>
        <v>E</v>
      </c>
      <c r="DF43" s="502">
        <f>'Marks Entry'!DG45</f>
        <v>0</v>
      </c>
      <c r="DG43" s="494">
        <f>'Marks Entry'!DH45</f>
        <v>0</v>
      </c>
      <c r="DH43" s="495">
        <f>'Marks Entry'!DI45</f>
        <v>0</v>
      </c>
      <c r="DI43" s="496">
        <f>'Marks Entry'!DJ45</f>
        <v>0</v>
      </c>
      <c r="DJ43" s="495">
        <f>'Marks Entry'!DK45</f>
        <v>0</v>
      </c>
      <c r="DK43" s="495">
        <f>'Marks Entry'!DL45</f>
        <v>0</v>
      </c>
      <c r="DL43" s="497">
        <f>'Marks Entry'!DM45</f>
        <v>0</v>
      </c>
      <c r="DM43" s="495">
        <f>'Marks Entry'!DN45</f>
        <v>0</v>
      </c>
      <c r="DN43" s="495">
        <f>'Marks Entry'!DO45</f>
        <v>0</v>
      </c>
      <c r="DO43" s="497">
        <f>'Marks Entry'!DP45</f>
        <v>0</v>
      </c>
      <c r="DP43" s="498">
        <f>'Marks Entry'!DQ45</f>
        <v>0</v>
      </c>
      <c r="DQ43" s="495">
        <f>'Marks Entry'!DR45</f>
        <v>0</v>
      </c>
      <c r="DR43" s="495">
        <f>'Marks Entry'!DS45</f>
        <v>0</v>
      </c>
      <c r="DS43" s="498">
        <f>'Marks Entry'!DT45</f>
        <v>0</v>
      </c>
      <c r="DT43" s="495">
        <f>'Marks Entry'!DU45</f>
        <v>0</v>
      </c>
      <c r="DU43" s="495">
        <f>'Marks Entry'!DV45</f>
        <v>0</v>
      </c>
      <c r="DV43" s="498">
        <f>'Marks Entry'!DW45</f>
        <v>0</v>
      </c>
      <c r="DW43" s="511">
        <f>'Marks Entry'!DX45</f>
        <v>0</v>
      </c>
      <c r="DX43" s="501">
        <f>'Marks Entry'!DY45</f>
        <v>0</v>
      </c>
      <c r="DY43" s="501" t="str">
        <f>'Marks Entry'!DZ45</f>
        <v>E</v>
      </c>
      <c r="DZ43" s="502">
        <f>'Marks Entry'!EA45</f>
        <v>0</v>
      </c>
      <c r="EA43" s="494">
        <f>'Marks Entry'!EB45</f>
        <v>0</v>
      </c>
      <c r="EB43" s="495">
        <f>'Marks Entry'!EC45</f>
        <v>0</v>
      </c>
      <c r="EC43" s="495">
        <f>'Marks Entry'!ED45</f>
        <v>0</v>
      </c>
      <c r="ED43" s="495">
        <f>'Marks Entry'!EE45</f>
        <v>0</v>
      </c>
      <c r="EE43" s="495">
        <f>'Marks Entry'!EF45</f>
        <v>0</v>
      </c>
      <c r="EF43" s="503">
        <f>'Marks Entry'!EG45</f>
        <v>0</v>
      </c>
      <c r="EG43" s="504">
        <f>'Marks Entry'!EJ45</f>
        <v>0</v>
      </c>
      <c r="EH43" s="494">
        <f>'Marks Entry'!EK45</f>
        <v>0</v>
      </c>
      <c r="EI43" s="495">
        <f>'Marks Entry'!EL45</f>
        <v>0</v>
      </c>
      <c r="EJ43" s="495">
        <f>'Marks Entry'!EM45</f>
        <v>0</v>
      </c>
      <c r="EK43" s="495">
        <f>'Marks Entry'!EN45</f>
        <v>0</v>
      </c>
      <c r="EL43" s="495">
        <f>'Marks Entry'!EO45</f>
        <v>0</v>
      </c>
      <c r="EM43" s="498">
        <f>'Marks Entry'!EP45</f>
        <v>0</v>
      </c>
      <c r="EN43" s="504">
        <f>'Marks Entry'!ES45</f>
        <v>0</v>
      </c>
      <c r="EO43" s="494">
        <f>'Marks Entry'!ET45</f>
        <v>0</v>
      </c>
      <c r="EP43" s="495">
        <f>'Marks Entry'!EU45</f>
        <v>0</v>
      </c>
      <c r="EQ43" s="495">
        <f>'Marks Entry'!EV45</f>
        <v>0</v>
      </c>
      <c r="ER43" s="495">
        <f>'Marks Entry'!EW45</f>
        <v>0</v>
      </c>
      <c r="ES43" s="495">
        <f>'Marks Entry'!EX45</f>
        <v>0</v>
      </c>
      <c r="ET43" s="498">
        <f>'Marks Entry'!EY45</f>
        <v>0</v>
      </c>
      <c r="EU43" s="504">
        <f>'Marks Entry'!FB45</f>
        <v>0</v>
      </c>
      <c r="EV43" s="505">
        <f>'Marks Entry'!FC45</f>
        <v>0</v>
      </c>
      <c r="EW43" s="506">
        <f>'Marks Entry'!FD45</f>
        <v>0</v>
      </c>
      <c r="EX43" s="507" t="str">
        <f>'Marks Entry'!FE45</f>
        <v/>
      </c>
      <c r="EY43" s="505">
        <f>'Marks Entry'!FF45</f>
        <v>0</v>
      </c>
      <c r="EZ43" s="506">
        <f>'Marks Entry'!FG45</f>
        <v>0</v>
      </c>
      <c r="FA43" s="508" t="str">
        <f>'Marks Entry'!FH45</f>
        <v/>
      </c>
      <c r="FB43" s="506" t="str">
        <f>IF(OR('Marks Entry'!FI45="First",'Marks Entry'!FI45="Second",'Marks Entry'!FI45="Third"),'Marks Entry'!FI45,"")</f>
        <v/>
      </c>
      <c r="FC43" s="506" t="str">
        <f>'Marks Entry'!FJ45</f>
        <v/>
      </c>
      <c r="FD43" s="509" t="str">
        <f>'Marks Entry'!FK45</f>
        <v/>
      </c>
      <c r="FE43" s="493" t="str">
        <f>'Marks Entry'!FL45</f>
        <v/>
      </c>
      <c r="FF43" s="510" t="str">
        <f>'Marks Entry'!FM45</f>
        <v/>
      </c>
      <c r="FG43" s="18">
        <f>'Marks Entry'!FO45</f>
        <v>0</v>
      </c>
    </row>
    <row r="44" spans="1:163" s="19" customFormat="1" ht="17.25" customHeight="1">
      <c r="A44" s="1013"/>
      <c r="B44" s="492">
        <f t="shared" si="1"/>
        <v>0</v>
      </c>
      <c r="C44" s="493">
        <f>'Marks Entry'!D46</f>
        <v>0</v>
      </c>
      <c r="D44" s="493">
        <f>'Marks Entry'!E46</f>
        <v>0</v>
      </c>
      <c r="E44" s="493">
        <f>'Marks Entry'!F46</f>
        <v>0</v>
      </c>
      <c r="F44" s="493">
        <f>'Marks Entry'!G46</f>
        <v>0</v>
      </c>
      <c r="G44" s="493">
        <f>'Marks Entry'!H46</f>
        <v>0</v>
      </c>
      <c r="H44" s="493">
        <f>'Marks Entry'!I46</f>
        <v>0</v>
      </c>
      <c r="I44" s="493">
        <f>'Marks Entry'!J46</f>
        <v>0</v>
      </c>
      <c r="J44" s="597">
        <f>'Marks Entry'!K46</f>
        <v>0</v>
      </c>
      <c r="K44" s="494">
        <f>'Marks Entry'!L46</f>
        <v>0</v>
      </c>
      <c r="L44" s="495">
        <f>'Marks Entry'!M46</f>
        <v>0</v>
      </c>
      <c r="M44" s="496">
        <f>'Marks Entry'!N46</f>
        <v>0</v>
      </c>
      <c r="N44" s="495">
        <f>'Marks Entry'!O46</f>
        <v>0</v>
      </c>
      <c r="O44" s="495">
        <f>'Marks Entry'!P46</f>
        <v>0</v>
      </c>
      <c r="P44" s="497">
        <f>'Marks Entry'!Q46</f>
        <v>0</v>
      </c>
      <c r="Q44" s="495">
        <f>'Marks Entry'!R46</f>
        <v>0</v>
      </c>
      <c r="R44" s="495">
        <f>'Marks Entry'!S46</f>
        <v>0</v>
      </c>
      <c r="S44" s="497">
        <f>'Marks Entry'!T46</f>
        <v>0</v>
      </c>
      <c r="T44" s="498">
        <f>'Marks Entry'!U46</f>
        <v>0</v>
      </c>
      <c r="U44" s="495">
        <f>'Marks Entry'!V46</f>
        <v>0</v>
      </c>
      <c r="V44" s="495">
        <f>'Marks Entry'!W46</f>
        <v>0</v>
      </c>
      <c r="W44" s="498">
        <f>'Marks Entry'!X46</f>
        <v>0</v>
      </c>
      <c r="X44" s="495">
        <f>'Marks Entry'!Y46</f>
        <v>0</v>
      </c>
      <c r="Y44" s="495">
        <f>'Marks Entry'!Z46</f>
        <v>0</v>
      </c>
      <c r="Z44" s="498">
        <f>'Marks Entry'!AA46</f>
        <v>0</v>
      </c>
      <c r="AA44" s="511">
        <f>'Marks Entry'!AB46</f>
        <v>0</v>
      </c>
      <c r="AB44" s="501">
        <f>'Marks Entry'!AC46</f>
        <v>0</v>
      </c>
      <c r="AC44" s="501" t="str">
        <f>'Marks Entry'!AD46</f>
        <v/>
      </c>
      <c r="AD44" s="502">
        <f>'Marks Entry'!AE46</f>
        <v>0</v>
      </c>
      <c r="AE44" s="494">
        <f>'Marks Entry'!AF46</f>
        <v>0</v>
      </c>
      <c r="AF44" s="495">
        <f>'Marks Entry'!AG46</f>
        <v>0</v>
      </c>
      <c r="AG44" s="496">
        <f>'Marks Entry'!AH46</f>
        <v>0</v>
      </c>
      <c r="AH44" s="495">
        <f>'Marks Entry'!AI46</f>
        <v>0</v>
      </c>
      <c r="AI44" s="495">
        <f>'Marks Entry'!AJ46</f>
        <v>0</v>
      </c>
      <c r="AJ44" s="497">
        <f>'Marks Entry'!AK46</f>
        <v>0</v>
      </c>
      <c r="AK44" s="495">
        <f>'Marks Entry'!AL46</f>
        <v>0</v>
      </c>
      <c r="AL44" s="495">
        <f>'Marks Entry'!AM46</f>
        <v>0</v>
      </c>
      <c r="AM44" s="497">
        <f>'Marks Entry'!AN46</f>
        <v>0</v>
      </c>
      <c r="AN44" s="498">
        <f>'Marks Entry'!AO46</f>
        <v>0</v>
      </c>
      <c r="AO44" s="495">
        <f>'Marks Entry'!AP46</f>
        <v>0</v>
      </c>
      <c r="AP44" s="495">
        <f>'Marks Entry'!AQ46</f>
        <v>0</v>
      </c>
      <c r="AQ44" s="498">
        <f>'Marks Entry'!AR46</f>
        <v>0</v>
      </c>
      <c r="AR44" s="495">
        <f>'Marks Entry'!AS46</f>
        <v>0</v>
      </c>
      <c r="AS44" s="495">
        <f>'Marks Entry'!AT46</f>
        <v>0</v>
      </c>
      <c r="AT44" s="498">
        <f>'Marks Entry'!AU46</f>
        <v>0</v>
      </c>
      <c r="AU44" s="511">
        <f>'Marks Entry'!AV46</f>
        <v>0</v>
      </c>
      <c r="AV44" s="501">
        <f>'Marks Entry'!AW46</f>
        <v>0</v>
      </c>
      <c r="AW44" s="501" t="str">
        <f>'Marks Entry'!AX46</f>
        <v>E</v>
      </c>
      <c r="AX44" s="502">
        <f>'Marks Entry'!AY46</f>
        <v>0</v>
      </c>
      <c r="AY44" s="494">
        <f>'Marks Entry'!AZ46</f>
        <v>0</v>
      </c>
      <c r="AZ44" s="495">
        <f>'Marks Entry'!BA46</f>
        <v>0</v>
      </c>
      <c r="BA44" s="496">
        <f>'Marks Entry'!BB46</f>
        <v>0</v>
      </c>
      <c r="BB44" s="495">
        <f>'Marks Entry'!BC46</f>
        <v>0</v>
      </c>
      <c r="BC44" s="495">
        <f>'Marks Entry'!BD46</f>
        <v>0</v>
      </c>
      <c r="BD44" s="497">
        <f>'Marks Entry'!BE46</f>
        <v>0</v>
      </c>
      <c r="BE44" s="495">
        <f>'Marks Entry'!BF46</f>
        <v>0</v>
      </c>
      <c r="BF44" s="495">
        <f>'Marks Entry'!BG46</f>
        <v>0</v>
      </c>
      <c r="BG44" s="497">
        <f>'Marks Entry'!BH46</f>
        <v>0</v>
      </c>
      <c r="BH44" s="498">
        <f>'Marks Entry'!BI46</f>
        <v>0</v>
      </c>
      <c r="BI44" s="495">
        <f>'Marks Entry'!BJ46</f>
        <v>0</v>
      </c>
      <c r="BJ44" s="495">
        <f>'Marks Entry'!BK46</f>
        <v>0</v>
      </c>
      <c r="BK44" s="498">
        <f>'Marks Entry'!BL46</f>
        <v>0</v>
      </c>
      <c r="BL44" s="495">
        <f>'Marks Entry'!BM46</f>
        <v>0</v>
      </c>
      <c r="BM44" s="495">
        <f>'Marks Entry'!BN46</f>
        <v>0</v>
      </c>
      <c r="BN44" s="498">
        <f>'Marks Entry'!BO46</f>
        <v>0</v>
      </c>
      <c r="BO44" s="511">
        <f>'Marks Entry'!BP46</f>
        <v>0</v>
      </c>
      <c r="BP44" s="501">
        <f>'Marks Entry'!BQ46</f>
        <v>0</v>
      </c>
      <c r="BQ44" s="501" t="str">
        <f>'Marks Entry'!BR46</f>
        <v>E</v>
      </c>
      <c r="BR44" s="502">
        <f>'Marks Entry'!BS46</f>
        <v>0</v>
      </c>
      <c r="BS44" s="494">
        <f>'Marks Entry'!BT46</f>
        <v>0</v>
      </c>
      <c r="BT44" s="495">
        <f>'Marks Entry'!BU46</f>
        <v>0</v>
      </c>
      <c r="BU44" s="496">
        <f>'Marks Entry'!BV46</f>
        <v>0</v>
      </c>
      <c r="BV44" s="495">
        <f>'Marks Entry'!BW46</f>
        <v>0</v>
      </c>
      <c r="BW44" s="495">
        <f>'Marks Entry'!BX46</f>
        <v>0</v>
      </c>
      <c r="BX44" s="497">
        <f>'Marks Entry'!BY46</f>
        <v>0</v>
      </c>
      <c r="BY44" s="495">
        <f>'Marks Entry'!BZ46</f>
        <v>0</v>
      </c>
      <c r="BZ44" s="495">
        <f>'Marks Entry'!CA46</f>
        <v>0</v>
      </c>
      <c r="CA44" s="497">
        <f>'Marks Entry'!CB46</f>
        <v>0</v>
      </c>
      <c r="CB44" s="498">
        <f>'Marks Entry'!CC46</f>
        <v>0</v>
      </c>
      <c r="CC44" s="495">
        <f>'Marks Entry'!CD46</f>
        <v>0</v>
      </c>
      <c r="CD44" s="495">
        <f>'Marks Entry'!CE46</f>
        <v>0</v>
      </c>
      <c r="CE44" s="498">
        <f>'Marks Entry'!CF46</f>
        <v>0</v>
      </c>
      <c r="CF44" s="495">
        <f>'Marks Entry'!CG46</f>
        <v>0</v>
      </c>
      <c r="CG44" s="495">
        <f>'Marks Entry'!CH46</f>
        <v>0</v>
      </c>
      <c r="CH44" s="498">
        <f>'Marks Entry'!CI46</f>
        <v>0</v>
      </c>
      <c r="CI44" s="511">
        <f>'Marks Entry'!CJ46</f>
        <v>0</v>
      </c>
      <c r="CJ44" s="501">
        <f>'Marks Entry'!CK46</f>
        <v>0</v>
      </c>
      <c r="CK44" s="501" t="str">
        <f>'Marks Entry'!CL46</f>
        <v>E</v>
      </c>
      <c r="CL44" s="502">
        <f>'Marks Entry'!CM46</f>
        <v>0</v>
      </c>
      <c r="CM44" s="494">
        <f>'Marks Entry'!CN46</f>
        <v>0</v>
      </c>
      <c r="CN44" s="495">
        <f>'Marks Entry'!CO46</f>
        <v>0</v>
      </c>
      <c r="CO44" s="496">
        <f>'Marks Entry'!CP46</f>
        <v>0</v>
      </c>
      <c r="CP44" s="495">
        <f>'Marks Entry'!CQ46</f>
        <v>0</v>
      </c>
      <c r="CQ44" s="495">
        <f>'Marks Entry'!CR46</f>
        <v>0</v>
      </c>
      <c r="CR44" s="497">
        <f>'Marks Entry'!CS46</f>
        <v>0</v>
      </c>
      <c r="CS44" s="495">
        <f>'Marks Entry'!CT46</f>
        <v>0</v>
      </c>
      <c r="CT44" s="495">
        <f>'Marks Entry'!CU46</f>
        <v>0</v>
      </c>
      <c r="CU44" s="497">
        <f>'Marks Entry'!CV46</f>
        <v>0</v>
      </c>
      <c r="CV44" s="498">
        <f>'Marks Entry'!CW46</f>
        <v>0</v>
      </c>
      <c r="CW44" s="495">
        <f>'Marks Entry'!CX46</f>
        <v>0</v>
      </c>
      <c r="CX44" s="495">
        <f>'Marks Entry'!CY46</f>
        <v>0</v>
      </c>
      <c r="CY44" s="498">
        <f>'Marks Entry'!CZ46</f>
        <v>0</v>
      </c>
      <c r="CZ44" s="495">
        <f>'Marks Entry'!DA46</f>
        <v>0</v>
      </c>
      <c r="DA44" s="495">
        <f>'Marks Entry'!DB46</f>
        <v>0</v>
      </c>
      <c r="DB44" s="498">
        <f>'Marks Entry'!DC46</f>
        <v>0</v>
      </c>
      <c r="DC44" s="511">
        <f>'Marks Entry'!DD46</f>
        <v>0</v>
      </c>
      <c r="DD44" s="501">
        <f>'Marks Entry'!DE46</f>
        <v>0</v>
      </c>
      <c r="DE44" s="501" t="str">
        <f>'Marks Entry'!DF46</f>
        <v>E</v>
      </c>
      <c r="DF44" s="502">
        <f>'Marks Entry'!DG46</f>
        <v>0</v>
      </c>
      <c r="DG44" s="494">
        <f>'Marks Entry'!DH46</f>
        <v>0</v>
      </c>
      <c r="DH44" s="495">
        <f>'Marks Entry'!DI46</f>
        <v>0</v>
      </c>
      <c r="DI44" s="496">
        <f>'Marks Entry'!DJ46</f>
        <v>0</v>
      </c>
      <c r="DJ44" s="495">
        <f>'Marks Entry'!DK46</f>
        <v>0</v>
      </c>
      <c r="DK44" s="495">
        <f>'Marks Entry'!DL46</f>
        <v>0</v>
      </c>
      <c r="DL44" s="497">
        <f>'Marks Entry'!DM46</f>
        <v>0</v>
      </c>
      <c r="DM44" s="495">
        <f>'Marks Entry'!DN46</f>
        <v>0</v>
      </c>
      <c r="DN44" s="495">
        <f>'Marks Entry'!DO46</f>
        <v>0</v>
      </c>
      <c r="DO44" s="497">
        <f>'Marks Entry'!DP46</f>
        <v>0</v>
      </c>
      <c r="DP44" s="498">
        <f>'Marks Entry'!DQ46</f>
        <v>0</v>
      </c>
      <c r="DQ44" s="495">
        <f>'Marks Entry'!DR46</f>
        <v>0</v>
      </c>
      <c r="DR44" s="495">
        <f>'Marks Entry'!DS46</f>
        <v>0</v>
      </c>
      <c r="DS44" s="498">
        <f>'Marks Entry'!DT46</f>
        <v>0</v>
      </c>
      <c r="DT44" s="495">
        <f>'Marks Entry'!DU46</f>
        <v>0</v>
      </c>
      <c r="DU44" s="495">
        <f>'Marks Entry'!DV46</f>
        <v>0</v>
      </c>
      <c r="DV44" s="498">
        <f>'Marks Entry'!DW46</f>
        <v>0</v>
      </c>
      <c r="DW44" s="511">
        <f>'Marks Entry'!DX46</f>
        <v>0</v>
      </c>
      <c r="DX44" s="501">
        <f>'Marks Entry'!DY46</f>
        <v>0</v>
      </c>
      <c r="DY44" s="501" t="str">
        <f>'Marks Entry'!DZ46</f>
        <v>E</v>
      </c>
      <c r="DZ44" s="502">
        <f>'Marks Entry'!EA46</f>
        <v>0</v>
      </c>
      <c r="EA44" s="494">
        <f>'Marks Entry'!EB46</f>
        <v>0</v>
      </c>
      <c r="EB44" s="495">
        <f>'Marks Entry'!EC46</f>
        <v>0</v>
      </c>
      <c r="EC44" s="495">
        <f>'Marks Entry'!ED46</f>
        <v>0</v>
      </c>
      <c r="ED44" s="495">
        <f>'Marks Entry'!EE46</f>
        <v>0</v>
      </c>
      <c r="EE44" s="495">
        <f>'Marks Entry'!EF46</f>
        <v>0</v>
      </c>
      <c r="EF44" s="503">
        <f>'Marks Entry'!EG46</f>
        <v>0</v>
      </c>
      <c r="EG44" s="504">
        <f>'Marks Entry'!EJ46</f>
        <v>0</v>
      </c>
      <c r="EH44" s="494">
        <f>'Marks Entry'!EK46</f>
        <v>0</v>
      </c>
      <c r="EI44" s="495">
        <f>'Marks Entry'!EL46</f>
        <v>0</v>
      </c>
      <c r="EJ44" s="495">
        <f>'Marks Entry'!EM46</f>
        <v>0</v>
      </c>
      <c r="EK44" s="495">
        <f>'Marks Entry'!EN46</f>
        <v>0</v>
      </c>
      <c r="EL44" s="495">
        <f>'Marks Entry'!EO46</f>
        <v>0</v>
      </c>
      <c r="EM44" s="498">
        <f>'Marks Entry'!EP46</f>
        <v>0</v>
      </c>
      <c r="EN44" s="504">
        <f>'Marks Entry'!ES46</f>
        <v>0</v>
      </c>
      <c r="EO44" s="494">
        <f>'Marks Entry'!ET46</f>
        <v>0</v>
      </c>
      <c r="EP44" s="495">
        <f>'Marks Entry'!EU46</f>
        <v>0</v>
      </c>
      <c r="EQ44" s="495">
        <f>'Marks Entry'!EV46</f>
        <v>0</v>
      </c>
      <c r="ER44" s="495">
        <f>'Marks Entry'!EW46</f>
        <v>0</v>
      </c>
      <c r="ES44" s="495">
        <f>'Marks Entry'!EX46</f>
        <v>0</v>
      </c>
      <c r="ET44" s="498">
        <f>'Marks Entry'!EY46</f>
        <v>0</v>
      </c>
      <c r="EU44" s="504">
        <f>'Marks Entry'!FB46</f>
        <v>0</v>
      </c>
      <c r="EV44" s="505">
        <f>'Marks Entry'!FC46</f>
        <v>0</v>
      </c>
      <c r="EW44" s="506">
        <f>'Marks Entry'!FD46</f>
        <v>0</v>
      </c>
      <c r="EX44" s="507" t="str">
        <f>'Marks Entry'!FE46</f>
        <v/>
      </c>
      <c r="EY44" s="505">
        <f>'Marks Entry'!FF46</f>
        <v>0</v>
      </c>
      <c r="EZ44" s="506">
        <f>'Marks Entry'!FG46</f>
        <v>0</v>
      </c>
      <c r="FA44" s="508" t="str">
        <f>'Marks Entry'!FH46</f>
        <v/>
      </c>
      <c r="FB44" s="506" t="str">
        <f>IF(OR('Marks Entry'!FI46="First",'Marks Entry'!FI46="Second",'Marks Entry'!FI46="Third"),'Marks Entry'!FI46,"")</f>
        <v/>
      </c>
      <c r="FC44" s="506" t="str">
        <f>'Marks Entry'!FJ46</f>
        <v/>
      </c>
      <c r="FD44" s="509" t="str">
        <f>'Marks Entry'!FK46</f>
        <v/>
      </c>
      <c r="FE44" s="493" t="str">
        <f>'Marks Entry'!FL46</f>
        <v/>
      </c>
      <c r="FF44" s="510" t="str">
        <f>'Marks Entry'!FM46</f>
        <v/>
      </c>
      <c r="FG44" s="18">
        <f>'Marks Entry'!FO46</f>
        <v>0</v>
      </c>
    </row>
    <row r="45" spans="1:163" s="19" customFormat="1" ht="17.25" customHeight="1">
      <c r="A45" s="1013"/>
      <c r="B45" s="492">
        <f t="shared" si="1"/>
        <v>0</v>
      </c>
      <c r="C45" s="493">
        <f>'Marks Entry'!D47</f>
        <v>0</v>
      </c>
      <c r="D45" s="493">
        <f>'Marks Entry'!E47</f>
        <v>0</v>
      </c>
      <c r="E45" s="493">
        <f>'Marks Entry'!F47</f>
        <v>0</v>
      </c>
      <c r="F45" s="493">
        <f>'Marks Entry'!G47</f>
        <v>0</v>
      </c>
      <c r="G45" s="493">
        <f>'Marks Entry'!H47</f>
        <v>0</v>
      </c>
      <c r="H45" s="493">
        <f>'Marks Entry'!I47</f>
        <v>0</v>
      </c>
      <c r="I45" s="493">
        <f>'Marks Entry'!J47</f>
        <v>0</v>
      </c>
      <c r="J45" s="597">
        <f>'Marks Entry'!K47</f>
        <v>0</v>
      </c>
      <c r="K45" s="494">
        <f>'Marks Entry'!L47</f>
        <v>0</v>
      </c>
      <c r="L45" s="495">
        <f>'Marks Entry'!M47</f>
        <v>0</v>
      </c>
      <c r="M45" s="496">
        <f>'Marks Entry'!N47</f>
        <v>0</v>
      </c>
      <c r="N45" s="495">
        <f>'Marks Entry'!O47</f>
        <v>0</v>
      </c>
      <c r="O45" s="495">
        <f>'Marks Entry'!P47</f>
        <v>0</v>
      </c>
      <c r="P45" s="497">
        <f>'Marks Entry'!Q47</f>
        <v>0</v>
      </c>
      <c r="Q45" s="495">
        <f>'Marks Entry'!R47</f>
        <v>0</v>
      </c>
      <c r="R45" s="495">
        <f>'Marks Entry'!S47</f>
        <v>0</v>
      </c>
      <c r="S45" s="497">
        <f>'Marks Entry'!T47</f>
        <v>0</v>
      </c>
      <c r="T45" s="498">
        <f>'Marks Entry'!U47</f>
        <v>0</v>
      </c>
      <c r="U45" s="495">
        <f>'Marks Entry'!V47</f>
        <v>0</v>
      </c>
      <c r="V45" s="495">
        <f>'Marks Entry'!W47</f>
        <v>0</v>
      </c>
      <c r="W45" s="498">
        <f>'Marks Entry'!X47</f>
        <v>0</v>
      </c>
      <c r="X45" s="495">
        <f>'Marks Entry'!Y47</f>
        <v>0</v>
      </c>
      <c r="Y45" s="495">
        <f>'Marks Entry'!Z47</f>
        <v>0</v>
      </c>
      <c r="Z45" s="498">
        <f>'Marks Entry'!AA47</f>
        <v>0</v>
      </c>
      <c r="AA45" s="511">
        <f>'Marks Entry'!AB47</f>
        <v>0</v>
      </c>
      <c r="AB45" s="501">
        <f>'Marks Entry'!AC47</f>
        <v>0</v>
      </c>
      <c r="AC45" s="501" t="str">
        <f>'Marks Entry'!AD47</f>
        <v/>
      </c>
      <c r="AD45" s="502">
        <f>'Marks Entry'!AE47</f>
        <v>0</v>
      </c>
      <c r="AE45" s="494">
        <f>'Marks Entry'!AF47</f>
        <v>0</v>
      </c>
      <c r="AF45" s="495">
        <f>'Marks Entry'!AG47</f>
        <v>0</v>
      </c>
      <c r="AG45" s="496">
        <f>'Marks Entry'!AH47</f>
        <v>0</v>
      </c>
      <c r="AH45" s="495">
        <f>'Marks Entry'!AI47</f>
        <v>0</v>
      </c>
      <c r="AI45" s="495">
        <f>'Marks Entry'!AJ47</f>
        <v>0</v>
      </c>
      <c r="AJ45" s="497">
        <f>'Marks Entry'!AK47</f>
        <v>0</v>
      </c>
      <c r="AK45" s="495">
        <f>'Marks Entry'!AL47</f>
        <v>0</v>
      </c>
      <c r="AL45" s="495">
        <f>'Marks Entry'!AM47</f>
        <v>0</v>
      </c>
      <c r="AM45" s="497">
        <f>'Marks Entry'!AN47</f>
        <v>0</v>
      </c>
      <c r="AN45" s="498">
        <f>'Marks Entry'!AO47</f>
        <v>0</v>
      </c>
      <c r="AO45" s="495">
        <f>'Marks Entry'!AP47</f>
        <v>0</v>
      </c>
      <c r="AP45" s="495">
        <f>'Marks Entry'!AQ47</f>
        <v>0</v>
      </c>
      <c r="AQ45" s="498">
        <f>'Marks Entry'!AR47</f>
        <v>0</v>
      </c>
      <c r="AR45" s="495">
        <f>'Marks Entry'!AS47</f>
        <v>0</v>
      </c>
      <c r="AS45" s="495">
        <f>'Marks Entry'!AT47</f>
        <v>0</v>
      </c>
      <c r="AT45" s="498">
        <f>'Marks Entry'!AU47</f>
        <v>0</v>
      </c>
      <c r="AU45" s="511">
        <f>'Marks Entry'!AV47</f>
        <v>0</v>
      </c>
      <c r="AV45" s="501">
        <f>'Marks Entry'!AW47</f>
        <v>0</v>
      </c>
      <c r="AW45" s="501" t="str">
        <f>'Marks Entry'!AX47</f>
        <v>E</v>
      </c>
      <c r="AX45" s="502">
        <f>'Marks Entry'!AY47</f>
        <v>0</v>
      </c>
      <c r="AY45" s="494">
        <f>'Marks Entry'!AZ47</f>
        <v>0</v>
      </c>
      <c r="AZ45" s="495">
        <f>'Marks Entry'!BA47</f>
        <v>0</v>
      </c>
      <c r="BA45" s="496">
        <f>'Marks Entry'!BB47</f>
        <v>0</v>
      </c>
      <c r="BB45" s="495">
        <f>'Marks Entry'!BC47</f>
        <v>0</v>
      </c>
      <c r="BC45" s="495">
        <f>'Marks Entry'!BD47</f>
        <v>0</v>
      </c>
      <c r="BD45" s="497">
        <f>'Marks Entry'!BE47</f>
        <v>0</v>
      </c>
      <c r="BE45" s="495">
        <f>'Marks Entry'!BF47</f>
        <v>0</v>
      </c>
      <c r="BF45" s="495">
        <f>'Marks Entry'!BG47</f>
        <v>0</v>
      </c>
      <c r="BG45" s="497">
        <f>'Marks Entry'!BH47</f>
        <v>0</v>
      </c>
      <c r="BH45" s="498">
        <f>'Marks Entry'!BI47</f>
        <v>0</v>
      </c>
      <c r="BI45" s="495">
        <f>'Marks Entry'!BJ47</f>
        <v>0</v>
      </c>
      <c r="BJ45" s="495">
        <f>'Marks Entry'!BK47</f>
        <v>0</v>
      </c>
      <c r="BK45" s="498">
        <f>'Marks Entry'!BL47</f>
        <v>0</v>
      </c>
      <c r="BL45" s="495">
        <f>'Marks Entry'!BM47</f>
        <v>0</v>
      </c>
      <c r="BM45" s="495">
        <f>'Marks Entry'!BN47</f>
        <v>0</v>
      </c>
      <c r="BN45" s="498">
        <f>'Marks Entry'!BO47</f>
        <v>0</v>
      </c>
      <c r="BO45" s="511">
        <f>'Marks Entry'!BP47</f>
        <v>0</v>
      </c>
      <c r="BP45" s="501">
        <f>'Marks Entry'!BQ47</f>
        <v>0</v>
      </c>
      <c r="BQ45" s="501" t="str">
        <f>'Marks Entry'!BR47</f>
        <v>E</v>
      </c>
      <c r="BR45" s="502">
        <f>'Marks Entry'!BS47</f>
        <v>0</v>
      </c>
      <c r="BS45" s="494">
        <f>'Marks Entry'!BT47</f>
        <v>0</v>
      </c>
      <c r="BT45" s="495">
        <f>'Marks Entry'!BU47</f>
        <v>0</v>
      </c>
      <c r="BU45" s="496">
        <f>'Marks Entry'!BV47</f>
        <v>0</v>
      </c>
      <c r="BV45" s="495">
        <f>'Marks Entry'!BW47</f>
        <v>0</v>
      </c>
      <c r="BW45" s="495">
        <f>'Marks Entry'!BX47</f>
        <v>0</v>
      </c>
      <c r="BX45" s="497">
        <f>'Marks Entry'!BY47</f>
        <v>0</v>
      </c>
      <c r="BY45" s="495">
        <f>'Marks Entry'!BZ47</f>
        <v>0</v>
      </c>
      <c r="BZ45" s="495">
        <f>'Marks Entry'!CA47</f>
        <v>0</v>
      </c>
      <c r="CA45" s="497">
        <f>'Marks Entry'!CB47</f>
        <v>0</v>
      </c>
      <c r="CB45" s="498">
        <f>'Marks Entry'!CC47</f>
        <v>0</v>
      </c>
      <c r="CC45" s="495">
        <f>'Marks Entry'!CD47</f>
        <v>0</v>
      </c>
      <c r="CD45" s="495">
        <f>'Marks Entry'!CE47</f>
        <v>0</v>
      </c>
      <c r="CE45" s="498">
        <f>'Marks Entry'!CF47</f>
        <v>0</v>
      </c>
      <c r="CF45" s="495">
        <f>'Marks Entry'!CG47</f>
        <v>0</v>
      </c>
      <c r="CG45" s="495">
        <f>'Marks Entry'!CH47</f>
        <v>0</v>
      </c>
      <c r="CH45" s="498">
        <f>'Marks Entry'!CI47</f>
        <v>0</v>
      </c>
      <c r="CI45" s="511">
        <f>'Marks Entry'!CJ47</f>
        <v>0</v>
      </c>
      <c r="CJ45" s="501">
        <f>'Marks Entry'!CK47</f>
        <v>0</v>
      </c>
      <c r="CK45" s="501" t="str">
        <f>'Marks Entry'!CL47</f>
        <v>E</v>
      </c>
      <c r="CL45" s="502">
        <f>'Marks Entry'!CM47</f>
        <v>0</v>
      </c>
      <c r="CM45" s="494">
        <f>'Marks Entry'!CN47</f>
        <v>0</v>
      </c>
      <c r="CN45" s="495">
        <f>'Marks Entry'!CO47</f>
        <v>0</v>
      </c>
      <c r="CO45" s="496">
        <f>'Marks Entry'!CP47</f>
        <v>0</v>
      </c>
      <c r="CP45" s="495">
        <f>'Marks Entry'!CQ47</f>
        <v>0</v>
      </c>
      <c r="CQ45" s="495">
        <f>'Marks Entry'!CR47</f>
        <v>0</v>
      </c>
      <c r="CR45" s="497">
        <f>'Marks Entry'!CS47</f>
        <v>0</v>
      </c>
      <c r="CS45" s="495">
        <f>'Marks Entry'!CT47</f>
        <v>0</v>
      </c>
      <c r="CT45" s="495">
        <f>'Marks Entry'!CU47</f>
        <v>0</v>
      </c>
      <c r="CU45" s="497">
        <f>'Marks Entry'!CV47</f>
        <v>0</v>
      </c>
      <c r="CV45" s="498">
        <f>'Marks Entry'!CW47</f>
        <v>0</v>
      </c>
      <c r="CW45" s="495">
        <f>'Marks Entry'!CX47</f>
        <v>0</v>
      </c>
      <c r="CX45" s="495">
        <f>'Marks Entry'!CY47</f>
        <v>0</v>
      </c>
      <c r="CY45" s="498">
        <f>'Marks Entry'!CZ47</f>
        <v>0</v>
      </c>
      <c r="CZ45" s="495">
        <f>'Marks Entry'!DA47</f>
        <v>0</v>
      </c>
      <c r="DA45" s="495">
        <f>'Marks Entry'!DB47</f>
        <v>0</v>
      </c>
      <c r="DB45" s="498">
        <f>'Marks Entry'!DC47</f>
        <v>0</v>
      </c>
      <c r="DC45" s="511">
        <f>'Marks Entry'!DD47</f>
        <v>0</v>
      </c>
      <c r="DD45" s="501">
        <f>'Marks Entry'!DE47</f>
        <v>0</v>
      </c>
      <c r="DE45" s="501" t="str">
        <f>'Marks Entry'!DF47</f>
        <v>E</v>
      </c>
      <c r="DF45" s="502">
        <f>'Marks Entry'!DG47</f>
        <v>0</v>
      </c>
      <c r="DG45" s="494">
        <f>'Marks Entry'!DH47</f>
        <v>0</v>
      </c>
      <c r="DH45" s="495">
        <f>'Marks Entry'!DI47</f>
        <v>0</v>
      </c>
      <c r="DI45" s="496">
        <f>'Marks Entry'!DJ47</f>
        <v>0</v>
      </c>
      <c r="DJ45" s="495">
        <f>'Marks Entry'!DK47</f>
        <v>0</v>
      </c>
      <c r="DK45" s="495">
        <f>'Marks Entry'!DL47</f>
        <v>0</v>
      </c>
      <c r="DL45" s="497">
        <f>'Marks Entry'!DM47</f>
        <v>0</v>
      </c>
      <c r="DM45" s="495">
        <f>'Marks Entry'!DN47</f>
        <v>0</v>
      </c>
      <c r="DN45" s="495">
        <f>'Marks Entry'!DO47</f>
        <v>0</v>
      </c>
      <c r="DO45" s="497">
        <f>'Marks Entry'!DP47</f>
        <v>0</v>
      </c>
      <c r="DP45" s="498">
        <f>'Marks Entry'!DQ47</f>
        <v>0</v>
      </c>
      <c r="DQ45" s="495">
        <f>'Marks Entry'!DR47</f>
        <v>0</v>
      </c>
      <c r="DR45" s="495">
        <f>'Marks Entry'!DS47</f>
        <v>0</v>
      </c>
      <c r="DS45" s="498">
        <f>'Marks Entry'!DT47</f>
        <v>0</v>
      </c>
      <c r="DT45" s="495">
        <f>'Marks Entry'!DU47</f>
        <v>0</v>
      </c>
      <c r="DU45" s="495">
        <f>'Marks Entry'!DV47</f>
        <v>0</v>
      </c>
      <c r="DV45" s="498">
        <f>'Marks Entry'!DW47</f>
        <v>0</v>
      </c>
      <c r="DW45" s="511">
        <f>'Marks Entry'!DX47</f>
        <v>0</v>
      </c>
      <c r="DX45" s="501">
        <f>'Marks Entry'!DY47</f>
        <v>0</v>
      </c>
      <c r="DY45" s="501" t="str">
        <f>'Marks Entry'!DZ47</f>
        <v>E</v>
      </c>
      <c r="DZ45" s="502">
        <f>'Marks Entry'!EA47</f>
        <v>0</v>
      </c>
      <c r="EA45" s="494">
        <f>'Marks Entry'!EB47</f>
        <v>0</v>
      </c>
      <c r="EB45" s="495">
        <f>'Marks Entry'!EC47</f>
        <v>0</v>
      </c>
      <c r="EC45" s="495">
        <f>'Marks Entry'!ED47</f>
        <v>0</v>
      </c>
      <c r="ED45" s="495">
        <f>'Marks Entry'!EE47</f>
        <v>0</v>
      </c>
      <c r="EE45" s="495">
        <f>'Marks Entry'!EF47</f>
        <v>0</v>
      </c>
      <c r="EF45" s="503">
        <f>'Marks Entry'!EG47</f>
        <v>0</v>
      </c>
      <c r="EG45" s="504">
        <f>'Marks Entry'!EJ47</f>
        <v>0</v>
      </c>
      <c r="EH45" s="494">
        <f>'Marks Entry'!EK47</f>
        <v>0</v>
      </c>
      <c r="EI45" s="495">
        <f>'Marks Entry'!EL47</f>
        <v>0</v>
      </c>
      <c r="EJ45" s="495">
        <f>'Marks Entry'!EM47</f>
        <v>0</v>
      </c>
      <c r="EK45" s="495">
        <f>'Marks Entry'!EN47</f>
        <v>0</v>
      </c>
      <c r="EL45" s="495">
        <f>'Marks Entry'!EO47</f>
        <v>0</v>
      </c>
      <c r="EM45" s="498">
        <f>'Marks Entry'!EP47</f>
        <v>0</v>
      </c>
      <c r="EN45" s="504">
        <f>'Marks Entry'!ES47</f>
        <v>0</v>
      </c>
      <c r="EO45" s="494">
        <f>'Marks Entry'!ET47</f>
        <v>0</v>
      </c>
      <c r="EP45" s="495">
        <f>'Marks Entry'!EU47</f>
        <v>0</v>
      </c>
      <c r="EQ45" s="495">
        <f>'Marks Entry'!EV47</f>
        <v>0</v>
      </c>
      <c r="ER45" s="495">
        <f>'Marks Entry'!EW47</f>
        <v>0</v>
      </c>
      <c r="ES45" s="495">
        <f>'Marks Entry'!EX47</f>
        <v>0</v>
      </c>
      <c r="ET45" s="498">
        <f>'Marks Entry'!EY47</f>
        <v>0</v>
      </c>
      <c r="EU45" s="504">
        <f>'Marks Entry'!FB47</f>
        <v>0</v>
      </c>
      <c r="EV45" s="505">
        <f>'Marks Entry'!FC47</f>
        <v>0</v>
      </c>
      <c r="EW45" s="506">
        <f>'Marks Entry'!FD47</f>
        <v>0</v>
      </c>
      <c r="EX45" s="507" t="str">
        <f>'Marks Entry'!FE47</f>
        <v/>
      </c>
      <c r="EY45" s="505">
        <f>'Marks Entry'!FF47</f>
        <v>0</v>
      </c>
      <c r="EZ45" s="506">
        <f>'Marks Entry'!FG47</f>
        <v>0</v>
      </c>
      <c r="FA45" s="508" t="str">
        <f>'Marks Entry'!FH47</f>
        <v/>
      </c>
      <c r="FB45" s="506" t="str">
        <f>IF(OR('Marks Entry'!FI47="First",'Marks Entry'!FI47="Second",'Marks Entry'!FI47="Third"),'Marks Entry'!FI47,"")</f>
        <v/>
      </c>
      <c r="FC45" s="506" t="str">
        <f>'Marks Entry'!FJ47</f>
        <v/>
      </c>
      <c r="FD45" s="509" t="str">
        <f>'Marks Entry'!FK47</f>
        <v/>
      </c>
      <c r="FE45" s="493" t="str">
        <f>'Marks Entry'!FL47</f>
        <v/>
      </c>
      <c r="FF45" s="510" t="str">
        <f>'Marks Entry'!FM47</f>
        <v/>
      </c>
      <c r="FG45" s="18">
        <f>'Marks Entry'!FO47</f>
        <v>0</v>
      </c>
    </row>
    <row r="46" spans="1:163" s="19" customFormat="1" ht="17.25" customHeight="1">
      <c r="A46" s="1013"/>
      <c r="B46" s="492">
        <f t="shared" si="1"/>
        <v>0</v>
      </c>
      <c r="C46" s="493">
        <f>'Marks Entry'!D48</f>
        <v>0</v>
      </c>
      <c r="D46" s="493">
        <f>'Marks Entry'!E48</f>
        <v>0</v>
      </c>
      <c r="E46" s="493">
        <f>'Marks Entry'!F48</f>
        <v>0</v>
      </c>
      <c r="F46" s="493">
        <f>'Marks Entry'!G48</f>
        <v>0</v>
      </c>
      <c r="G46" s="493">
        <f>'Marks Entry'!H48</f>
        <v>0</v>
      </c>
      <c r="H46" s="493">
        <f>'Marks Entry'!I48</f>
        <v>0</v>
      </c>
      <c r="I46" s="493">
        <f>'Marks Entry'!J48</f>
        <v>0</v>
      </c>
      <c r="J46" s="597">
        <f>'Marks Entry'!K48</f>
        <v>0</v>
      </c>
      <c r="K46" s="494">
        <f>'Marks Entry'!L48</f>
        <v>0</v>
      </c>
      <c r="L46" s="495">
        <f>'Marks Entry'!M48</f>
        <v>0</v>
      </c>
      <c r="M46" s="496">
        <f>'Marks Entry'!N48</f>
        <v>0</v>
      </c>
      <c r="N46" s="495">
        <f>'Marks Entry'!O48</f>
        <v>0</v>
      </c>
      <c r="O46" s="495">
        <f>'Marks Entry'!P48</f>
        <v>0</v>
      </c>
      <c r="P46" s="497">
        <f>'Marks Entry'!Q48</f>
        <v>0</v>
      </c>
      <c r="Q46" s="495">
        <f>'Marks Entry'!R48</f>
        <v>0</v>
      </c>
      <c r="R46" s="495">
        <f>'Marks Entry'!S48</f>
        <v>0</v>
      </c>
      <c r="S46" s="497">
        <f>'Marks Entry'!T48</f>
        <v>0</v>
      </c>
      <c r="T46" s="498">
        <f>'Marks Entry'!U48</f>
        <v>0</v>
      </c>
      <c r="U46" s="495">
        <f>'Marks Entry'!V48</f>
        <v>0</v>
      </c>
      <c r="V46" s="495">
        <f>'Marks Entry'!W48</f>
        <v>0</v>
      </c>
      <c r="W46" s="498">
        <f>'Marks Entry'!X48</f>
        <v>0</v>
      </c>
      <c r="X46" s="495">
        <f>'Marks Entry'!Y48</f>
        <v>0</v>
      </c>
      <c r="Y46" s="495">
        <f>'Marks Entry'!Z48</f>
        <v>0</v>
      </c>
      <c r="Z46" s="498">
        <f>'Marks Entry'!AA48</f>
        <v>0</v>
      </c>
      <c r="AA46" s="511">
        <f>'Marks Entry'!AB48</f>
        <v>0</v>
      </c>
      <c r="AB46" s="501">
        <f>'Marks Entry'!AC48</f>
        <v>0</v>
      </c>
      <c r="AC46" s="501" t="str">
        <f>'Marks Entry'!AD48</f>
        <v/>
      </c>
      <c r="AD46" s="502">
        <f>'Marks Entry'!AE48</f>
        <v>0</v>
      </c>
      <c r="AE46" s="494">
        <f>'Marks Entry'!AF48</f>
        <v>0</v>
      </c>
      <c r="AF46" s="495">
        <f>'Marks Entry'!AG48</f>
        <v>0</v>
      </c>
      <c r="AG46" s="496">
        <f>'Marks Entry'!AH48</f>
        <v>0</v>
      </c>
      <c r="AH46" s="495">
        <f>'Marks Entry'!AI48</f>
        <v>0</v>
      </c>
      <c r="AI46" s="495">
        <f>'Marks Entry'!AJ48</f>
        <v>0</v>
      </c>
      <c r="AJ46" s="497">
        <f>'Marks Entry'!AK48</f>
        <v>0</v>
      </c>
      <c r="AK46" s="495">
        <f>'Marks Entry'!AL48</f>
        <v>0</v>
      </c>
      <c r="AL46" s="495">
        <f>'Marks Entry'!AM48</f>
        <v>0</v>
      </c>
      <c r="AM46" s="497">
        <f>'Marks Entry'!AN48</f>
        <v>0</v>
      </c>
      <c r="AN46" s="498">
        <f>'Marks Entry'!AO48</f>
        <v>0</v>
      </c>
      <c r="AO46" s="495">
        <f>'Marks Entry'!AP48</f>
        <v>0</v>
      </c>
      <c r="AP46" s="495">
        <f>'Marks Entry'!AQ48</f>
        <v>0</v>
      </c>
      <c r="AQ46" s="498">
        <f>'Marks Entry'!AR48</f>
        <v>0</v>
      </c>
      <c r="AR46" s="495">
        <f>'Marks Entry'!AS48</f>
        <v>0</v>
      </c>
      <c r="AS46" s="495">
        <f>'Marks Entry'!AT48</f>
        <v>0</v>
      </c>
      <c r="AT46" s="498">
        <f>'Marks Entry'!AU48</f>
        <v>0</v>
      </c>
      <c r="AU46" s="511">
        <f>'Marks Entry'!AV48</f>
        <v>0</v>
      </c>
      <c r="AV46" s="501">
        <f>'Marks Entry'!AW48</f>
        <v>0</v>
      </c>
      <c r="AW46" s="501" t="str">
        <f>'Marks Entry'!AX48</f>
        <v>E</v>
      </c>
      <c r="AX46" s="502">
        <f>'Marks Entry'!AY48</f>
        <v>0</v>
      </c>
      <c r="AY46" s="494">
        <f>'Marks Entry'!AZ48</f>
        <v>0</v>
      </c>
      <c r="AZ46" s="495">
        <f>'Marks Entry'!BA48</f>
        <v>0</v>
      </c>
      <c r="BA46" s="496">
        <f>'Marks Entry'!BB48</f>
        <v>0</v>
      </c>
      <c r="BB46" s="495">
        <f>'Marks Entry'!BC48</f>
        <v>0</v>
      </c>
      <c r="BC46" s="495">
        <f>'Marks Entry'!BD48</f>
        <v>0</v>
      </c>
      <c r="BD46" s="497">
        <f>'Marks Entry'!BE48</f>
        <v>0</v>
      </c>
      <c r="BE46" s="495">
        <f>'Marks Entry'!BF48</f>
        <v>0</v>
      </c>
      <c r="BF46" s="495">
        <f>'Marks Entry'!BG48</f>
        <v>0</v>
      </c>
      <c r="BG46" s="497">
        <f>'Marks Entry'!BH48</f>
        <v>0</v>
      </c>
      <c r="BH46" s="498">
        <f>'Marks Entry'!BI48</f>
        <v>0</v>
      </c>
      <c r="BI46" s="495">
        <f>'Marks Entry'!BJ48</f>
        <v>0</v>
      </c>
      <c r="BJ46" s="495">
        <f>'Marks Entry'!BK48</f>
        <v>0</v>
      </c>
      <c r="BK46" s="498">
        <f>'Marks Entry'!BL48</f>
        <v>0</v>
      </c>
      <c r="BL46" s="495">
        <f>'Marks Entry'!BM48</f>
        <v>0</v>
      </c>
      <c r="BM46" s="495">
        <f>'Marks Entry'!BN48</f>
        <v>0</v>
      </c>
      <c r="BN46" s="498">
        <f>'Marks Entry'!BO48</f>
        <v>0</v>
      </c>
      <c r="BO46" s="511">
        <f>'Marks Entry'!BP48</f>
        <v>0</v>
      </c>
      <c r="BP46" s="501">
        <f>'Marks Entry'!BQ48</f>
        <v>0</v>
      </c>
      <c r="BQ46" s="501" t="str">
        <f>'Marks Entry'!BR48</f>
        <v>E</v>
      </c>
      <c r="BR46" s="502">
        <f>'Marks Entry'!BS48</f>
        <v>0</v>
      </c>
      <c r="BS46" s="494">
        <f>'Marks Entry'!BT48</f>
        <v>0</v>
      </c>
      <c r="BT46" s="495">
        <f>'Marks Entry'!BU48</f>
        <v>0</v>
      </c>
      <c r="BU46" s="496">
        <f>'Marks Entry'!BV48</f>
        <v>0</v>
      </c>
      <c r="BV46" s="495">
        <f>'Marks Entry'!BW48</f>
        <v>0</v>
      </c>
      <c r="BW46" s="495">
        <f>'Marks Entry'!BX48</f>
        <v>0</v>
      </c>
      <c r="BX46" s="497">
        <f>'Marks Entry'!BY48</f>
        <v>0</v>
      </c>
      <c r="BY46" s="495">
        <f>'Marks Entry'!BZ48</f>
        <v>0</v>
      </c>
      <c r="BZ46" s="495">
        <f>'Marks Entry'!CA48</f>
        <v>0</v>
      </c>
      <c r="CA46" s="497">
        <f>'Marks Entry'!CB48</f>
        <v>0</v>
      </c>
      <c r="CB46" s="498">
        <f>'Marks Entry'!CC48</f>
        <v>0</v>
      </c>
      <c r="CC46" s="495">
        <f>'Marks Entry'!CD48</f>
        <v>0</v>
      </c>
      <c r="CD46" s="495">
        <f>'Marks Entry'!CE48</f>
        <v>0</v>
      </c>
      <c r="CE46" s="498">
        <f>'Marks Entry'!CF48</f>
        <v>0</v>
      </c>
      <c r="CF46" s="495">
        <f>'Marks Entry'!CG48</f>
        <v>0</v>
      </c>
      <c r="CG46" s="495">
        <f>'Marks Entry'!CH48</f>
        <v>0</v>
      </c>
      <c r="CH46" s="498">
        <f>'Marks Entry'!CI48</f>
        <v>0</v>
      </c>
      <c r="CI46" s="511">
        <f>'Marks Entry'!CJ48</f>
        <v>0</v>
      </c>
      <c r="CJ46" s="501">
        <f>'Marks Entry'!CK48</f>
        <v>0</v>
      </c>
      <c r="CK46" s="501" t="str">
        <f>'Marks Entry'!CL48</f>
        <v>E</v>
      </c>
      <c r="CL46" s="502">
        <f>'Marks Entry'!CM48</f>
        <v>0</v>
      </c>
      <c r="CM46" s="494">
        <f>'Marks Entry'!CN48</f>
        <v>0</v>
      </c>
      <c r="CN46" s="495">
        <f>'Marks Entry'!CO48</f>
        <v>0</v>
      </c>
      <c r="CO46" s="496">
        <f>'Marks Entry'!CP48</f>
        <v>0</v>
      </c>
      <c r="CP46" s="495">
        <f>'Marks Entry'!CQ48</f>
        <v>0</v>
      </c>
      <c r="CQ46" s="495">
        <f>'Marks Entry'!CR48</f>
        <v>0</v>
      </c>
      <c r="CR46" s="497">
        <f>'Marks Entry'!CS48</f>
        <v>0</v>
      </c>
      <c r="CS46" s="495">
        <f>'Marks Entry'!CT48</f>
        <v>0</v>
      </c>
      <c r="CT46" s="495">
        <f>'Marks Entry'!CU48</f>
        <v>0</v>
      </c>
      <c r="CU46" s="497">
        <f>'Marks Entry'!CV48</f>
        <v>0</v>
      </c>
      <c r="CV46" s="498">
        <f>'Marks Entry'!CW48</f>
        <v>0</v>
      </c>
      <c r="CW46" s="495">
        <f>'Marks Entry'!CX48</f>
        <v>0</v>
      </c>
      <c r="CX46" s="495">
        <f>'Marks Entry'!CY48</f>
        <v>0</v>
      </c>
      <c r="CY46" s="498">
        <f>'Marks Entry'!CZ48</f>
        <v>0</v>
      </c>
      <c r="CZ46" s="495">
        <f>'Marks Entry'!DA48</f>
        <v>0</v>
      </c>
      <c r="DA46" s="495">
        <f>'Marks Entry'!DB48</f>
        <v>0</v>
      </c>
      <c r="DB46" s="498">
        <f>'Marks Entry'!DC48</f>
        <v>0</v>
      </c>
      <c r="DC46" s="511">
        <f>'Marks Entry'!DD48</f>
        <v>0</v>
      </c>
      <c r="DD46" s="501">
        <f>'Marks Entry'!DE48</f>
        <v>0</v>
      </c>
      <c r="DE46" s="501" t="str">
        <f>'Marks Entry'!DF48</f>
        <v>E</v>
      </c>
      <c r="DF46" s="502">
        <f>'Marks Entry'!DG48</f>
        <v>0</v>
      </c>
      <c r="DG46" s="494">
        <f>'Marks Entry'!DH48</f>
        <v>0</v>
      </c>
      <c r="DH46" s="495">
        <f>'Marks Entry'!DI48</f>
        <v>0</v>
      </c>
      <c r="DI46" s="496">
        <f>'Marks Entry'!DJ48</f>
        <v>0</v>
      </c>
      <c r="DJ46" s="495">
        <f>'Marks Entry'!DK48</f>
        <v>0</v>
      </c>
      <c r="DK46" s="495">
        <f>'Marks Entry'!DL48</f>
        <v>0</v>
      </c>
      <c r="DL46" s="497">
        <f>'Marks Entry'!DM48</f>
        <v>0</v>
      </c>
      <c r="DM46" s="495">
        <f>'Marks Entry'!DN48</f>
        <v>0</v>
      </c>
      <c r="DN46" s="495">
        <f>'Marks Entry'!DO48</f>
        <v>0</v>
      </c>
      <c r="DO46" s="497">
        <f>'Marks Entry'!DP48</f>
        <v>0</v>
      </c>
      <c r="DP46" s="498">
        <f>'Marks Entry'!DQ48</f>
        <v>0</v>
      </c>
      <c r="DQ46" s="495">
        <f>'Marks Entry'!DR48</f>
        <v>0</v>
      </c>
      <c r="DR46" s="495">
        <f>'Marks Entry'!DS48</f>
        <v>0</v>
      </c>
      <c r="DS46" s="498">
        <f>'Marks Entry'!DT48</f>
        <v>0</v>
      </c>
      <c r="DT46" s="495">
        <f>'Marks Entry'!DU48</f>
        <v>0</v>
      </c>
      <c r="DU46" s="495">
        <f>'Marks Entry'!DV48</f>
        <v>0</v>
      </c>
      <c r="DV46" s="498">
        <f>'Marks Entry'!DW48</f>
        <v>0</v>
      </c>
      <c r="DW46" s="511">
        <f>'Marks Entry'!DX48</f>
        <v>0</v>
      </c>
      <c r="DX46" s="501">
        <f>'Marks Entry'!DY48</f>
        <v>0</v>
      </c>
      <c r="DY46" s="501" t="str">
        <f>'Marks Entry'!DZ48</f>
        <v>E</v>
      </c>
      <c r="DZ46" s="502">
        <f>'Marks Entry'!EA48</f>
        <v>0</v>
      </c>
      <c r="EA46" s="494">
        <f>'Marks Entry'!EB48</f>
        <v>0</v>
      </c>
      <c r="EB46" s="495">
        <f>'Marks Entry'!EC48</f>
        <v>0</v>
      </c>
      <c r="EC46" s="495">
        <f>'Marks Entry'!ED48</f>
        <v>0</v>
      </c>
      <c r="ED46" s="495">
        <f>'Marks Entry'!EE48</f>
        <v>0</v>
      </c>
      <c r="EE46" s="495">
        <f>'Marks Entry'!EF48</f>
        <v>0</v>
      </c>
      <c r="EF46" s="503">
        <f>'Marks Entry'!EG48</f>
        <v>0</v>
      </c>
      <c r="EG46" s="504">
        <f>'Marks Entry'!EJ48</f>
        <v>0</v>
      </c>
      <c r="EH46" s="494">
        <f>'Marks Entry'!EK48</f>
        <v>0</v>
      </c>
      <c r="EI46" s="495">
        <f>'Marks Entry'!EL48</f>
        <v>0</v>
      </c>
      <c r="EJ46" s="495">
        <f>'Marks Entry'!EM48</f>
        <v>0</v>
      </c>
      <c r="EK46" s="495">
        <f>'Marks Entry'!EN48</f>
        <v>0</v>
      </c>
      <c r="EL46" s="495">
        <f>'Marks Entry'!EO48</f>
        <v>0</v>
      </c>
      <c r="EM46" s="498">
        <f>'Marks Entry'!EP48</f>
        <v>0</v>
      </c>
      <c r="EN46" s="504">
        <f>'Marks Entry'!ES48</f>
        <v>0</v>
      </c>
      <c r="EO46" s="494">
        <f>'Marks Entry'!ET48</f>
        <v>0</v>
      </c>
      <c r="EP46" s="495">
        <f>'Marks Entry'!EU48</f>
        <v>0</v>
      </c>
      <c r="EQ46" s="495">
        <f>'Marks Entry'!EV48</f>
        <v>0</v>
      </c>
      <c r="ER46" s="495">
        <f>'Marks Entry'!EW48</f>
        <v>0</v>
      </c>
      <c r="ES46" s="495">
        <f>'Marks Entry'!EX48</f>
        <v>0</v>
      </c>
      <c r="ET46" s="498">
        <f>'Marks Entry'!EY48</f>
        <v>0</v>
      </c>
      <c r="EU46" s="504">
        <f>'Marks Entry'!FB48</f>
        <v>0</v>
      </c>
      <c r="EV46" s="505">
        <f>'Marks Entry'!FC48</f>
        <v>0</v>
      </c>
      <c r="EW46" s="506">
        <f>'Marks Entry'!FD48</f>
        <v>0</v>
      </c>
      <c r="EX46" s="507" t="str">
        <f>'Marks Entry'!FE48</f>
        <v/>
      </c>
      <c r="EY46" s="505">
        <f>'Marks Entry'!FF48</f>
        <v>0</v>
      </c>
      <c r="EZ46" s="506">
        <f>'Marks Entry'!FG48</f>
        <v>0</v>
      </c>
      <c r="FA46" s="508" t="str">
        <f>'Marks Entry'!FH48</f>
        <v/>
      </c>
      <c r="FB46" s="506" t="str">
        <f>IF(OR('Marks Entry'!FI48="First",'Marks Entry'!FI48="Second",'Marks Entry'!FI48="Third"),'Marks Entry'!FI48,"")</f>
        <v/>
      </c>
      <c r="FC46" s="506" t="str">
        <f>'Marks Entry'!FJ48</f>
        <v/>
      </c>
      <c r="FD46" s="509" t="str">
        <f>'Marks Entry'!FK48</f>
        <v/>
      </c>
      <c r="FE46" s="493" t="str">
        <f>'Marks Entry'!FL48</f>
        <v/>
      </c>
      <c r="FF46" s="510" t="str">
        <f>'Marks Entry'!FM48</f>
        <v/>
      </c>
      <c r="FG46" s="18">
        <f>'Marks Entry'!FO48</f>
        <v>0</v>
      </c>
    </row>
    <row r="47" spans="1:163" s="19" customFormat="1" ht="17.25" customHeight="1">
      <c r="A47" s="1013"/>
      <c r="B47" s="492">
        <f t="shared" si="1"/>
        <v>0</v>
      </c>
      <c r="C47" s="493">
        <f>'Marks Entry'!D49</f>
        <v>0</v>
      </c>
      <c r="D47" s="493">
        <f>'Marks Entry'!E49</f>
        <v>0</v>
      </c>
      <c r="E47" s="493">
        <f>'Marks Entry'!F49</f>
        <v>0</v>
      </c>
      <c r="F47" s="493">
        <f>'Marks Entry'!G49</f>
        <v>0</v>
      </c>
      <c r="G47" s="493">
        <f>'Marks Entry'!H49</f>
        <v>0</v>
      </c>
      <c r="H47" s="493">
        <f>'Marks Entry'!I49</f>
        <v>0</v>
      </c>
      <c r="I47" s="493">
        <f>'Marks Entry'!J49</f>
        <v>0</v>
      </c>
      <c r="J47" s="597">
        <f>'Marks Entry'!K49</f>
        <v>0</v>
      </c>
      <c r="K47" s="494">
        <f>'Marks Entry'!L49</f>
        <v>0</v>
      </c>
      <c r="L47" s="495">
        <f>'Marks Entry'!M49</f>
        <v>0</v>
      </c>
      <c r="M47" s="496">
        <f>'Marks Entry'!N49</f>
        <v>0</v>
      </c>
      <c r="N47" s="495">
        <f>'Marks Entry'!O49</f>
        <v>0</v>
      </c>
      <c r="O47" s="495">
        <f>'Marks Entry'!P49</f>
        <v>0</v>
      </c>
      <c r="P47" s="497">
        <f>'Marks Entry'!Q49</f>
        <v>0</v>
      </c>
      <c r="Q47" s="495">
        <f>'Marks Entry'!R49</f>
        <v>0</v>
      </c>
      <c r="R47" s="495">
        <f>'Marks Entry'!S49</f>
        <v>0</v>
      </c>
      <c r="S47" s="497">
        <f>'Marks Entry'!T49</f>
        <v>0</v>
      </c>
      <c r="T47" s="498">
        <f>'Marks Entry'!U49</f>
        <v>0</v>
      </c>
      <c r="U47" s="495">
        <f>'Marks Entry'!V49</f>
        <v>0</v>
      </c>
      <c r="V47" s="495">
        <f>'Marks Entry'!W49</f>
        <v>0</v>
      </c>
      <c r="W47" s="498">
        <f>'Marks Entry'!X49</f>
        <v>0</v>
      </c>
      <c r="X47" s="495">
        <f>'Marks Entry'!Y49</f>
        <v>0</v>
      </c>
      <c r="Y47" s="495">
        <f>'Marks Entry'!Z49</f>
        <v>0</v>
      </c>
      <c r="Z47" s="498">
        <f>'Marks Entry'!AA49</f>
        <v>0</v>
      </c>
      <c r="AA47" s="511">
        <f>'Marks Entry'!AB49</f>
        <v>0</v>
      </c>
      <c r="AB47" s="501">
        <f>'Marks Entry'!AC49</f>
        <v>0</v>
      </c>
      <c r="AC47" s="501" t="str">
        <f>'Marks Entry'!AD49</f>
        <v/>
      </c>
      <c r="AD47" s="502">
        <f>'Marks Entry'!AE49</f>
        <v>0</v>
      </c>
      <c r="AE47" s="494">
        <f>'Marks Entry'!AF49</f>
        <v>0</v>
      </c>
      <c r="AF47" s="495">
        <f>'Marks Entry'!AG49</f>
        <v>0</v>
      </c>
      <c r="AG47" s="496">
        <f>'Marks Entry'!AH49</f>
        <v>0</v>
      </c>
      <c r="AH47" s="495">
        <f>'Marks Entry'!AI49</f>
        <v>0</v>
      </c>
      <c r="AI47" s="495">
        <f>'Marks Entry'!AJ49</f>
        <v>0</v>
      </c>
      <c r="AJ47" s="497">
        <f>'Marks Entry'!AK49</f>
        <v>0</v>
      </c>
      <c r="AK47" s="495">
        <f>'Marks Entry'!AL49</f>
        <v>0</v>
      </c>
      <c r="AL47" s="495">
        <f>'Marks Entry'!AM49</f>
        <v>0</v>
      </c>
      <c r="AM47" s="497">
        <f>'Marks Entry'!AN49</f>
        <v>0</v>
      </c>
      <c r="AN47" s="498">
        <f>'Marks Entry'!AO49</f>
        <v>0</v>
      </c>
      <c r="AO47" s="495">
        <f>'Marks Entry'!AP49</f>
        <v>0</v>
      </c>
      <c r="AP47" s="495">
        <f>'Marks Entry'!AQ49</f>
        <v>0</v>
      </c>
      <c r="AQ47" s="498">
        <f>'Marks Entry'!AR49</f>
        <v>0</v>
      </c>
      <c r="AR47" s="495">
        <f>'Marks Entry'!AS49</f>
        <v>0</v>
      </c>
      <c r="AS47" s="495">
        <f>'Marks Entry'!AT49</f>
        <v>0</v>
      </c>
      <c r="AT47" s="498">
        <f>'Marks Entry'!AU49</f>
        <v>0</v>
      </c>
      <c r="AU47" s="511">
        <f>'Marks Entry'!AV49</f>
        <v>0</v>
      </c>
      <c r="AV47" s="501">
        <f>'Marks Entry'!AW49</f>
        <v>0</v>
      </c>
      <c r="AW47" s="501" t="str">
        <f>'Marks Entry'!AX49</f>
        <v>E</v>
      </c>
      <c r="AX47" s="502">
        <f>'Marks Entry'!AY49</f>
        <v>0</v>
      </c>
      <c r="AY47" s="494">
        <f>'Marks Entry'!AZ49</f>
        <v>0</v>
      </c>
      <c r="AZ47" s="495">
        <f>'Marks Entry'!BA49</f>
        <v>0</v>
      </c>
      <c r="BA47" s="496">
        <f>'Marks Entry'!BB49</f>
        <v>0</v>
      </c>
      <c r="BB47" s="495">
        <f>'Marks Entry'!BC49</f>
        <v>0</v>
      </c>
      <c r="BC47" s="495">
        <f>'Marks Entry'!BD49</f>
        <v>0</v>
      </c>
      <c r="BD47" s="497">
        <f>'Marks Entry'!BE49</f>
        <v>0</v>
      </c>
      <c r="BE47" s="495">
        <f>'Marks Entry'!BF49</f>
        <v>0</v>
      </c>
      <c r="BF47" s="495">
        <f>'Marks Entry'!BG49</f>
        <v>0</v>
      </c>
      <c r="BG47" s="497">
        <f>'Marks Entry'!BH49</f>
        <v>0</v>
      </c>
      <c r="BH47" s="498">
        <f>'Marks Entry'!BI49</f>
        <v>0</v>
      </c>
      <c r="BI47" s="495">
        <f>'Marks Entry'!BJ49</f>
        <v>0</v>
      </c>
      <c r="BJ47" s="495">
        <f>'Marks Entry'!BK49</f>
        <v>0</v>
      </c>
      <c r="BK47" s="498">
        <f>'Marks Entry'!BL49</f>
        <v>0</v>
      </c>
      <c r="BL47" s="495">
        <f>'Marks Entry'!BM49</f>
        <v>0</v>
      </c>
      <c r="BM47" s="495">
        <f>'Marks Entry'!BN49</f>
        <v>0</v>
      </c>
      <c r="BN47" s="498">
        <f>'Marks Entry'!BO49</f>
        <v>0</v>
      </c>
      <c r="BO47" s="511">
        <f>'Marks Entry'!BP49</f>
        <v>0</v>
      </c>
      <c r="BP47" s="501">
        <f>'Marks Entry'!BQ49</f>
        <v>0</v>
      </c>
      <c r="BQ47" s="501" t="str">
        <f>'Marks Entry'!BR49</f>
        <v>E</v>
      </c>
      <c r="BR47" s="502">
        <f>'Marks Entry'!BS49</f>
        <v>0</v>
      </c>
      <c r="BS47" s="494">
        <f>'Marks Entry'!BT49</f>
        <v>0</v>
      </c>
      <c r="BT47" s="495">
        <f>'Marks Entry'!BU49</f>
        <v>0</v>
      </c>
      <c r="BU47" s="496">
        <f>'Marks Entry'!BV49</f>
        <v>0</v>
      </c>
      <c r="BV47" s="495">
        <f>'Marks Entry'!BW49</f>
        <v>0</v>
      </c>
      <c r="BW47" s="495">
        <f>'Marks Entry'!BX49</f>
        <v>0</v>
      </c>
      <c r="BX47" s="497">
        <f>'Marks Entry'!BY49</f>
        <v>0</v>
      </c>
      <c r="BY47" s="495">
        <f>'Marks Entry'!BZ49</f>
        <v>0</v>
      </c>
      <c r="BZ47" s="495">
        <f>'Marks Entry'!CA49</f>
        <v>0</v>
      </c>
      <c r="CA47" s="497">
        <f>'Marks Entry'!CB49</f>
        <v>0</v>
      </c>
      <c r="CB47" s="498">
        <f>'Marks Entry'!CC49</f>
        <v>0</v>
      </c>
      <c r="CC47" s="495">
        <f>'Marks Entry'!CD49</f>
        <v>0</v>
      </c>
      <c r="CD47" s="495">
        <f>'Marks Entry'!CE49</f>
        <v>0</v>
      </c>
      <c r="CE47" s="498">
        <f>'Marks Entry'!CF49</f>
        <v>0</v>
      </c>
      <c r="CF47" s="495">
        <f>'Marks Entry'!CG49</f>
        <v>0</v>
      </c>
      <c r="CG47" s="495">
        <f>'Marks Entry'!CH49</f>
        <v>0</v>
      </c>
      <c r="CH47" s="498">
        <f>'Marks Entry'!CI49</f>
        <v>0</v>
      </c>
      <c r="CI47" s="511">
        <f>'Marks Entry'!CJ49</f>
        <v>0</v>
      </c>
      <c r="CJ47" s="501">
        <f>'Marks Entry'!CK49</f>
        <v>0</v>
      </c>
      <c r="CK47" s="501" t="str">
        <f>'Marks Entry'!CL49</f>
        <v>E</v>
      </c>
      <c r="CL47" s="502">
        <f>'Marks Entry'!CM49</f>
        <v>0</v>
      </c>
      <c r="CM47" s="494">
        <f>'Marks Entry'!CN49</f>
        <v>0</v>
      </c>
      <c r="CN47" s="495">
        <f>'Marks Entry'!CO49</f>
        <v>0</v>
      </c>
      <c r="CO47" s="496">
        <f>'Marks Entry'!CP49</f>
        <v>0</v>
      </c>
      <c r="CP47" s="495">
        <f>'Marks Entry'!CQ49</f>
        <v>0</v>
      </c>
      <c r="CQ47" s="495">
        <f>'Marks Entry'!CR49</f>
        <v>0</v>
      </c>
      <c r="CR47" s="497">
        <f>'Marks Entry'!CS49</f>
        <v>0</v>
      </c>
      <c r="CS47" s="495">
        <f>'Marks Entry'!CT49</f>
        <v>0</v>
      </c>
      <c r="CT47" s="495">
        <f>'Marks Entry'!CU49</f>
        <v>0</v>
      </c>
      <c r="CU47" s="497">
        <f>'Marks Entry'!CV49</f>
        <v>0</v>
      </c>
      <c r="CV47" s="498">
        <f>'Marks Entry'!CW49</f>
        <v>0</v>
      </c>
      <c r="CW47" s="495">
        <f>'Marks Entry'!CX49</f>
        <v>0</v>
      </c>
      <c r="CX47" s="495">
        <f>'Marks Entry'!CY49</f>
        <v>0</v>
      </c>
      <c r="CY47" s="498">
        <f>'Marks Entry'!CZ49</f>
        <v>0</v>
      </c>
      <c r="CZ47" s="495">
        <f>'Marks Entry'!DA49</f>
        <v>0</v>
      </c>
      <c r="DA47" s="495">
        <f>'Marks Entry'!DB49</f>
        <v>0</v>
      </c>
      <c r="DB47" s="498">
        <f>'Marks Entry'!DC49</f>
        <v>0</v>
      </c>
      <c r="DC47" s="511">
        <f>'Marks Entry'!DD49</f>
        <v>0</v>
      </c>
      <c r="DD47" s="501">
        <f>'Marks Entry'!DE49</f>
        <v>0</v>
      </c>
      <c r="DE47" s="501" t="str">
        <f>'Marks Entry'!DF49</f>
        <v>E</v>
      </c>
      <c r="DF47" s="502">
        <f>'Marks Entry'!DG49</f>
        <v>0</v>
      </c>
      <c r="DG47" s="494">
        <f>'Marks Entry'!DH49</f>
        <v>0</v>
      </c>
      <c r="DH47" s="495">
        <f>'Marks Entry'!DI49</f>
        <v>0</v>
      </c>
      <c r="DI47" s="496">
        <f>'Marks Entry'!DJ49</f>
        <v>0</v>
      </c>
      <c r="DJ47" s="495">
        <f>'Marks Entry'!DK49</f>
        <v>0</v>
      </c>
      <c r="DK47" s="495">
        <f>'Marks Entry'!DL49</f>
        <v>0</v>
      </c>
      <c r="DL47" s="497">
        <f>'Marks Entry'!DM49</f>
        <v>0</v>
      </c>
      <c r="DM47" s="495">
        <f>'Marks Entry'!DN49</f>
        <v>0</v>
      </c>
      <c r="DN47" s="495">
        <f>'Marks Entry'!DO49</f>
        <v>0</v>
      </c>
      <c r="DO47" s="497">
        <f>'Marks Entry'!DP49</f>
        <v>0</v>
      </c>
      <c r="DP47" s="498">
        <f>'Marks Entry'!DQ49</f>
        <v>0</v>
      </c>
      <c r="DQ47" s="495">
        <f>'Marks Entry'!DR49</f>
        <v>0</v>
      </c>
      <c r="DR47" s="495">
        <f>'Marks Entry'!DS49</f>
        <v>0</v>
      </c>
      <c r="DS47" s="498">
        <f>'Marks Entry'!DT49</f>
        <v>0</v>
      </c>
      <c r="DT47" s="495">
        <f>'Marks Entry'!DU49</f>
        <v>0</v>
      </c>
      <c r="DU47" s="495">
        <f>'Marks Entry'!DV49</f>
        <v>0</v>
      </c>
      <c r="DV47" s="498">
        <f>'Marks Entry'!DW49</f>
        <v>0</v>
      </c>
      <c r="DW47" s="511">
        <f>'Marks Entry'!DX49</f>
        <v>0</v>
      </c>
      <c r="DX47" s="501">
        <f>'Marks Entry'!DY49</f>
        <v>0</v>
      </c>
      <c r="DY47" s="501" t="str">
        <f>'Marks Entry'!DZ49</f>
        <v>E</v>
      </c>
      <c r="DZ47" s="502">
        <f>'Marks Entry'!EA49</f>
        <v>0</v>
      </c>
      <c r="EA47" s="494">
        <f>'Marks Entry'!EB49</f>
        <v>0</v>
      </c>
      <c r="EB47" s="495">
        <f>'Marks Entry'!EC49</f>
        <v>0</v>
      </c>
      <c r="EC47" s="495">
        <f>'Marks Entry'!ED49</f>
        <v>0</v>
      </c>
      <c r="ED47" s="495">
        <f>'Marks Entry'!EE49</f>
        <v>0</v>
      </c>
      <c r="EE47" s="495">
        <f>'Marks Entry'!EF49</f>
        <v>0</v>
      </c>
      <c r="EF47" s="503">
        <f>'Marks Entry'!EG49</f>
        <v>0</v>
      </c>
      <c r="EG47" s="504">
        <f>'Marks Entry'!EJ49</f>
        <v>0</v>
      </c>
      <c r="EH47" s="494">
        <f>'Marks Entry'!EK49</f>
        <v>0</v>
      </c>
      <c r="EI47" s="495">
        <f>'Marks Entry'!EL49</f>
        <v>0</v>
      </c>
      <c r="EJ47" s="495">
        <f>'Marks Entry'!EM49</f>
        <v>0</v>
      </c>
      <c r="EK47" s="495">
        <f>'Marks Entry'!EN49</f>
        <v>0</v>
      </c>
      <c r="EL47" s="495">
        <f>'Marks Entry'!EO49</f>
        <v>0</v>
      </c>
      <c r="EM47" s="498">
        <f>'Marks Entry'!EP49</f>
        <v>0</v>
      </c>
      <c r="EN47" s="504">
        <f>'Marks Entry'!ES49</f>
        <v>0</v>
      </c>
      <c r="EO47" s="494">
        <f>'Marks Entry'!ET49</f>
        <v>0</v>
      </c>
      <c r="EP47" s="495">
        <f>'Marks Entry'!EU49</f>
        <v>0</v>
      </c>
      <c r="EQ47" s="495">
        <f>'Marks Entry'!EV49</f>
        <v>0</v>
      </c>
      <c r="ER47" s="495">
        <f>'Marks Entry'!EW49</f>
        <v>0</v>
      </c>
      <c r="ES47" s="495">
        <f>'Marks Entry'!EX49</f>
        <v>0</v>
      </c>
      <c r="ET47" s="498">
        <f>'Marks Entry'!EY49</f>
        <v>0</v>
      </c>
      <c r="EU47" s="504">
        <f>'Marks Entry'!FB49</f>
        <v>0</v>
      </c>
      <c r="EV47" s="505">
        <f>'Marks Entry'!FC49</f>
        <v>0</v>
      </c>
      <c r="EW47" s="506">
        <f>'Marks Entry'!FD49</f>
        <v>0</v>
      </c>
      <c r="EX47" s="507" t="str">
        <f>'Marks Entry'!FE49</f>
        <v/>
      </c>
      <c r="EY47" s="505">
        <f>'Marks Entry'!FF49</f>
        <v>0</v>
      </c>
      <c r="EZ47" s="506">
        <f>'Marks Entry'!FG49</f>
        <v>0</v>
      </c>
      <c r="FA47" s="508" t="str">
        <f>'Marks Entry'!FH49</f>
        <v/>
      </c>
      <c r="FB47" s="506" t="str">
        <f>IF(OR('Marks Entry'!FI49="First",'Marks Entry'!FI49="Second",'Marks Entry'!FI49="Third"),'Marks Entry'!FI49,"")</f>
        <v/>
      </c>
      <c r="FC47" s="506" t="str">
        <f>'Marks Entry'!FJ49</f>
        <v/>
      </c>
      <c r="FD47" s="509" t="str">
        <f>'Marks Entry'!FK49</f>
        <v/>
      </c>
      <c r="FE47" s="493" t="str">
        <f>'Marks Entry'!FL49</f>
        <v/>
      </c>
      <c r="FF47" s="510" t="str">
        <f>'Marks Entry'!FM49</f>
        <v/>
      </c>
      <c r="FG47" s="18">
        <f>'Marks Entry'!FO49</f>
        <v>0</v>
      </c>
    </row>
    <row r="48" spans="1:163" s="19" customFormat="1" ht="17.25" customHeight="1">
      <c r="A48" s="1013"/>
      <c r="B48" s="492">
        <f t="shared" si="1"/>
        <v>0</v>
      </c>
      <c r="C48" s="493">
        <f>'Marks Entry'!D50</f>
        <v>0</v>
      </c>
      <c r="D48" s="493">
        <f>'Marks Entry'!E50</f>
        <v>0</v>
      </c>
      <c r="E48" s="493">
        <f>'Marks Entry'!F50</f>
        <v>0</v>
      </c>
      <c r="F48" s="493">
        <f>'Marks Entry'!G50</f>
        <v>0</v>
      </c>
      <c r="G48" s="493">
        <f>'Marks Entry'!H50</f>
        <v>0</v>
      </c>
      <c r="H48" s="493">
        <f>'Marks Entry'!I50</f>
        <v>0</v>
      </c>
      <c r="I48" s="493">
        <f>'Marks Entry'!J50</f>
        <v>0</v>
      </c>
      <c r="J48" s="597">
        <f>'Marks Entry'!K50</f>
        <v>0</v>
      </c>
      <c r="K48" s="494">
        <f>'Marks Entry'!L50</f>
        <v>0</v>
      </c>
      <c r="L48" s="495">
        <f>'Marks Entry'!M50</f>
        <v>0</v>
      </c>
      <c r="M48" s="496">
        <f>'Marks Entry'!N50</f>
        <v>0</v>
      </c>
      <c r="N48" s="495">
        <f>'Marks Entry'!O50</f>
        <v>0</v>
      </c>
      <c r="O48" s="495">
        <f>'Marks Entry'!P50</f>
        <v>0</v>
      </c>
      <c r="P48" s="497">
        <f>'Marks Entry'!Q50</f>
        <v>0</v>
      </c>
      <c r="Q48" s="495">
        <f>'Marks Entry'!R50</f>
        <v>0</v>
      </c>
      <c r="R48" s="495">
        <f>'Marks Entry'!S50</f>
        <v>0</v>
      </c>
      <c r="S48" s="497">
        <f>'Marks Entry'!T50</f>
        <v>0</v>
      </c>
      <c r="T48" s="498">
        <f>'Marks Entry'!U50</f>
        <v>0</v>
      </c>
      <c r="U48" s="495">
        <f>'Marks Entry'!V50</f>
        <v>0</v>
      </c>
      <c r="V48" s="495">
        <f>'Marks Entry'!W50</f>
        <v>0</v>
      </c>
      <c r="W48" s="498">
        <f>'Marks Entry'!X50</f>
        <v>0</v>
      </c>
      <c r="X48" s="495">
        <f>'Marks Entry'!Y50</f>
        <v>0</v>
      </c>
      <c r="Y48" s="495">
        <f>'Marks Entry'!Z50</f>
        <v>0</v>
      </c>
      <c r="Z48" s="498">
        <f>'Marks Entry'!AA50</f>
        <v>0</v>
      </c>
      <c r="AA48" s="511">
        <f>'Marks Entry'!AB50</f>
        <v>0</v>
      </c>
      <c r="AB48" s="501">
        <f>'Marks Entry'!AC50</f>
        <v>0</v>
      </c>
      <c r="AC48" s="501" t="str">
        <f>'Marks Entry'!AD50</f>
        <v/>
      </c>
      <c r="AD48" s="502">
        <f>'Marks Entry'!AE50</f>
        <v>0</v>
      </c>
      <c r="AE48" s="494">
        <f>'Marks Entry'!AF50</f>
        <v>0</v>
      </c>
      <c r="AF48" s="495">
        <f>'Marks Entry'!AG50</f>
        <v>0</v>
      </c>
      <c r="AG48" s="496">
        <f>'Marks Entry'!AH50</f>
        <v>0</v>
      </c>
      <c r="AH48" s="495">
        <f>'Marks Entry'!AI50</f>
        <v>0</v>
      </c>
      <c r="AI48" s="495">
        <f>'Marks Entry'!AJ50</f>
        <v>0</v>
      </c>
      <c r="AJ48" s="497">
        <f>'Marks Entry'!AK50</f>
        <v>0</v>
      </c>
      <c r="AK48" s="495">
        <f>'Marks Entry'!AL50</f>
        <v>0</v>
      </c>
      <c r="AL48" s="495">
        <f>'Marks Entry'!AM50</f>
        <v>0</v>
      </c>
      <c r="AM48" s="497">
        <f>'Marks Entry'!AN50</f>
        <v>0</v>
      </c>
      <c r="AN48" s="498">
        <f>'Marks Entry'!AO50</f>
        <v>0</v>
      </c>
      <c r="AO48" s="495">
        <f>'Marks Entry'!AP50</f>
        <v>0</v>
      </c>
      <c r="AP48" s="495">
        <f>'Marks Entry'!AQ50</f>
        <v>0</v>
      </c>
      <c r="AQ48" s="498">
        <f>'Marks Entry'!AR50</f>
        <v>0</v>
      </c>
      <c r="AR48" s="495">
        <f>'Marks Entry'!AS50</f>
        <v>0</v>
      </c>
      <c r="AS48" s="495">
        <f>'Marks Entry'!AT50</f>
        <v>0</v>
      </c>
      <c r="AT48" s="498">
        <f>'Marks Entry'!AU50</f>
        <v>0</v>
      </c>
      <c r="AU48" s="511">
        <f>'Marks Entry'!AV50</f>
        <v>0</v>
      </c>
      <c r="AV48" s="501">
        <f>'Marks Entry'!AW50</f>
        <v>0</v>
      </c>
      <c r="AW48" s="501" t="str">
        <f>'Marks Entry'!AX50</f>
        <v>E</v>
      </c>
      <c r="AX48" s="502">
        <f>'Marks Entry'!AY50</f>
        <v>0</v>
      </c>
      <c r="AY48" s="494">
        <f>'Marks Entry'!AZ50</f>
        <v>0</v>
      </c>
      <c r="AZ48" s="495">
        <f>'Marks Entry'!BA50</f>
        <v>0</v>
      </c>
      <c r="BA48" s="496">
        <f>'Marks Entry'!BB50</f>
        <v>0</v>
      </c>
      <c r="BB48" s="495">
        <f>'Marks Entry'!BC50</f>
        <v>0</v>
      </c>
      <c r="BC48" s="495">
        <f>'Marks Entry'!BD50</f>
        <v>0</v>
      </c>
      <c r="BD48" s="497">
        <f>'Marks Entry'!BE50</f>
        <v>0</v>
      </c>
      <c r="BE48" s="495">
        <f>'Marks Entry'!BF50</f>
        <v>0</v>
      </c>
      <c r="BF48" s="495">
        <f>'Marks Entry'!BG50</f>
        <v>0</v>
      </c>
      <c r="BG48" s="497">
        <f>'Marks Entry'!BH50</f>
        <v>0</v>
      </c>
      <c r="BH48" s="498">
        <f>'Marks Entry'!BI50</f>
        <v>0</v>
      </c>
      <c r="BI48" s="495">
        <f>'Marks Entry'!BJ50</f>
        <v>0</v>
      </c>
      <c r="BJ48" s="495">
        <f>'Marks Entry'!BK50</f>
        <v>0</v>
      </c>
      <c r="BK48" s="498">
        <f>'Marks Entry'!BL50</f>
        <v>0</v>
      </c>
      <c r="BL48" s="495">
        <f>'Marks Entry'!BM50</f>
        <v>0</v>
      </c>
      <c r="BM48" s="495">
        <f>'Marks Entry'!BN50</f>
        <v>0</v>
      </c>
      <c r="BN48" s="498">
        <f>'Marks Entry'!BO50</f>
        <v>0</v>
      </c>
      <c r="BO48" s="511">
        <f>'Marks Entry'!BP50</f>
        <v>0</v>
      </c>
      <c r="BP48" s="501">
        <f>'Marks Entry'!BQ50</f>
        <v>0</v>
      </c>
      <c r="BQ48" s="501" t="str">
        <f>'Marks Entry'!BR50</f>
        <v>E</v>
      </c>
      <c r="BR48" s="502">
        <f>'Marks Entry'!BS50</f>
        <v>0</v>
      </c>
      <c r="BS48" s="494">
        <f>'Marks Entry'!BT50</f>
        <v>0</v>
      </c>
      <c r="BT48" s="495">
        <f>'Marks Entry'!BU50</f>
        <v>0</v>
      </c>
      <c r="BU48" s="496">
        <f>'Marks Entry'!BV50</f>
        <v>0</v>
      </c>
      <c r="BV48" s="495">
        <f>'Marks Entry'!BW50</f>
        <v>0</v>
      </c>
      <c r="BW48" s="495">
        <f>'Marks Entry'!BX50</f>
        <v>0</v>
      </c>
      <c r="BX48" s="497">
        <f>'Marks Entry'!BY50</f>
        <v>0</v>
      </c>
      <c r="BY48" s="495">
        <f>'Marks Entry'!BZ50</f>
        <v>0</v>
      </c>
      <c r="BZ48" s="495">
        <f>'Marks Entry'!CA50</f>
        <v>0</v>
      </c>
      <c r="CA48" s="497">
        <f>'Marks Entry'!CB50</f>
        <v>0</v>
      </c>
      <c r="CB48" s="498">
        <f>'Marks Entry'!CC50</f>
        <v>0</v>
      </c>
      <c r="CC48" s="495">
        <f>'Marks Entry'!CD50</f>
        <v>0</v>
      </c>
      <c r="CD48" s="495">
        <f>'Marks Entry'!CE50</f>
        <v>0</v>
      </c>
      <c r="CE48" s="498">
        <f>'Marks Entry'!CF50</f>
        <v>0</v>
      </c>
      <c r="CF48" s="495">
        <f>'Marks Entry'!CG50</f>
        <v>0</v>
      </c>
      <c r="CG48" s="495">
        <f>'Marks Entry'!CH50</f>
        <v>0</v>
      </c>
      <c r="CH48" s="498">
        <f>'Marks Entry'!CI50</f>
        <v>0</v>
      </c>
      <c r="CI48" s="511">
        <f>'Marks Entry'!CJ50</f>
        <v>0</v>
      </c>
      <c r="CJ48" s="501">
        <f>'Marks Entry'!CK50</f>
        <v>0</v>
      </c>
      <c r="CK48" s="501" t="str">
        <f>'Marks Entry'!CL50</f>
        <v>E</v>
      </c>
      <c r="CL48" s="502">
        <f>'Marks Entry'!CM50</f>
        <v>0</v>
      </c>
      <c r="CM48" s="494">
        <f>'Marks Entry'!CN50</f>
        <v>0</v>
      </c>
      <c r="CN48" s="495">
        <f>'Marks Entry'!CO50</f>
        <v>0</v>
      </c>
      <c r="CO48" s="496">
        <f>'Marks Entry'!CP50</f>
        <v>0</v>
      </c>
      <c r="CP48" s="495">
        <f>'Marks Entry'!CQ50</f>
        <v>0</v>
      </c>
      <c r="CQ48" s="495">
        <f>'Marks Entry'!CR50</f>
        <v>0</v>
      </c>
      <c r="CR48" s="497">
        <f>'Marks Entry'!CS50</f>
        <v>0</v>
      </c>
      <c r="CS48" s="495">
        <f>'Marks Entry'!CT50</f>
        <v>0</v>
      </c>
      <c r="CT48" s="495">
        <f>'Marks Entry'!CU50</f>
        <v>0</v>
      </c>
      <c r="CU48" s="497">
        <f>'Marks Entry'!CV50</f>
        <v>0</v>
      </c>
      <c r="CV48" s="498">
        <f>'Marks Entry'!CW50</f>
        <v>0</v>
      </c>
      <c r="CW48" s="495">
        <f>'Marks Entry'!CX50</f>
        <v>0</v>
      </c>
      <c r="CX48" s="495">
        <f>'Marks Entry'!CY50</f>
        <v>0</v>
      </c>
      <c r="CY48" s="498">
        <f>'Marks Entry'!CZ50</f>
        <v>0</v>
      </c>
      <c r="CZ48" s="495">
        <f>'Marks Entry'!DA50</f>
        <v>0</v>
      </c>
      <c r="DA48" s="495">
        <f>'Marks Entry'!DB50</f>
        <v>0</v>
      </c>
      <c r="DB48" s="498">
        <f>'Marks Entry'!DC50</f>
        <v>0</v>
      </c>
      <c r="DC48" s="511">
        <f>'Marks Entry'!DD50</f>
        <v>0</v>
      </c>
      <c r="DD48" s="501">
        <f>'Marks Entry'!DE50</f>
        <v>0</v>
      </c>
      <c r="DE48" s="501" t="str">
        <f>'Marks Entry'!DF50</f>
        <v>E</v>
      </c>
      <c r="DF48" s="502">
        <f>'Marks Entry'!DG50</f>
        <v>0</v>
      </c>
      <c r="DG48" s="494">
        <f>'Marks Entry'!DH50</f>
        <v>0</v>
      </c>
      <c r="DH48" s="495">
        <f>'Marks Entry'!DI50</f>
        <v>0</v>
      </c>
      <c r="DI48" s="496">
        <f>'Marks Entry'!DJ50</f>
        <v>0</v>
      </c>
      <c r="DJ48" s="495">
        <f>'Marks Entry'!DK50</f>
        <v>0</v>
      </c>
      <c r="DK48" s="495">
        <f>'Marks Entry'!DL50</f>
        <v>0</v>
      </c>
      <c r="DL48" s="497">
        <f>'Marks Entry'!DM50</f>
        <v>0</v>
      </c>
      <c r="DM48" s="495">
        <f>'Marks Entry'!DN50</f>
        <v>0</v>
      </c>
      <c r="DN48" s="495">
        <f>'Marks Entry'!DO50</f>
        <v>0</v>
      </c>
      <c r="DO48" s="497">
        <f>'Marks Entry'!DP50</f>
        <v>0</v>
      </c>
      <c r="DP48" s="498">
        <f>'Marks Entry'!DQ50</f>
        <v>0</v>
      </c>
      <c r="DQ48" s="495">
        <f>'Marks Entry'!DR50</f>
        <v>0</v>
      </c>
      <c r="DR48" s="495">
        <f>'Marks Entry'!DS50</f>
        <v>0</v>
      </c>
      <c r="DS48" s="498">
        <f>'Marks Entry'!DT50</f>
        <v>0</v>
      </c>
      <c r="DT48" s="495">
        <f>'Marks Entry'!DU50</f>
        <v>0</v>
      </c>
      <c r="DU48" s="495">
        <f>'Marks Entry'!DV50</f>
        <v>0</v>
      </c>
      <c r="DV48" s="498">
        <f>'Marks Entry'!DW50</f>
        <v>0</v>
      </c>
      <c r="DW48" s="511">
        <f>'Marks Entry'!DX50</f>
        <v>0</v>
      </c>
      <c r="DX48" s="501">
        <f>'Marks Entry'!DY50</f>
        <v>0</v>
      </c>
      <c r="DY48" s="501" t="str">
        <f>'Marks Entry'!DZ50</f>
        <v>E</v>
      </c>
      <c r="DZ48" s="502">
        <f>'Marks Entry'!EA50</f>
        <v>0</v>
      </c>
      <c r="EA48" s="494">
        <f>'Marks Entry'!EB50</f>
        <v>0</v>
      </c>
      <c r="EB48" s="495">
        <f>'Marks Entry'!EC50</f>
        <v>0</v>
      </c>
      <c r="EC48" s="495">
        <f>'Marks Entry'!ED50</f>
        <v>0</v>
      </c>
      <c r="ED48" s="495">
        <f>'Marks Entry'!EE50</f>
        <v>0</v>
      </c>
      <c r="EE48" s="495">
        <f>'Marks Entry'!EF50</f>
        <v>0</v>
      </c>
      <c r="EF48" s="503">
        <f>'Marks Entry'!EG50</f>
        <v>0</v>
      </c>
      <c r="EG48" s="504">
        <f>'Marks Entry'!EJ50</f>
        <v>0</v>
      </c>
      <c r="EH48" s="494">
        <f>'Marks Entry'!EK50</f>
        <v>0</v>
      </c>
      <c r="EI48" s="495">
        <f>'Marks Entry'!EL50</f>
        <v>0</v>
      </c>
      <c r="EJ48" s="495">
        <f>'Marks Entry'!EM50</f>
        <v>0</v>
      </c>
      <c r="EK48" s="495">
        <f>'Marks Entry'!EN50</f>
        <v>0</v>
      </c>
      <c r="EL48" s="495">
        <f>'Marks Entry'!EO50</f>
        <v>0</v>
      </c>
      <c r="EM48" s="498">
        <f>'Marks Entry'!EP50</f>
        <v>0</v>
      </c>
      <c r="EN48" s="504">
        <f>'Marks Entry'!ES50</f>
        <v>0</v>
      </c>
      <c r="EO48" s="494">
        <f>'Marks Entry'!ET50</f>
        <v>0</v>
      </c>
      <c r="EP48" s="495">
        <f>'Marks Entry'!EU50</f>
        <v>0</v>
      </c>
      <c r="EQ48" s="495">
        <f>'Marks Entry'!EV50</f>
        <v>0</v>
      </c>
      <c r="ER48" s="495">
        <f>'Marks Entry'!EW50</f>
        <v>0</v>
      </c>
      <c r="ES48" s="495">
        <f>'Marks Entry'!EX50</f>
        <v>0</v>
      </c>
      <c r="ET48" s="498">
        <f>'Marks Entry'!EY50</f>
        <v>0</v>
      </c>
      <c r="EU48" s="504">
        <f>'Marks Entry'!FB50</f>
        <v>0</v>
      </c>
      <c r="EV48" s="505">
        <f>'Marks Entry'!FC50</f>
        <v>0</v>
      </c>
      <c r="EW48" s="506">
        <f>'Marks Entry'!FD50</f>
        <v>0</v>
      </c>
      <c r="EX48" s="507" t="str">
        <f>'Marks Entry'!FE50</f>
        <v/>
      </c>
      <c r="EY48" s="505">
        <f>'Marks Entry'!FF50</f>
        <v>0</v>
      </c>
      <c r="EZ48" s="506">
        <f>'Marks Entry'!FG50</f>
        <v>0</v>
      </c>
      <c r="FA48" s="508" t="str">
        <f>'Marks Entry'!FH50</f>
        <v/>
      </c>
      <c r="FB48" s="506" t="str">
        <f>IF(OR('Marks Entry'!FI50="First",'Marks Entry'!FI50="Second",'Marks Entry'!FI50="Third"),'Marks Entry'!FI50,"")</f>
        <v/>
      </c>
      <c r="FC48" s="506" t="str">
        <f>'Marks Entry'!FJ50</f>
        <v/>
      </c>
      <c r="FD48" s="509" t="str">
        <f>'Marks Entry'!FK50</f>
        <v/>
      </c>
      <c r="FE48" s="493" t="str">
        <f>'Marks Entry'!FL50</f>
        <v/>
      </c>
      <c r="FF48" s="510" t="str">
        <f>'Marks Entry'!FM50</f>
        <v/>
      </c>
      <c r="FG48" s="18">
        <f>'Marks Entry'!FO50</f>
        <v>0</v>
      </c>
    </row>
    <row r="49" spans="1:163" s="19" customFormat="1" ht="17.25" customHeight="1">
      <c r="A49" s="1013"/>
      <c r="B49" s="492">
        <f t="shared" si="1"/>
        <v>0</v>
      </c>
      <c r="C49" s="493">
        <f>'Marks Entry'!D51</f>
        <v>0</v>
      </c>
      <c r="D49" s="493">
        <f>'Marks Entry'!E51</f>
        <v>0</v>
      </c>
      <c r="E49" s="493">
        <f>'Marks Entry'!F51</f>
        <v>0</v>
      </c>
      <c r="F49" s="493">
        <f>'Marks Entry'!G51</f>
        <v>0</v>
      </c>
      <c r="G49" s="493">
        <f>'Marks Entry'!H51</f>
        <v>0</v>
      </c>
      <c r="H49" s="493">
        <f>'Marks Entry'!I51</f>
        <v>0</v>
      </c>
      <c r="I49" s="493">
        <f>'Marks Entry'!J51</f>
        <v>0</v>
      </c>
      <c r="J49" s="597">
        <f>'Marks Entry'!K51</f>
        <v>0</v>
      </c>
      <c r="K49" s="494">
        <f>'Marks Entry'!L51</f>
        <v>0</v>
      </c>
      <c r="L49" s="495">
        <f>'Marks Entry'!M51</f>
        <v>0</v>
      </c>
      <c r="M49" s="496">
        <f>'Marks Entry'!N51</f>
        <v>0</v>
      </c>
      <c r="N49" s="495">
        <f>'Marks Entry'!O51</f>
        <v>0</v>
      </c>
      <c r="O49" s="495">
        <f>'Marks Entry'!P51</f>
        <v>0</v>
      </c>
      <c r="P49" s="497">
        <f>'Marks Entry'!Q51</f>
        <v>0</v>
      </c>
      <c r="Q49" s="495">
        <f>'Marks Entry'!R51</f>
        <v>0</v>
      </c>
      <c r="R49" s="495">
        <f>'Marks Entry'!S51</f>
        <v>0</v>
      </c>
      <c r="S49" s="497">
        <f>'Marks Entry'!T51</f>
        <v>0</v>
      </c>
      <c r="T49" s="498">
        <f>'Marks Entry'!U51</f>
        <v>0</v>
      </c>
      <c r="U49" s="495">
        <f>'Marks Entry'!V51</f>
        <v>0</v>
      </c>
      <c r="V49" s="495">
        <f>'Marks Entry'!W51</f>
        <v>0</v>
      </c>
      <c r="W49" s="498">
        <f>'Marks Entry'!X51</f>
        <v>0</v>
      </c>
      <c r="X49" s="495">
        <f>'Marks Entry'!Y51</f>
        <v>0</v>
      </c>
      <c r="Y49" s="495">
        <f>'Marks Entry'!Z51</f>
        <v>0</v>
      </c>
      <c r="Z49" s="498">
        <f>'Marks Entry'!AA51</f>
        <v>0</v>
      </c>
      <c r="AA49" s="511">
        <f>'Marks Entry'!AB51</f>
        <v>0</v>
      </c>
      <c r="AB49" s="501">
        <f>'Marks Entry'!AC51</f>
        <v>0</v>
      </c>
      <c r="AC49" s="501" t="str">
        <f>'Marks Entry'!AD51</f>
        <v/>
      </c>
      <c r="AD49" s="502">
        <f>'Marks Entry'!AE51</f>
        <v>0</v>
      </c>
      <c r="AE49" s="494">
        <f>'Marks Entry'!AF51</f>
        <v>0</v>
      </c>
      <c r="AF49" s="495">
        <f>'Marks Entry'!AG51</f>
        <v>0</v>
      </c>
      <c r="AG49" s="496">
        <f>'Marks Entry'!AH51</f>
        <v>0</v>
      </c>
      <c r="AH49" s="495">
        <f>'Marks Entry'!AI51</f>
        <v>0</v>
      </c>
      <c r="AI49" s="495">
        <f>'Marks Entry'!AJ51</f>
        <v>0</v>
      </c>
      <c r="AJ49" s="497">
        <f>'Marks Entry'!AK51</f>
        <v>0</v>
      </c>
      <c r="AK49" s="495">
        <f>'Marks Entry'!AL51</f>
        <v>0</v>
      </c>
      <c r="AL49" s="495">
        <f>'Marks Entry'!AM51</f>
        <v>0</v>
      </c>
      <c r="AM49" s="497">
        <f>'Marks Entry'!AN51</f>
        <v>0</v>
      </c>
      <c r="AN49" s="498">
        <f>'Marks Entry'!AO51</f>
        <v>0</v>
      </c>
      <c r="AO49" s="495">
        <f>'Marks Entry'!AP51</f>
        <v>0</v>
      </c>
      <c r="AP49" s="495">
        <f>'Marks Entry'!AQ51</f>
        <v>0</v>
      </c>
      <c r="AQ49" s="498">
        <f>'Marks Entry'!AR51</f>
        <v>0</v>
      </c>
      <c r="AR49" s="495">
        <f>'Marks Entry'!AS51</f>
        <v>0</v>
      </c>
      <c r="AS49" s="495">
        <f>'Marks Entry'!AT51</f>
        <v>0</v>
      </c>
      <c r="AT49" s="498">
        <f>'Marks Entry'!AU51</f>
        <v>0</v>
      </c>
      <c r="AU49" s="511">
        <f>'Marks Entry'!AV51</f>
        <v>0</v>
      </c>
      <c r="AV49" s="501">
        <f>'Marks Entry'!AW51</f>
        <v>0</v>
      </c>
      <c r="AW49" s="501" t="str">
        <f>'Marks Entry'!AX51</f>
        <v>E</v>
      </c>
      <c r="AX49" s="502">
        <f>'Marks Entry'!AY51</f>
        <v>0</v>
      </c>
      <c r="AY49" s="494">
        <f>'Marks Entry'!AZ51</f>
        <v>0</v>
      </c>
      <c r="AZ49" s="495">
        <f>'Marks Entry'!BA51</f>
        <v>0</v>
      </c>
      <c r="BA49" s="496">
        <f>'Marks Entry'!BB51</f>
        <v>0</v>
      </c>
      <c r="BB49" s="495">
        <f>'Marks Entry'!BC51</f>
        <v>0</v>
      </c>
      <c r="BC49" s="495">
        <f>'Marks Entry'!BD51</f>
        <v>0</v>
      </c>
      <c r="BD49" s="497">
        <f>'Marks Entry'!BE51</f>
        <v>0</v>
      </c>
      <c r="BE49" s="495">
        <f>'Marks Entry'!BF51</f>
        <v>0</v>
      </c>
      <c r="BF49" s="495">
        <f>'Marks Entry'!BG51</f>
        <v>0</v>
      </c>
      <c r="BG49" s="497">
        <f>'Marks Entry'!BH51</f>
        <v>0</v>
      </c>
      <c r="BH49" s="498">
        <f>'Marks Entry'!BI51</f>
        <v>0</v>
      </c>
      <c r="BI49" s="495">
        <f>'Marks Entry'!BJ51</f>
        <v>0</v>
      </c>
      <c r="BJ49" s="495">
        <f>'Marks Entry'!BK51</f>
        <v>0</v>
      </c>
      <c r="BK49" s="498">
        <f>'Marks Entry'!BL51</f>
        <v>0</v>
      </c>
      <c r="BL49" s="495">
        <f>'Marks Entry'!BM51</f>
        <v>0</v>
      </c>
      <c r="BM49" s="495">
        <f>'Marks Entry'!BN51</f>
        <v>0</v>
      </c>
      <c r="BN49" s="498">
        <f>'Marks Entry'!BO51</f>
        <v>0</v>
      </c>
      <c r="BO49" s="511">
        <f>'Marks Entry'!BP51</f>
        <v>0</v>
      </c>
      <c r="BP49" s="501">
        <f>'Marks Entry'!BQ51</f>
        <v>0</v>
      </c>
      <c r="BQ49" s="501" t="str">
        <f>'Marks Entry'!BR51</f>
        <v>E</v>
      </c>
      <c r="BR49" s="502">
        <f>'Marks Entry'!BS51</f>
        <v>0</v>
      </c>
      <c r="BS49" s="494">
        <f>'Marks Entry'!BT51</f>
        <v>0</v>
      </c>
      <c r="BT49" s="495">
        <f>'Marks Entry'!BU51</f>
        <v>0</v>
      </c>
      <c r="BU49" s="496">
        <f>'Marks Entry'!BV51</f>
        <v>0</v>
      </c>
      <c r="BV49" s="495">
        <f>'Marks Entry'!BW51</f>
        <v>0</v>
      </c>
      <c r="BW49" s="495">
        <f>'Marks Entry'!BX51</f>
        <v>0</v>
      </c>
      <c r="BX49" s="497">
        <f>'Marks Entry'!BY51</f>
        <v>0</v>
      </c>
      <c r="BY49" s="495">
        <f>'Marks Entry'!BZ51</f>
        <v>0</v>
      </c>
      <c r="BZ49" s="495">
        <f>'Marks Entry'!CA51</f>
        <v>0</v>
      </c>
      <c r="CA49" s="497">
        <f>'Marks Entry'!CB51</f>
        <v>0</v>
      </c>
      <c r="CB49" s="498">
        <f>'Marks Entry'!CC51</f>
        <v>0</v>
      </c>
      <c r="CC49" s="495">
        <f>'Marks Entry'!CD51</f>
        <v>0</v>
      </c>
      <c r="CD49" s="495">
        <f>'Marks Entry'!CE51</f>
        <v>0</v>
      </c>
      <c r="CE49" s="498">
        <f>'Marks Entry'!CF51</f>
        <v>0</v>
      </c>
      <c r="CF49" s="495">
        <f>'Marks Entry'!CG51</f>
        <v>0</v>
      </c>
      <c r="CG49" s="495">
        <f>'Marks Entry'!CH51</f>
        <v>0</v>
      </c>
      <c r="CH49" s="498">
        <f>'Marks Entry'!CI51</f>
        <v>0</v>
      </c>
      <c r="CI49" s="511">
        <f>'Marks Entry'!CJ51</f>
        <v>0</v>
      </c>
      <c r="CJ49" s="501">
        <f>'Marks Entry'!CK51</f>
        <v>0</v>
      </c>
      <c r="CK49" s="501" t="str">
        <f>'Marks Entry'!CL51</f>
        <v>E</v>
      </c>
      <c r="CL49" s="502">
        <f>'Marks Entry'!CM51</f>
        <v>0</v>
      </c>
      <c r="CM49" s="494">
        <f>'Marks Entry'!CN51</f>
        <v>0</v>
      </c>
      <c r="CN49" s="495">
        <f>'Marks Entry'!CO51</f>
        <v>0</v>
      </c>
      <c r="CO49" s="496">
        <f>'Marks Entry'!CP51</f>
        <v>0</v>
      </c>
      <c r="CP49" s="495">
        <f>'Marks Entry'!CQ51</f>
        <v>0</v>
      </c>
      <c r="CQ49" s="495">
        <f>'Marks Entry'!CR51</f>
        <v>0</v>
      </c>
      <c r="CR49" s="497">
        <f>'Marks Entry'!CS51</f>
        <v>0</v>
      </c>
      <c r="CS49" s="495">
        <f>'Marks Entry'!CT51</f>
        <v>0</v>
      </c>
      <c r="CT49" s="495">
        <f>'Marks Entry'!CU51</f>
        <v>0</v>
      </c>
      <c r="CU49" s="497">
        <f>'Marks Entry'!CV51</f>
        <v>0</v>
      </c>
      <c r="CV49" s="498">
        <f>'Marks Entry'!CW51</f>
        <v>0</v>
      </c>
      <c r="CW49" s="495">
        <f>'Marks Entry'!CX51</f>
        <v>0</v>
      </c>
      <c r="CX49" s="495">
        <f>'Marks Entry'!CY51</f>
        <v>0</v>
      </c>
      <c r="CY49" s="498">
        <f>'Marks Entry'!CZ51</f>
        <v>0</v>
      </c>
      <c r="CZ49" s="495">
        <f>'Marks Entry'!DA51</f>
        <v>0</v>
      </c>
      <c r="DA49" s="495">
        <f>'Marks Entry'!DB51</f>
        <v>0</v>
      </c>
      <c r="DB49" s="498">
        <f>'Marks Entry'!DC51</f>
        <v>0</v>
      </c>
      <c r="DC49" s="511">
        <f>'Marks Entry'!DD51</f>
        <v>0</v>
      </c>
      <c r="DD49" s="501">
        <f>'Marks Entry'!DE51</f>
        <v>0</v>
      </c>
      <c r="DE49" s="501" t="str">
        <f>'Marks Entry'!DF51</f>
        <v>E</v>
      </c>
      <c r="DF49" s="502">
        <f>'Marks Entry'!DG51</f>
        <v>0</v>
      </c>
      <c r="DG49" s="494">
        <f>'Marks Entry'!DH51</f>
        <v>0</v>
      </c>
      <c r="DH49" s="495">
        <f>'Marks Entry'!DI51</f>
        <v>0</v>
      </c>
      <c r="DI49" s="496">
        <f>'Marks Entry'!DJ51</f>
        <v>0</v>
      </c>
      <c r="DJ49" s="495">
        <f>'Marks Entry'!DK51</f>
        <v>0</v>
      </c>
      <c r="DK49" s="495">
        <f>'Marks Entry'!DL51</f>
        <v>0</v>
      </c>
      <c r="DL49" s="497">
        <f>'Marks Entry'!DM51</f>
        <v>0</v>
      </c>
      <c r="DM49" s="495">
        <f>'Marks Entry'!DN51</f>
        <v>0</v>
      </c>
      <c r="DN49" s="495">
        <f>'Marks Entry'!DO51</f>
        <v>0</v>
      </c>
      <c r="DO49" s="497">
        <f>'Marks Entry'!DP51</f>
        <v>0</v>
      </c>
      <c r="DP49" s="498">
        <f>'Marks Entry'!DQ51</f>
        <v>0</v>
      </c>
      <c r="DQ49" s="495">
        <f>'Marks Entry'!DR51</f>
        <v>0</v>
      </c>
      <c r="DR49" s="495">
        <f>'Marks Entry'!DS51</f>
        <v>0</v>
      </c>
      <c r="DS49" s="498">
        <f>'Marks Entry'!DT51</f>
        <v>0</v>
      </c>
      <c r="DT49" s="495">
        <f>'Marks Entry'!DU51</f>
        <v>0</v>
      </c>
      <c r="DU49" s="495">
        <f>'Marks Entry'!DV51</f>
        <v>0</v>
      </c>
      <c r="DV49" s="498">
        <f>'Marks Entry'!DW51</f>
        <v>0</v>
      </c>
      <c r="DW49" s="511">
        <f>'Marks Entry'!DX51</f>
        <v>0</v>
      </c>
      <c r="DX49" s="501">
        <f>'Marks Entry'!DY51</f>
        <v>0</v>
      </c>
      <c r="DY49" s="501" t="str">
        <f>'Marks Entry'!DZ51</f>
        <v>E</v>
      </c>
      <c r="DZ49" s="502">
        <f>'Marks Entry'!EA51</f>
        <v>0</v>
      </c>
      <c r="EA49" s="494">
        <f>'Marks Entry'!EB51</f>
        <v>0</v>
      </c>
      <c r="EB49" s="495">
        <f>'Marks Entry'!EC51</f>
        <v>0</v>
      </c>
      <c r="EC49" s="495">
        <f>'Marks Entry'!ED51</f>
        <v>0</v>
      </c>
      <c r="ED49" s="495">
        <f>'Marks Entry'!EE51</f>
        <v>0</v>
      </c>
      <c r="EE49" s="495">
        <f>'Marks Entry'!EF51</f>
        <v>0</v>
      </c>
      <c r="EF49" s="503">
        <f>'Marks Entry'!EG51</f>
        <v>0</v>
      </c>
      <c r="EG49" s="504">
        <f>'Marks Entry'!EJ51</f>
        <v>0</v>
      </c>
      <c r="EH49" s="494">
        <f>'Marks Entry'!EK51</f>
        <v>0</v>
      </c>
      <c r="EI49" s="495">
        <f>'Marks Entry'!EL51</f>
        <v>0</v>
      </c>
      <c r="EJ49" s="495">
        <f>'Marks Entry'!EM51</f>
        <v>0</v>
      </c>
      <c r="EK49" s="495">
        <f>'Marks Entry'!EN51</f>
        <v>0</v>
      </c>
      <c r="EL49" s="495">
        <f>'Marks Entry'!EO51</f>
        <v>0</v>
      </c>
      <c r="EM49" s="498">
        <f>'Marks Entry'!EP51</f>
        <v>0</v>
      </c>
      <c r="EN49" s="504">
        <f>'Marks Entry'!ES51</f>
        <v>0</v>
      </c>
      <c r="EO49" s="494">
        <f>'Marks Entry'!ET51</f>
        <v>0</v>
      </c>
      <c r="EP49" s="495">
        <f>'Marks Entry'!EU51</f>
        <v>0</v>
      </c>
      <c r="EQ49" s="495">
        <f>'Marks Entry'!EV51</f>
        <v>0</v>
      </c>
      <c r="ER49" s="495">
        <f>'Marks Entry'!EW51</f>
        <v>0</v>
      </c>
      <c r="ES49" s="495">
        <f>'Marks Entry'!EX51</f>
        <v>0</v>
      </c>
      <c r="ET49" s="498">
        <f>'Marks Entry'!EY51</f>
        <v>0</v>
      </c>
      <c r="EU49" s="504">
        <f>'Marks Entry'!FB51</f>
        <v>0</v>
      </c>
      <c r="EV49" s="505">
        <f>'Marks Entry'!FC51</f>
        <v>0</v>
      </c>
      <c r="EW49" s="506">
        <f>'Marks Entry'!FD51</f>
        <v>0</v>
      </c>
      <c r="EX49" s="507" t="str">
        <f>'Marks Entry'!FE51</f>
        <v/>
      </c>
      <c r="EY49" s="505">
        <f>'Marks Entry'!FF51</f>
        <v>0</v>
      </c>
      <c r="EZ49" s="506">
        <f>'Marks Entry'!FG51</f>
        <v>0</v>
      </c>
      <c r="FA49" s="508" t="str">
        <f>'Marks Entry'!FH51</f>
        <v/>
      </c>
      <c r="FB49" s="506" t="str">
        <f>IF(OR('Marks Entry'!FI51="First",'Marks Entry'!FI51="Second",'Marks Entry'!FI51="Third"),'Marks Entry'!FI51,"")</f>
        <v/>
      </c>
      <c r="FC49" s="506" t="str">
        <f>'Marks Entry'!FJ51</f>
        <v/>
      </c>
      <c r="FD49" s="509" t="str">
        <f>'Marks Entry'!FK51</f>
        <v/>
      </c>
      <c r="FE49" s="493" t="str">
        <f>'Marks Entry'!FL51</f>
        <v/>
      </c>
      <c r="FF49" s="510" t="str">
        <f>'Marks Entry'!FM51</f>
        <v/>
      </c>
      <c r="FG49" s="18">
        <f>'Marks Entry'!FO51</f>
        <v>0</v>
      </c>
    </row>
    <row r="50" spans="1:163" s="19" customFormat="1" ht="17.25" customHeight="1">
      <c r="A50" s="1013"/>
      <c r="B50" s="492">
        <f t="shared" si="1"/>
        <v>0</v>
      </c>
      <c r="C50" s="493">
        <f>'Marks Entry'!D52</f>
        <v>0</v>
      </c>
      <c r="D50" s="493">
        <f>'Marks Entry'!E52</f>
        <v>0</v>
      </c>
      <c r="E50" s="493">
        <f>'Marks Entry'!F52</f>
        <v>0</v>
      </c>
      <c r="F50" s="493">
        <f>'Marks Entry'!G52</f>
        <v>0</v>
      </c>
      <c r="G50" s="493">
        <f>'Marks Entry'!H52</f>
        <v>0</v>
      </c>
      <c r="H50" s="493">
        <f>'Marks Entry'!I52</f>
        <v>0</v>
      </c>
      <c r="I50" s="493">
        <f>'Marks Entry'!J52</f>
        <v>0</v>
      </c>
      <c r="J50" s="597">
        <f>'Marks Entry'!K52</f>
        <v>0</v>
      </c>
      <c r="K50" s="494">
        <f>'Marks Entry'!L52</f>
        <v>0</v>
      </c>
      <c r="L50" s="495">
        <f>'Marks Entry'!M52</f>
        <v>0</v>
      </c>
      <c r="M50" s="496">
        <f>'Marks Entry'!N52</f>
        <v>0</v>
      </c>
      <c r="N50" s="495">
        <f>'Marks Entry'!O52</f>
        <v>0</v>
      </c>
      <c r="O50" s="495">
        <f>'Marks Entry'!P52</f>
        <v>0</v>
      </c>
      <c r="P50" s="497">
        <f>'Marks Entry'!Q52</f>
        <v>0</v>
      </c>
      <c r="Q50" s="495">
        <f>'Marks Entry'!R52</f>
        <v>0</v>
      </c>
      <c r="R50" s="495">
        <f>'Marks Entry'!S52</f>
        <v>0</v>
      </c>
      <c r="S50" s="497">
        <f>'Marks Entry'!T52</f>
        <v>0</v>
      </c>
      <c r="T50" s="498">
        <f>'Marks Entry'!U52</f>
        <v>0</v>
      </c>
      <c r="U50" s="495">
        <f>'Marks Entry'!V52</f>
        <v>0</v>
      </c>
      <c r="V50" s="495">
        <f>'Marks Entry'!W52</f>
        <v>0</v>
      </c>
      <c r="W50" s="498">
        <f>'Marks Entry'!X52</f>
        <v>0</v>
      </c>
      <c r="X50" s="495">
        <f>'Marks Entry'!Y52</f>
        <v>0</v>
      </c>
      <c r="Y50" s="495">
        <f>'Marks Entry'!Z52</f>
        <v>0</v>
      </c>
      <c r="Z50" s="498">
        <f>'Marks Entry'!AA52</f>
        <v>0</v>
      </c>
      <c r="AA50" s="511">
        <f>'Marks Entry'!AB52</f>
        <v>0</v>
      </c>
      <c r="AB50" s="501">
        <f>'Marks Entry'!AC52</f>
        <v>0</v>
      </c>
      <c r="AC50" s="501" t="str">
        <f>'Marks Entry'!AD52</f>
        <v/>
      </c>
      <c r="AD50" s="502">
        <f>'Marks Entry'!AE52</f>
        <v>0</v>
      </c>
      <c r="AE50" s="494">
        <f>'Marks Entry'!AF52</f>
        <v>0</v>
      </c>
      <c r="AF50" s="495">
        <f>'Marks Entry'!AG52</f>
        <v>0</v>
      </c>
      <c r="AG50" s="496">
        <f>'Marks Entry'!AH52</f>
        <v>0</v>
      </c>
      <c r="AH50" s="495">
        <f>'Marks Entry'!AI52</f>
        <v>0</v>
      </c>
      <c r="AI50" s="495">
        <f>'Marks Entry'!AJ52</f>
        <v>0</v>
      </c>
      <c r="AJ50" s="497">
        <f>'Marks Entry'!AK52</f>
        <v>0</v>
      </c>
      <c r="AK50" s="495">
        <f>'Marks Entry'!AL52</f>
        <v>0</v>
      </c>
      <c r="AL50" s="495">
        <f>'Marks Entry'!AM52</f>
        <v>0</v>
      </c>
      <c r="AM50" s="497">
        <f>'Marks Entry'!AN52</f>
        <v>0</v>
      </c>
      <c r="AN50" s="498">
        <f>'Marks Entry'!AO52</f>
        <v>0</v>
      </c>
      <c r="AO50" s="495">
        <f>'Marks Entry'!AP52</f>
        <v>0</v>
      </c>
      <c r="AP50" s="495">
        <f>'Marks Entry'!AQ52</f>
        <v>0</v>
      </c>
      <c r="AQ50" s="498">
        <f>'Marks Entry'!AR52</f>
        <v>0</v>
      </c>
      <c r="AR50" s="495">
        <f>'Marks Entry'!AS52</f>
        <v>0</v>
      </c>
      <c r="AS50" s="495">
        <f>'Marks Entry'!AT52</f>
        <v>0</v>
      </c>
      <c r="AT50" s="498">
        <f>'Marks Entry'!AU52</f>
        <v>0</v>
      </c>
      <c r="AU50" s="511">
        <f>'Marks Entry'!AV52</f>
        <v>0</v>
      </c>
      <c r="AV50" s="501">
        <f>'Marks Entry'!AW52</f>
        <v>0</v>
      </c>
      <c r="AW50" s="501" t="str">
        <f>'Marks Entry'!AX52</f>
        <v>E</v>
      </c>
      <c r="AX50" s="502">
        <f>'Marks Entry'!AY52</f>
        <v>0</v>
      </c>
      <c r="AY50" s="494">
        <f>'Marks Entry'!AZ52</f>
        <v>0</v>
      </c>
      <c r="AZ50" s="495">
        <f>'Marks Entry'!BA52</f>
        <v>0</v>
      </c>
      <c r="BA50" s="496">
        <f>'Marks Entry'!BB52</f>
        <v>0</v>
      </c>
      <c r="BB50" s="495">
        <f>'Marks Entry'!BC52</f>
        <v>0</v>
      </c>
      <c r="BC50" s="495">
        <f>'Marks Entry'!BD52</f>
        <v>0</v>
      </c>
      <c r="BD50" s="497">
        <f>'Marks Entry'!BE52</f>
        <v>0</v>
      </c>
      <c r="BE50" s="495">
        <f>'Marks Entry'!BF52</f>
        <v>0</v>
      </c>
      <c r="BF50" s="495">
        <f>'Marks Entry'!BG52</f>
        <v>0</v>
      </c>
      <c r="BG50" s="497">
        <f>'Marks Entry'!BH52</f>
        <v>0</v>
      </c>
      <c r="BH50" s="498">
        <f>'Marks Entry'!BI52</f>
        <v>0</v>
      </c>
      <c r="BI50" s="495">
        <f>'Marks Entry'!BJ52</f>
        <v>0</v>
      </c>
      <c r="BJ50" s="495">
        <f>'Marks Entry'!BK52</f>
        <v>0</v>
      </c>
      <c r="BK50" s="498">
        <f>'Marks Entry'!BL52</f>
        <v>0</v>
      </c>
      <c r="BL50" s="495">
        <f>'Marks Entry'!BM52</f>
        <v>0</v>
      </c>
      <c r="BM50" s="495">
        <f>'Marks Entry'!BN52</f>
        <v>0</v>
      </c>
      <c r="BN50" s="498">
        <f>'Marks Entry'!BO52</f>
        <v>0</v>
      </c>
      <c r="BO50" s="511">
        <f>'Marks Entry'!BP52</f>
        <v>0</v>
      </c>
      <c r="BP50" s="501">
        <f>'Marks Entry'!BQ52</f>
        <v>0</v>
      </c>
      <c r="BQ50" s="501" t="str">
        <f>'Marks Entry'!BR52</f>
        <v>E</v>
      </c>
      <c r="BR50" s="502">
        <f>'Marks Entry'!BS52</f>
        <v>0</v>
      </c>
      <c r="BS50" s="494">
        <f>'Marks Entry'!BT52</f>
        <v>0</v>
      </c>
      <c r="BT50" s="495">
        <f>'Marks Entry'!BU52</f>
        <v>0</v>
      </c>
      <c r="BU50" s="496">
        <f>'Marks Entry'!BV52</f>
        <v>0</v>
      </c>
      <c r="BV50" s="495">
        <f>'Marks Entry'!BW52</f>
        <v>0</v>
      </c>
      <c r="BW50" s="495">
        <f>'Marks Entry'!BX52</f>
        <v>0</v>
      </c>
      <c r="BX50" s="497">
        <f>'Marks Entry'!BY52</f>
        <v>0</v>
      </c>
      <c r="BY50" s="495">
        <f>'Marks Entry'!BZ52</f>
        <v>0</v>
      </c>
      <c r="BZ50" s="495">
        <f>'Marks Entry'!CA52</f>
        <v>0</v>
      </c>
      <c r="CA50" s="497">
        <f>'Marks Entry'!CB52</f>
        <v>0</v>
      </c>
      <c r="CB50" s="498">
        <f>'Marks Entry'!CC52</f>
        <v>0</v>
      </c>
      <c r="CC50" s="495">
        <f>'Marks Entry'!CD52</f>
        <v>0</v>
      </c>
      <c r="CD50" s="495">
        <f>'Marks Entry'!CE52</f>
        <v>0</v>
      </c>
      <c r="CE50" s="498">
        <f>'Marks Entry'!CF52</f>
        <v>0</v>
      </c>
      <c r="CF50" s="495">
        <f>'Marks Entry'!CG52</f>
        <v>0</v>
      </c>
      <c r="CG50" s="495">
        <f>'Marks Entry'!CH52</f>
        <v>0</v>
      </c>
      <c r="CH50" s="498">
        <f>'Marks Entry'!CI52</f>
        <v>0</v>
      </c>
      <c r="CI50" s="511">
        <f>'Marks Entry'!CJ52</f>
        <v>0</v>
      </c>
      <c r="CJ50" s="501">
        <f>'Marks Entry'!CK52</f>
        <v>0</v>
      </c>
      <c r="CK50" s="501" t="str">
        <f>'Marks Entry'!CL52</f>
        <v>E</v>
      </c>
      <c r="CL50" s="502">
        <f>'Marks Entry'!CM52</f>
        <v>0</v>
      </c>
      <c r="CM50" s="494">
        <f>'Marks Entry'!CN52</f>
        <v>0</v>
      </c>
      <c r="CN50" s="495">
        <f>'Marks Entry'!CO52</f>
        <v>0</v>
      </c>
      <c r="CO50" s="496">
        <f>'Marks Entry'!CP52</f>
        <v>0</v>
      </c>
      <c r="CP50" s="495">
        <f>'Marks Entry'!CQ52</f>
        <v>0</v>
      </c>
      <c r="CQ50" s="495">
        <f>'Marks Entry'!CR52</f>
        <v>0</v>
      </c>
      <c r="CR50" s="497">
        <f>'Marks Entry'!CS52</f>
        <v>0</v>
      </c>
      <c r="CS50" s="495">
        <f>'Marks Entry'!CT52</f>
        <v>0</v>
      </c>
      <c r="CT50" s="495">
        <f>'Marks Entry'!CU52</f>
        <v>0</v>
      </c>
      <c r="CU50" s="497">
        <f>'Marks Entry'!CV52</f>
        <v>0</v>
      </c>
      <c r="CV50" s="498">
        <f>'Marks Entry'!CW52</f>
        <v>0</v>
      </c>
      <c r="CW50" s="495">
        <f>'Marks Entry'!CX52</f>
        <v>0</v>
      </c>
      <c r="CX50" s="495">
        <f>'Marks Entry'!CY52</f>
        <v>0</v>
      </c>
      <c r="CY50" s="498">
        <f>'Marks Entry'!CZ52</f>
        <v>0</v>
      </c>
      <c r="CZ50" s="495">
        <f>'Marks Entry'!DA52</f>
        <v>0</v>
      </c>
      <c r="DA50" s="495">
        <f>'Marks Entry'!DB52</f>
        <v>0</v>
      </c>
      <c r="DB50" s="498">
        <f>'Marks Entry'!DC52</f>
        <v>0</v>
      </c>
      <c r="DC50" s="511">
        <f>'Marks Entry'!DD52</f>
        <v>0</v>
      </c>
      <c r="DD50" s="501">
        <f>'Marks Entry'!DE52</f>
        <v>0</v>
      </c>
      <c r="DE50" s="501" t="str">
        <f>'Marks Entry'!DF52</f>
        <v>E</v>
      </c>
      <c r="DF50" s="502">
        <f>'Marks Entry'!DG52</f>
        <v>0</v>
      </c>
      <c r="DG50" s="494">
        <f>'Marks Entry'!DH52</f>
        <v>0</v>
      </c>
      <c r="DH50" s="495">
        <f>'Marks Entry'!DI52</f>
        <v>0</v>
      </c>
      <c r="DI50" s="496">
        <f>'Marks Entry'!DJ52</f>
        <v>0</v>
      </c>
      <c r="DJ50" s="495">
        <f>'Marks Entry'!DK52</f>
        <v>0</v>
      </c>
      <c r="DK50" s="495">
        <f>'Marks Entry'!DL52</f>
        <v>0</v>
      </c>
      <c r="DL50" s="497">
        <f>'Marks Entry'!DM52</f>
        <v>0</v>
      </c>
      <c r="DM50" s="495">
        <f>'Marks Entry'!DN52</f>
        <v>0</v>
      </c>
      <c r="DN50" s="495">
        <f>'Marks Entry'!DO52</f>
        <v>0</v>
      </c>
      <c r="DO50" s="497">
        <f>'Marks Entry'!DP52</f>
        <v>0</v>
      </c>
      <c r="DP50" s="498">
        <f>'Marks Entry'!DQ52</f>
        <v>0</v>
      </c>
      <c r="DQ50" s="495">
        <f>'Marks Entry'!DR52</f>
        <v>0</v>
      </c>
      <c r="DR50" s="495">
        <f>'Marks Entry'!DS52</f>
        <v>0</v>
      </c>
      <c r="DS50" s="498">
        <f>'Marks Entry'!DT52</f>
        <v>0</v>
      </c>
      <c r="DT50" s="495">
        <f>'Marks Entry'!DU52</f>
        <v>0</v>
      </c>
      <c r="DU50" s="495">
        <f>'Marks Entry'!DV52</f>
        <v>0</v>
      </c>
      <c r="DV50" s="498">
        <f>'Marks Entry'!DW52</f>
        <v>0</v>
      </c>
      <c r="DW50" s="511">
        <f>'Marks Entry'!DX52</f>
        <v>0</v>
      </c>
      <c r="DX50" s="501">
        <f>'Marks Entry'!DY52</f>
        <v>0</v>
      </c>
      <c r="DY50" s="501" t="str">
        <f>'Marks Entry'!DZ52</f>
        <v>E</v>
      </c>
      <c r="DZ50" s="502">
        <f>'Marks Entry'!EA52</f>
        <v>0</v>
      </c>
      <c r="EA50" s="494">
        <f>'Marks Entry'!EB52</f>
        <v>0</v>
      </c>
      <c r="EB50" s="495">
        <f>'Marks Entry'!EC52</f>
        <v>0</v>
      </c>
      <c r="EC50" s="495">
        <f>'Marks Entry'!ED52</f>
        <v>0</v>
      </c>
      <c r="ED50" s="495">
        <f>'Marks Entry'!EE52</f>
        <v>0</v>
      </c>
      <c r="EE50" s="495">
        <f>'Marks Entry'!EF52</f>
        <v>0</v>
      </c>
      <c r="EF50" s="503">
        <f>'Marks Entry'!EG52</f>
        <v>0</v>
      </c>
      <c r="EG50" s="504">
        <f>'Marks Entry'!EJ52</f>
        <v>0</v>
      </c>
      <c r="EH50" s="494">
        <f>'Marks Entry'!EK52</f>
        <v>0</v>
      </c>
      <c r="EI50" s="495">
        <f>'Marks Entry'!EL52</f>
        <v>0</v>
      </c>
      <c r="EJ50" s="495">
        <f>'Marks Entry'!EM52</f>
        <v>0</v>
      </c>
      <c r="EK50" s="495">
        <f>'Marks Entry'!EN52</f>
        <v>0</v>
      </c>
      <c r="EL50" s="495">
        <f>'Marks Entry'!EO52</f>
        <v>0</v>
      </c>
      <c r="EM50" s="498">
        <f>'Marks Entry'!EP52</f>
        <v>0</v>
      </c>
      <c r="EN50" s="504">
        <f>'Marks Entry'!ES52</f>
        <v>0</v>
      </c>
      <c r="EO50" s="494">
        <f>'Marks Entry'!ET52</f>
        <v>0</v>
      </c>
      <c r="EP50" s="495">
        <f>'Marks Entry'!EU52</f>
        <v>0</v>
      </c>
      <c r="EQ50" s="495">
        <f>'Marks Entry'!EV52</f>
        <v>0</v>
      </c>
      <c r="ER50" s="495">
        <f>'Marks Entry'!EW52</f>
        <v>0</v>
      </c>
      <c r="ES50" s="495">
        <f>'Marks Entry'!EX52</f>
        <v>0</v>
      </c>
      <c r="ET50" s="498">
        <f>'Marks Entry'!EY52</f>
        <v>0</v>
      </c>
      <c r="EU50" s="504">
        <f>'Marks Entry'!FB52</f>
        <v>0</v>
      </c>
      <c r="EV50" s="505">
        <f>'Marks Entry'!FC52</f>
        <v>0</v>
      </c>
      <c r="EW50" s="506">
        <f>'Marks Entry'!FD52</f>
        <v>0</v>
      </c>
      <c r="EX50" s="507" t="str">
        <f>'Marks Entry'!FE52</f>
        <v/>
      </c>
      <c r="EY50" s="505">
        <f>'Marks Entry'!FF52</f>
        <v>0</v>
      </c>
      <c r="EZ50" s="506">
        <f>'Marks Entry'!FG52</f>
        <v>0</v>
      </c>
      <c r="FA50" s="508" t="str">
        <f>'Marks Entry'!FH52</f>
        <v/>
      </c>
      <c r="FB50" s="506" t="str">
        <f>IF(OR('Marks Entry'!FI52="First",'Marks Entry'!FI52="Second",'Marks Entry'!FI52="Third"),'Marks Entry'!FI52,"")</f>
        <v/>
      </c>
      <c r="FC50" s="506" t="str">
        <f>'Marks Entry'!FJ52</f>
        <v/>
      </c>
      <c r="FD50" s="509" t="str">
        <f>'Marks Entry'!FK52</f>
        <v/>
      </c>
      <c r="FE50" s="493" t="str">
        <f>'Marks Entry'!FL52</f>
        <v/>
      </c>
      <c r="FF50" s="510" t="str">
        <f>'Marks Entry'!FM52</f>
        <v/>
      </c>
      <c r="FG50" s="18">
        <f>'Marks Entry'!FO52</f>
        <v>0</v>
      </c>
    </row>
    <row r="51" spans="1:163" s="19" customFormat="1" ht="17.25" customHeight="1">
      <c r="A51" s="1013"/>
      <c r="B51" s="492">
        <f t="shared" si="1"/>
        <v>0</v>
      </c>
      <c r="C51" s="493">
        <f>'Marks Entry'!D53</f>
        <v>0</v>
      </c>
      <c r="D51" s="493">
        <f>'Marks Entry'!E53</f>
        <v>0</v>
      </c>
      <c r="E51" s="493">
        <f>'Marks Entry'!F53</f>
        <v>0</v>
      </c>
      <c r="F51" s="493">
        <f>'Marks Entry'!G53</f>
        <v>0</v>
      </c>
      <c r="G51" s="493">
        <f>'Marks Entry'!H53</f>
        <v>0</v>
      </c>
      <c r="H51" s="493">
        <f>'Marks Entry'!I53</f>
        <v>0</v>
      </c>
      <c r="I51" s="493">
        <f>'Marks Entry'!J53</f>
        <v>0</v>
      </c>
      <c r="J51" s="597">
        <f>'Marks Entry'!K53</f>
        <v>0</v>
      </c>
      <c r="K51" s="494">
        <f>'Marks Entry'!L53</f>
        <v>0</v>
      </c>
      <c r="L51" s="495">
        <f>'Marks Entry'!M53</f>
        <v>0</v>
      </c>
      <c r="M51" s="496">
        <f>'Marks Entry'!N53</f>
        <v>0</v>
      </c>
      <c r="N51" s="495">
        <f>'Marks Entry'!O53</f>
        <v>0</v>
      </c>
      <c r="O51" s="495">
        <f>'Marks Entry'!P53</f>
        <v>0</v>
      </c>
      <c r="P51" s="497">
        <f>'Marks Entry'!Q53</f>
        <v>0</v>
      </c>
      <c r="Q51" s="495">
        <f>'Marks Entry'!R53</f>
        <v>0</v>
      </c>
      <c r="R51" s="495">
        <f>'Marks Entry'!S53</f>
        <v>0</v>
      </c>
      <c r="S51" s="497">
        <f>'Marks Entry'!T53</f>
        <v>0</v>
      </c>
      <c r="T51" s="498">
        <f>'Marks Entry'!U53</f>
        <v>0</v>
      </c>
      <c r="U51" s="495">
        <f>'Marks Entry'!V53</f>
        <v>0</v>
      </c>
      <c r="V51" s="495">
        <f>'Marks Entry'!W53</f>
        <v>0</v>
      </c>
      <c r="W51" s="498">
        <f>'Marks Entry'!X53</f>
        <v>0</v>
      </c>
      <c r="X51" s="495">
        <f>'Marks Entry'!Y53</f>
        <v>0</v>
      </c>
      <c r="Y51" s="495">
        <f>'Marks Entry'!Z53</f>
        <v>0</v>
      </c>
      <c r="Z51" s="498">
        <f>'Marks Entry'!AA53</f>
        <v>0</v>
      </c>
      <c r="AA51" s="511">
        <f>'Marks Entry'!AB53</f>
        <v>0</v>
      </c>
      <c r="AB51" s="501">
        <f>'Marks Entry'!AC53</f>
        <v>0</v>
      </c>
      <c r="AC51" s="501" t="str">
        <f>'Marks Entry'!AD53</f>
        <v/>
      </c>
      <c r="AD51" s="502">
        <f>'Marks Entry'!AE53</f>
        <v>0</v>
      </c>
      <c r="AE51" s="494">
        <f>'Marks Entry'!AF53</f>
        <v>0</v>
      </c>
      <c r="AF51" s="495">
        <f>'Marks Entry'!AG53</f>
        <v>0</v>
      </c>
      <c r="AG51" s="496">
        <f>'Marks Entry'!AH53</f>
        <v>0</v>
      </c>
      <c r="AH51" s="495">
        <f>'Marks Entry'!AI53</f>
        <v>0</v>
      </c>
      <c r="AI51" s="495">
        <f>'Marks Entry'!AJ53</f>
        <v>0</v>
      </c>
      <c r="AJ51" s="497">
        <f>'Marks Entry'!AK53</f>
        <v>0</v>
      </c>
      <c r="AK51" s="495">
        <f>'Marks Entry'!AL53</f>
        <v>0</v>
      </c>
      <c r="AL51" s="495">
        <f>'Marks Entry'!AM53</f>
        <v>0</v>
      </c>
      <c r="AM51" s="497">
        <f>'Marks Entry'!AN53</f>
        <v>0</v>
      </c>
      <c r="AN51" s="498">
        <f>'Marks Entry'!AO53</f>
        <v>0</v>
      </c>
      <c r="AO51" s="495">
        <f>'Marks Entry'!AP53</f>
        <v>0</v>
      </c>
      <c r="AP51" s="495">
        <f>'Marks Entry'!AQ53</f>
        <v>0</v>
      </c>
      <c r="AQ51" s="498">
        <f>'Marks Entry'!AR53</f>
        <v>0</v>
      </c>
      <c r="AR51" s="495">
        <f>'Marks Entry'!AS53</f>
        <v>0</v>
      </c>
      <c r="AS51" s="495">
        <f>'Marks Entry'!AT53</f>
        <v>0</v>
      </c>
      <c r="AT51" s="498">
        <f>'Marks Entry'!AU53</f>
        <v>0</v>
      </c>
      <c r="AU51" s="511">
        <f>'Marks Entry'!AV53</f>
        <v>0</v>
      </c>
      <c r="AV51" s="501">
        <f>'Marks Entry'!AW53</f>
        <v>0</v>
      </c>
      <c r="AW51" s="501" t="str">
        <f>'Marks Entry'!AX53</f>
        <v>E</v>
      </c>
      <c r="AX51" s="502">
        <f>'Marks Entry'!AY53</f>
        <v>0</v>
      </c>
      <c r="AY51" s="494">
        <f>'Marks Entry'!AZ53</f>
        <v>0</v>
      </c>
      <c r="AZ51" s="495">
        <f>'Marks Entry'!BA53</f>
        <v>0</v>
      </c>
      <c r="BA51" s="496">
        <f>'Marks Entry'!BB53</f>
        <v>0</v>
      </c>
      <c r="BB51" s="495">
        <f>'Marks Entry'!BC53</f>
        <v>0</v>
      </c>
      <c r="BC51" s="495">
        <f>'Marks Entry'!BD53</f>
        <v>0</v>
      </c>
      <c r="BD51" s="497">
        <f>'Marks Entry'!BE53</f>
        <v>0</v>
      </c>
      <c r="BE51" s="495">
        <f>'Marks Entry'!BF53</f>
        <v>0</v>
      </c>
      <c r="BF51" s="495">
        <f>'Marks Entry'!BG53</f>
        <v>0</v>
      </c>
      <c r="BG51" s="497">
        <f>'Marks Entry'!BH53</f>
        <v>0</v>
      </c>
      <c r="BH51" s="498">
        <f>'Marks Entry'!BI53</f>
        <v>0</v>
      </c>
      <c r="BI51" s="495">
        <f>'Marks Entry'!BJ53</f>
        <v>0</v>
      </c>
      <c r="BJ51" s="495">
        <f>'Marks Entry'!BK53</f>
        <v>0</v>
      </c>
      <c r="BK51" s="498">
        <f>'Marks Entry'!BL53</f>
        <v>0</v>
      </c>
      <c r="BL51" s="495">
        <f>'Marks Entry'!BM53</f>
        <v>0</v>
      </c>
      <c r="BM51" s="495">
        <f>'Marks Entry'!BN53</f>
        <v>0</v>
      </c>
      <c r="BN51" s="498">
        <f>'Marks Entry'!BO53</f>
        <v>0</v>
      </c>
      <c r="BO51" s="511">
        <f>'Marks Entry'!BP53</f>
        <v>0</v>
      </c>
      <c r="BP51" s="501">
        <f>'Marks Entry'!BQ53</f>
        <v>0</v>
      </c>
      <c r="BQ51" s="501" t="str">
        <f>'Marks Entry'!BR53</f>
        <v>E</v>
      </c>
      <c r="BR51" s="502">
        <f>'Marks Entry'!BS53</f>
        <v>0</v>
      </c>
      <c r="BS51" s="494">
        <f>'Marks Entry'!BT53</f>
        <v>0</v>
      </c>
      <c r="BT51" s="495">
        <f>'Marks Entry'!BU53</f>
        <v>0</v>
      </c>
      <c r="BU51" s="496">
        <f>'Marks Entry'!BV53</f>
        <v>0</v>
      </c>
      <c r="BV51" s="495">
        <f>'Marks Entry'!BW53</f>
        <v>0</v>
      </c>
      <c r="BW51" s="495">
        <f>'Marks Entry'!BX53</f>
        <v>0</v>
      </c>
      <c r="BX51" s="497">
        <f>'Marks Entry'!BY53</f>
        <v>0</v>
      </c>
      <c r="BY51" s="495">
        <f>'Marks Entry'!BZ53</f>
        <v>0</v>
      </c>
      <c r="BZ51" s="495">
        <f>'Marks Entry'!CA53</f>
        <v>0</v>
      </c>
      <c r="CA51" s="497">
        <f>'Marks Entry'!CB53</f>
        <v>0</v>
      </c>
      <c r="CB51" s="498">
        <f>'Marks Entry'!CC53</f>
        <v>0</v>
      </c>
      <c r="CC51" s="495">
        <f>'Marks Entry'!CD53</f>
        <v>0</v>
      </c>
      <c r="CD51" s="495">
        <f>'Marks Entry'!CE53</f>
        <v>0</v>
      </c>
      <c r="CE51" s="498">
        <f>'Marks Entry'!CF53</f>
        <v>0</v>
      </c>
      <c r="CF51" s="495">
        <f>'Marks Entry'!CG53</f>
        <v>0</v>
      </c>
      <c r="CG51" s="495">
        <f>'Marks Entry'!CH53</f>
        <v>0</v>
      </c>
      <c r="CH51" s="498">
        <f>'Marks Entry'!CI53</f>
        <v>0</v>
      </c>
      <c r="CI51" s="511">
        <f>'Marks Entry'!CJ53</f>
        <v>0</v>
      </c>
      <c r="CJ51" s="501">
        <f>'Marks Entry'!CK53</f>
        <v>0</v>
      </c>
      <c r="CK51" s="501" t="str">
        <f>'Marks Entry'!CL53</f>
        <v>E</v>
      </c>
      <c r="CL51" s="502">
        <f>'Marks Entry'!CM53</f>
        <v>0</v>
      </c>
      <c r="CM51" s="494">
        <f>'Marks Entry'!CN53</f>
        <v>0</v>
      </c>
      <c r="CN51" s="495">
        <f>'Marks Entry'!CO53</f>
        <v>0</v>
      </c>
      <c r="CO51" s="496">
        <f>'Marks Entry'!CP53</f>
        <v>0</v>
      </c>
      <c r="CP51" s="495">
        <f>'Marks Entry'!CQ53</f>
        <v>0</v>
      </c>
      <c r="CQ51" s="495">
        <f>'Marks Entry'!CR53</f>
        <v>0</v>
      </c>
      <c r="CR51" s="497">
        <f>'Marks Entry'!CS53</f>
        <v>0</v>
      </c>
      <c r="CS51" s="495">
        <f>'Marks Entry'!CT53</f>
        <v>0</v>
      </c>
      <c r="CT51" s="495">
        <f>'Marks Entry'!CU53</f>
        <v>0</v>
      </c>
      <c r="CU51" s="497">
        <f>'Marks Entry'!CV53</f>
        <v>0</v>
      </c>
      <c r="CV51" s="498">
        <f>'Marks Entry'!CW53</f>
        <v>0</v>
      </c>
      <c r="CW51" s="495">
        <f>'Marks Entry'!CX53</f>
        <v>0</v>
      </c>
      <c r="CX51" s="495">
        <f>'Marks Entry'!CY53</f>
        <v>0</v>
      </c>
      <c r="CY51" s="498">
        <f>'Marks Entry'!CZ53</f>
        <v>0</v>
      </c>
      <c r="CZ51" s="495">
        <f>'Marks Entry'!DA53</f>
        <v>0</v>
      </c>
      <c r="DA51" s="495">
        <f>'Marks Entry'!DB53</f>
        <v>0</v>
      </c>
      <c r="DB51" s="498">
        <f>'Marks Entry'!DC53</f>
        <v>0</v>
      </c>
      <c r="DC51" s="511">
        <f>'Marks Entry'!DD53</f>
        <v>0</v>
      </c>
      <c r="DD51" s="501">
        <f>'Marks Entry'!DE53</f>
        <v>0</v>
      </c>
      <c r="DE51" s="501" t="str">
        <f>'Marks Entry'!DF53</f>
        <v>E</v>
      </c>
      <c r="DF51" s="502">
        <f>'Marks Entry'!DG53</f>
        <v>0</v>
      </c>
      <c r="DG51" s="494">
        <f>'Marks Entry'!DH53</f>
        <v>0</v>
      </c>
      <c r="DH51" s="495">
        <f>'Marks Entry'!DI53</f>
        <v>0</v>
      </c>
      <c r="DI51" s="496">
        <f>'Marks Entry'!DJ53</f>
        <v>0</v>
      </c>
      <c r="DJ51" s="495">
        <f>'Marks Entry'!DK53</f>
        <v>0</v>
      </c>
      <c r="DK51" s="495">
        <f>'Marks Entry'!DL53</f>
        <v>0</v>
      </c>
      <c r="DL51" s="497">
        <f>'Marks Entry'!DM53</f>
        <v>0</v>
      </c>
      <c r="DM51" s="495">
        <f>'Marks Entry'!DN53</f>
        <v>0</v>
      </c>
      <c r="DN51" s="495">
        <f>'Marks Entry'!DO53</f>
        <v>0</v>
      </c>
      <c r="DO51" s="497">
        <f>'Marks Entry'!DP53</f>
        <v>0</v>
      </c>
      <c r="DP51" s="498">
        <f>'Marks Entry'!DQ53</f>
        <v>0</v>
      </c>
      <c r="DQ51" s="495">
        <f>'Marks Entry'!DR53</f>
        <v>0</v>
      </c>
      <c r="DR51" s="495">
        <f>'Marks Entry'!DS53</f>
        <v>0</v>
      </c>
      <c r="DS51" s="498">
        <f>'Marks Entry'!DT53</f>
        <v>0</v>
      </c>
      <c r="DT51" s="495">
        <f>'Marks Entry'!DU53</f>
        <v>0</v>
      </c>
      <c r="DU51" s="495">
        <f>'Marks Entry'!DV53</f>
        <v>0</v>
      </c>
      <c r="DV51" s="498">
        <f>'Marks Entry'!DW53</f>
        <v>0</v>
      </c>
      <c r="DW51" s="511">
        <f>'Marks Entry'!DX53</f>
        <v>0</v>
      </c>
      <c r="DX51" s="501">
        <f>'Marks Entry'!DY53</f>
        <v>0</v>
      </c>
      <c r="DY51" s="501" t="str">
        <f>'Marks Entry'!DZ53</f>
        <v>E</v>
      </c>
      <c r="DZ51" s="502">
        <f>'Marks Entry'!EA53</f>
        <v>0</v>
      </c>
      <c r="EA51" s="494">
        <f>'Marks Entry'!EB53</f>
        <v>0</v>
      </c>
      <c r="EB51" s="495">
        <f>'Marks Entry'!EC53</f>
        <v>0</v>
      </c>
      <c r="EC51" s="495">
        <f>'Marks Entry'!ED53</f>
        <v>0</v>
      </c>
      <c r="ED51" s="495">
        <f>'Marks Entry'!EE53</f>
        <v>0</v>
      </c>
      <c r="EE51" s="495">
        <f>'Marks Entry'!EF53</f>
        <v>0</v>
      </c>
      <c r="EF51" s="503">
        <f>'Marks Entry'!EG53</f>
        <v>0</v>
      </c>
      <c r="EG51" s="504">
        <f>'Marks Entry'!EJ53</f>
        <v>0</v>
      </c>
      <c r="EH51" s="494">
        <f>'Marks Entry'!EK53</f>
        <v>0</v>
      </c>
      <c r="EI51" s="495">
        <f>'Marks Entry'!EL53</f>
        <v>0</v>
      </c>
      <c r="EJ51" s="495">
        <f>'Marks Entry'!EM53</f>
        <v>0</v>
      </c>
      <c r="EK51" s="495">
        <f>'Marks Entry'!EN53</f>
        <v>0</v>
      </c>
      <c r="EL51" s="495">
        <f>'Marks Entry'!EO53</f>
        <v>0</v>
      </c>
      <c r="EM51" s="498">
        <f>'Marks Entry'!EP53</f>
        <v>0</v>
      </c>
      <c r="EN51" s="504">
        <f>'Marks Entry'!ES53</f>
        <v>0</v>
      </c>
      <c r="EO51" s="494">
        <f>'Marks Entry'!ET53</f>
        <v>0</v>
      </c>
      <c r="EP51" s="495">
        <f>'Marks Entry'!EU53</f>
        <v>0</v>
      </c>
      <c r="EQ51" s="495">
        <f>'Marks Entry'!EV53</f>
        <v>0</v>
      </c>
      <c r="ER51" s="495">
        <f>'Marks Entry'!EW53</f>
        <v>0</v>
      </c>
      <c r="ES51" s="495">
        <f>'Marks Entry'!EX53</f>
        <v>0</v>
      </c>
      <c r="ET51" s="498">
        <f>'Marks Entry'!EY53</f>
        <v>0</v>
      </c>
      <c r="EU51" s="504">
        <f>'Marks Entry'!FB53</f>
        <v>0</v>
      </c>
      <c r="EV51" s="505">
        <f>'Marks Entry'!FC53</f>
        <v>0</v>
      </c>
      <c r="EW51" s="506">
        <f>'Marks Entry'!FD53</f>
        <v>0</v>
      </c>
      <c r="EX51" s="507" t="str">
        <f>'Marks Entry'!FE53</f>
        <v/>
      </c>
      <c r="EY51" s="505">
        <f>'Marks Entry'!FF53</f>
        <v>0</v>
      </c>
      <c r="EZ51" s="506">
        <f>'Marks Entry'!FG53</f>
        <v>0</v>
      </c>
      <c r="FA51" s="508" t="str">
        <f>'Marks Entry'!FH53</f>
        <v/>
      </c>
      <c r="FB51" s="506" t="str">
        <f>IF(OR('Marks Entry'!FI53="First",'Marks Entry'!FI53="Second",'Marks Entry'!FI53="Third"),'Marks Entry'!FI53,"")</f>
        <v/>
      </c>
      <c r="FC51" s="506" t="str">
        <f>'Marks Entry'!FJ53</f>
        <v/>
      </c>
      <c r="FD51" s="509" t="str">
        <f>'Marks Entry'!FK53</f>
        <v/>
      </c>
      <c r="FE51" s="493" t="str">
        <f>'Marks Entry'!FL53</f>
        <v/>
      </c>
      <c r="FF51" s="510" t="str">
        <f>'Marks Entry'!FM53</f>
        <v/>
      </c>
      <c r="FG51" s="18">
        <f>'Marks Entry'!FO53</f>
        <v>0</v>
      </c>
    </row>
    <row r="52" spans="1:163" s="19" customFormat="1" ht="17.25" customHeight="1">
      <c r="A52" s="1013"/>
      <c r="B52" s="492">
        <f t="shared" si="1"/>
        <v>0</v>
      </c>
      <c r="C52" s="493">
        <f>'Marks Entry'!D54</f>
        <v>0</v>
      </c>
      <c r="D52" s="493">
        <f>'Marks Entry'!E54</f>
        <v>0</v>
      </c>
      <c r="E52" s="493">
        <f>'Marks Entry'!F54</f>
        <v>0</v>
      </c>
      <c r="F52" s="493">
        <f>'Marks Entry'!G54</f>
        <v>0</v>
      </c>
      <c r="G52" s="493">
        <f>'Marks Entry'!H54</f>
        <v>0</v>
      </c>
      <c r="H52" s="493">
        <f>'Marks Entry'!I54</f>
        <v>0</v>
      </c>
      <c r="I52" s="493">
        <f>'Marks Entry'!J54</f>
        <v>0</v>
      </c>
      <c r="J52" s="597">
        <f>'Marks Entry'!K54</f>
        <v>0</v>
      </c>
      <c r="K52" s="494">
        <f>'Marks Entry'!L54</f>
        <v>0</v>
      </c>
      <c r="L52" s="495">
        <f>'Marks Entry'!M54</f>
        <v>0</v>
      </c>
      <c r="M52" s="496">
        <f>'Marks Entry'!N54</f>
        <v>0</v>
      </c>
      <c r="N52" s="495">
        <f>'Marks Entry'!O54</f>
        <v>0</v>
      </c>
      <c r="O52" s="495">
        <f>'Marks Entry'!P54</f>
        <v>0</v>
      </c>
      <c r="P52" s="497">
        <f>'Marks Entry'!Q54</f>
        <v>0</v>
      </c>
      <c r="Q52" s="495">
        <f>'Marks Entry'!R54</f>
        <v>0</v>
      </c>
      <c r="R52" s="495">
        <f>'Marks Entry'!S54</f>
        <v>0</v>
      </c>
      <c r="S52" s="497">
        <f>'Marks Entry'!T54</f>
        <v>0</v>
      </c>
      <c r="T52" s="498">
        <f>'Marks Entry'!U54</f>
        <v>0</v>
      </c>
      <c r="U52" s="495">
        <f>'Marks Entry'!V54</f>
        <v>0</v>
      </c>
      <c r="V52" s="495">
        <f>'Marks Entry'!W54</f>
        <v>0</v>
      </c>
      <c r="W52" s="498">
        <f>'Marks Entry'!X54</f>
        <v>0</v>
      </c>
      <c r="X52" s="495">
        <f>'Marks Entry'!Y54</f>
        <v>0</v>
      </c>
      <c r="Y52" s="495">
        <f>'Marks Entry'!Z54</f>
        <v>0</v>
      </c>
      <c r="Z52" s="498">
        <f>'Marks Entry'!AA54</f>
        <v>0</v>
      </c>
      <c r="AA52" s="511">
        <f>'Marks Entry'!AB54</f>
        <v>0</v>
      </c>
      <c r="AB52" s="501">
        <f>'Marks Entry'!AC54</f>
        <v>0</v>
      </c>
      <c r="AC52" s="501" t="str">
        <f>'Marks Entry'!AD54</f>
        <v/>
      </c>
      <c r="AD52" s="502">
        <f>'Marks Entry'!AE54</f>
        <v>0</v>
      </c>
      <c r="AE52" s="494">
        <f>'Marks Entry'!AF54</f>
        <v>0</v>
      </c>
      <c r="AF52" s="495">
        <f>'Marks Entry'!AG54</f>
        <v>0</v>
      </c>
      <c r="AG52" s="496">
        <f>'Marks Entry'!AH54</f>
        <v>0</v>
      </c>
      <c r="AH52" s="495">
        <f>'Marks Entry'!AI54</f>
        <v>0</v>
      </c>
      <c r="AI52" s="495">
        <f>'Marks Entry'!AJ54</f>
        <v>0</v>
      </c>
      <c r="AJ52" s="497">
        <f>'Marks Entry'!AK54</f>
        <v>0</v>
      </c>
      <c r="AK52" s="495">
        <f>'Marks Entry'!AL54</f>
        <v>0</v>
      </c>
      <c r="AL52" s="495">
        <f>'Marks Entry'!AM54</f>
        <v>0</v>
      </c>
      <c r="AM52" s="497">
        <f>'Marks Entry'!AN54</f>
        <v>0</v>
      </c>
      <c r="AN52" s="498">
        <f>'Marks Entry'!AO54</f>
        <v>0</v>
      </c>
      <c r="AO52" s="495">
        <f>'Marks Entry'!AP54</f>
        <v>0</v>
      </c>
      <c r="AP52" s="495">
        <f>'Marks Entry'!AQ54</f>
        <v>0</v>
      </c>
      <c r="AQ52" s="498">
        <f>'Marks Entry'!AR54</f>
        <v>0</v>
      </c>
      <c r="AR52" s="495">
        <f>'Marks Entry'!AS54</f>
        <v>0</v>
      </c>
      <c r="AS52" s="495">
        <f>'Marks Entry'!AT54</f>
        <v>0</v>
      </c>
      <c r="AT52" s="498">
        <f>'Marks Entry'!AU54</f>
        <v>0</v>
      </c>
      <c r="AU52" s="511">
        <f>'Marks Entry'!AV54</f>
        <v>0</v>
      </c>
      <c r="AV52" s="501">
        <f>'Marks Entry'!AW54</f>
        <v>0</v>
      </c>
      <c r="AW52" s="501" t="str">
        <f>'Marks Entry'!AX54</f>
        <v>E</v>
      </c>
      <c r="AX52" s="502">
        <f>'Marks Entry'!AY54</f>
        <v>0</v>
      </c>
      <c r="AY52" s="494">
        <f>'Marks Entry'!AZ54</f>
        <v>0</v>
      </c>
      <c r="AZ52" s="495">
        <f>'Marks Entry'!BA54</f>
        <v>0</v>
      </c>
      <c r="BA52" s="496">
        <f>'Marks Entry'!BB54</f>
        <v>0</v>
      </c>
      <c r="BB52" s="495">
        <f>'Marks Entry'!BC54</f>
        <v>0</v>
      </c>
      <c r="BC52" s="495">
        <f>'Marks Entry'!BD54</f>
        <v>0</v>
      </c>
      <c r="BD52" s="497">
        <f>'Marks Entry'!BE54</f>
        <v>0</v>
      </c>
      <c r="BE52" s="495">
        <f>'Marks Entry'!BF54</f>
        <v>0</v>
      </c>
      <c r="BF52" s="495">
        <f>'Marks Entry'!BG54</f>
        <v>0</v>
      </c>
      <c r="BG52" s="497">
        <f>'Marks Entry'!BH54</f>
        <v>0</v>
      </c>
      <c r="BH52" s="498">
        <f>'Marks Entry'!BI54</f>
        <v>0</v>
      </c>
      <c r="BI52" s="495">
        <f>'Marks Entry'!BJ54</f>
        <v>0</v>
      </c>
      <c r="BJ52" s="495">
        <f>'Marks Entry'!BK54</f>
        <v>0</v>
      </c>
      <c r="BK52" s="498">
        <f>'Marks Entry'!BL54</f>
        <v>0</v>
      </c>
      <c r="BL52" s="495">
        <f>'Marks Entry'!BM54</f>
        <v>0</v>
      </c>
      <c r="BM52" s="495">
        <f>'Marks Entry'!BN54</f>
        <v>0</v>
      </c>
      <c r="BN52" s="498">
        <f>'Marks Entry'!BO54</f>
        <v>0</v>
      </c>
      <c r="BO52" s="511">
        <f>'Marks Entry'!BP54</f>
        <v>0</v>
      </c>
      <c r="BP52" s="501">
        <f>'Marks Entry'!BQ54</f>
        <v>0</v>
      </c>
      <c r="BQ52" s="501" t="str">
        <f>'Marks Entry'!BR54</f>
        <v>E</v>
      </c>
      <c r="BR52" s="502">
        <f>'Marks Entry'!BS54</f>
        <v>0</v>
      </c>
      <c r="BS52" s="494">
        <f>'Marks Entry'!BT54</f>
        <v>0</v>
      </c>
      <c r="BT52" s="495">
        <f>'Marks Entry'!BU54</f>
        <v>0</v>
      </c>
      <c r="BU52" s="496">
        <f>'Marks Entry'!BV54</f>
        <v>0</v>
      </c>
      <c r="BV52" s="495">
        <f>'Marks Entry'!BW54</f>
        <v>0</v>
      </c>
      <c r="BW52" s="495">
        <f>'Marks Entry'!BX54</f>
        <v>0</v>
      </c>
      <c r="BX52" s="497">
        <f>'Marks Entry'!BY54</f>
        <v>0</v>
      </c>
      <c r="BY52" s="495">
        <f>'Marks Entry'!BZ54</f>
        <v>0</v>
      </c>
      <c r="BZ52" s="495">
        <f>'Marks Entry'!CA54</f>
        <v>0</v>
      </c>
      <c r="CA52" s="497">
        <f>'Marks Entry'!CB54</f>
        <v>0</v>
      </c>
      <c r="CB52" s="498">
        <f>'Marks Entry'!CC54</f>
        <v>0</v>
      </c>
      <c r="CC52" s="495">
        <f>'Marks Entry'!CD54</f>
        <v>0</v>
      </c>
      <c r="CD52" s="495">
        <f>'Marks Entry'!CE54</f>
        <v>0</v>
      </c>
      <c r="CE52" s="498">
        <f>'Marks Entry'!CF54</f>
        <v>0</v>
      </c>
      <c r="CF52" s="495">
        <f>'Marks Entry'!CG54</f>
        <v>0</v>
      </c>
      <c r="CG52" s="495">
        <f>'Marks Entry'!CH54</f>
        <v>0</v>
      </c>
      <c r="CH52" s="498">
        <f>'Marks Entry'!CI54</f>
        <v>0</v>
      </c>
      <c r="CI52" s="511">
        <f>'Marks Entry'!CJ54</f>
        <v>0</v>
      </c>
      <c r="CJ52" s="501">
        <f>'Marks Entry'!CK54</f>
        <v>0</v>
      </c>
      <c r="CK52" s="501" t="str">
        <f>'Marks Entry'!CL54</f>
        <v>E</v>
      </c>
      <c r="CL52" s="502">
        <f>'Marks Entry'!CM54</f>
        <v>0</v>
      </c>
      <c r="CM52" s="494">
        <f>'Marks Entry'!CN54</f>
        <v>0</v>
      </c>
      <c r="CN52" s="495">
        <f>'Marks Entry'!CO54</f>
        <v>0</v>
      </c>
      <c r="CO52" s="496">
        <f>'Marks Entry'!CP54</f>
        <v>0</v>
      </c>
      <c r="CP52" s="495">
        <f>'Marks Entry'!CQ54</f>
        <v>0</v>
      </c>
      <c r="CQ52" s="495">
        <f>'Marks Entry'!CR54</f>
        <v>0</v>
      </c>
      <c r="CR52" s="497">
        <f>'Marks Entry'!CS54</f>
        <v>0</v>
      </c>
      <c r="CS52" s="495">
        <f>'Marks Entry'!CT54</f>
        <v>0</v>
      </c>
      <c r="CT52" s="495">
        <f>'Marks Entry'!CU54</f>
        <v>0</v>
      </c>
      <c r="CU52" s="497">
        <f>'Marks Entry'!CV54</f>
        <v>0</v>
      </c>
      <c r="CV52" s="498">
        <f>'Marks Entry'!CW54</f>
        <v>0</v>
      </c>
      <c r="CW52" s="495">
        <f>'Marks Entry'!CX54</f>
        <v>0</v>
      </c>
      <c r="CX52" s="495">
        <f>'Marks Entry'!CY54</f>
        <v>0</v>
      </c>
      <c r="CY52" s="498">
        <f>'Marks Entry'!CZ54</f>
        <v>0</v>
      </c>
      <c r="CZ52" s="495">
        <f>'Marks Entry'!DA54</f>
        <v>0</v>
      </c>
      <c r="DA52" s="495">
        <f>'Marks Entry'!DB54</f>
        <v>0</v>
      </c>
      <c r="DB52" s="498">
        <f>'Marks Entry'!DC54</f>
        <v>0</v>
      </c>
      <c r="DC52" s="511">
        <f>'Marks Entry'!DD54</f>
        <v>0</v>
      </c>
      <c r="DD52" s="501">
        <f>'Marks Entry'!DE54</f>
        <v>0</v>
      </c>
      <c r="DE52" s="501" t="str">
        <f>'Marks Entry'!DF54</f>
        <v>E</v>
      </c>
      <c r="DF52" s="502">
        <f>'Marks Entry'!DG54</f>
        <v>0</v>
      </c>
      <c r="DG52" s="494">
        <f>'Marks Entry'!DH54</f>
        <v>0</v>
      </c>
      <c r="DH52" s="495">
        <f>'Marks Entry'!DI54</f>
        <v>0</v>
      </c>
      <c r="DI52" s="496">
        <f>'Marks Entry'!DJ54</f>
        <v>0</v>
      </c>
      <c r="DJ52" s="495">
        <f>'Marks Entry'!DK54</f>
        <v>0</v>
      </c>
      <c r="DK52" s="495">
        <f>'Marks Entry'!DL54</f>
        <v>0</v>
      </c>
      <c r="DL52" s="497">
        <f>'Marks Entry'!DM54</f>
        <v>0</v>
      </c>
      <c r="DM52" s="495">
        <f>'Marks Entry'!DN54</f>
        <v>0</v>
      </c>
      <c r="DN52" s="495">
        <f>'Marks Entry'!DO54</f>
        <v>0</v>
      </c>
      <c r="DO52" s="497">
        <f>'Marks Entry'!DP54</f>
        <v>0</v>
      </c>
      <c r="DP52" s="498">
        <f>'Marks Entry'!DQ54</f>
        <v>0</v>
      </c>
      <c r="DQ52" s="495">
        <f>'Marks Entry'!DR54</f>
        <v>0</v>
      </c>
      <c r="DR52" s="495">
        <f>'Marks Entry'!DS54</f>
        <v>0</v>
      </c>
      <c r="DS52" s="498">
        <f>'Marks Entry'!DT54</f>
        <v>0</v>
      </c>
      <c r="DT52" s="495">
        <f>'Marks Entry'!DU54</f>
        <v>0</v>
      </c>
      <c r="DU52" s="495">
        <f>'Marks Entry'!DV54</f>
        <v>0</v>
      </c>
      <c r="DV52" s="498">
        <f>'Marks Entry'!DW54</f>
        <v>0</v>
      </c>
      <c r="DW52" s="511">
        <f>'Marks Entry'!DX54</f>
        <v>0</v>
      </c>
      <c r="DX52" s="501">
        <f>'Marks Entry'!DY54</f>
        <v>0</v>
      </c>
      <c r="DY52" s="501" t="str">
        <f>'Marks Entry'!DZ54</f>
        <v>E</v>
      </c>
      <c r="DZ52" s="502">
        <f>'Marks Entry'!EA54</f>
        <v>0</v>
      </c>
      <c r="EA52" s="494">
        <f>'Marks Entry'!EB54</f>
        <v>0</v>
      </c>
      <c r="EB52" s="495">
        <f>'Marks Entry'!EC54</f>
        <v>0</v>
      </c>
      <c r="EC52" s="495">
        <f>'Marks Entry'!ED54</f>
        <v>0</v>
      </c>
      <c r="ED52" s="495">
        <f>'Marks Entry'!EE54</f>
        <v>0</v>
      </c>
      <c r="EE52" s="495">
        <f>'Marks Entry'!EF54</f>
        <v>0</v>
      </c>
      <c r="EF52" s="503">
        <f>'Marks Entry'!EG54</f>
        <v>0</v>
      </c>
      <c r="EG52" s="504">
        <f>'Marks Entry'!EJ54</f>
        <v>0</v>
      </c>
      <c r="EH52" s="494">
        <f>'Marks Entry'!EK54</f>
        <v>0</v>
      </c>
      <c r="EI52" s="495">
        <f>'Marks Entry'!EL54</f>
        <v>0</v>
      </c>
      <c r="EJ52" s="495">
        <f>'Marks Entry'!EM54</f>
        <v>0</v>
      </c>
      <c r="EK52" s="495">
        <f>'Marks Entry'!EN54</f>
        <v>0</v>
      </c>
      <c r="EL52" s="495">
        <f>'Marks Entry'!EO54</f>
        <v>0</v>
      </c>
      <c r="EM52" s="498">
        <f>'Marks Entry'!EP54</f>
        <v>0</v>
      </c>
      <c r="EN52" s="504">
        <f>'Marks Entry'!ES54</f>
        <v>0</v>
      </c>
      <c r="EO52" s="494">
        <f>'Marks Entry'!ET54</f>
        <v>0</v>
      </c>
      <c r="EP52" s="495">
        <f>'Marks Entry'!EU54</f>
        <v>0</v>
      </c>
      <c r="EQ52" s="495">
        <f>'Marks Entry'!EV54</f>
        <v>0</v>
      </c>
      <c r="ER52" s="495">
        <f>'Marks Entry'!EW54</f>
        <v>0</v>
      </c>
      <c r="ES52" s="495">
        <f>'Marks Entry'!EX54</f>
        <v>0</v>
      </c>
      <c r="ET52" s="498">
        <f>'Marks Entry'!EY54</f>
        <v>0</v>
      </c>
      <c r="EU52" s="504">
        <f>'Marks Entry'!FB54</f>
        <v>0</v>
      </c>
      <c r="EV52" s="505">
        <f>'Marks Entry'!FC54</f>
        <v>0</v>
      </c>
      <c r="EW52" s="506">
        <f>'Marks Entry'!FD54</f>
        <v>0</v>
      </c>
      <c r="EX52" s="507" t="str">
        <f>'Marks Entry'!FE54</f>
        <v/>
      </c>
      <c r="EY52" s="505">
        <f>'Marks Entry'!FF54</f>
        <v>0</v>
      </c>
      <c r="EZ52" s="506">
        <f>'Marks Entry'!FG54</f>
        <v>0</v>
      </c>
      <c r="FA52" s="508" t="str">
        <f>'Marks Entry'!FH54</f>
        <v/>
      </c>
      <c r="FB52" s="506" t="str">
        <f>IF(OR('Marks Entry'!FI54="First",'Marks Entry'!FI54="Second",'Marks Entry'!FI54="Third"),'Marks Entry'!FI54,"")</f>
        <v/>
      </c>
      <c r="FC52" s="506" t="str">
        <f>'Marks Entry'!FJ54</f>
        <v/>
      </c>
      <c r="FD52" s="509" t="str">
        <f>'Marks Entry'!FK54</f>
        <v/>
      </c>
      <c r="FE52" s="493" t="str">
        <f>'Marks Entry'!FL54</f>
        <v/>
      </c>
      <c r="FF52" s="510" t="str">
        <f>'Marks Entry'!FM54</f>
        <v/>
      </c>
      <c r="FG52" s="18">
        <f>'Marks Entry'!FO54</f>
        <v>0</v>
      </c>
    </row>
    <row r="53" spans="1:163" s="19" customFormat="1" ht="17.25" customHeight="1">
      <c r="A53" s="1013"/>
      <c r="B53" s="492">
        <f t="shared" si="1"/>
        <v>0</v>
      </c>
      <c r="C53" s="493">
        <f>'Marks Entry'!D55</f>
        <v>0</v>
      </c>
      <c r="D53" s="493">
        <f>'Marks Entry'!E55</f>
        <v>0</v>
      </c>
      <c r="E53" s="493">
        <f>'Marks Entry'!F55</f>
        <v>0</v>
      </c>
      <c r="F53" s="493">
        <f>'Marks Entry'!G55</f>
        <v>0</v>
      </c>
      <c r="G53" s="493">
        <f>'Marks Entry'!H55</f>
        <v>0</v>
      </c>
      <c r="H53" s="493">
        <f>'Marks Entry'!I55</f>
        <v>0</v>
      </c>
      <c r="I53" s="493">
        <f>'Marks Entry'!J55</f>
        <v>0</v>
      </c>
      <c r="J53" s="597">
        <f>'Marks Entry'!K55</f>
        <v>0</v>
      </c>
      <c r="K53" s="494">
        <f>'Marks Entry'!L55</f>
        <v>0</v>
      </c>
      <c r="L53" s="495">
        <f>'Marks Entry'!M55</f>
        <v>0</v>
      </c>
      <c r="M53" s="496">
        <f>'Marks Entry'!N55</f>
        <v>0</v>
      </c>
      <c r="N53" s="495">
        <f>'Marks Entry'!O55</f>
        <v>0</v>
      </c>
      <c r="O53" s="495">
        <f>'Marks Entry'!P55</f>
        <v>0</v>
      </c>
      <c r="P53" s="497">
        <f>'Marks Entry'!Q55</f>
        <v>0</v>
      </c>
      <c r="Q53" s="495">
        <f>'Marks Entry'!R55</f>
        <v>0</v>
      </c>
      <c r="R53" s="495">
        <f>'Marks Entry'!S55</f>
        <v>0</v>
      </c>
      <c r="S53" s="497">
        <f>'Marks Entry'!T55</f>
        <v>0</v>
      </c>
      <c r="T53" s="498">
        <f>'Marks Entry'!U55</f>
        <v>0</v>
      </c>
      <c r="U53" s="495">
        <f>'Marks Entry'!V55</f>
        <v>0</v>
      </c>
      <c r="V53" s="495">
        <f>'Marks Entry'!W55</f>
        <v>0</v>
      </c>
      <c r="W53" s="498">
        <f>'Marks Entry'!X55</f>
        <v>0</v>
      </c>
      <c r="X53" s="495">
        <f>'Marks Entry'!Y55</f>
        <v>0</v>
      </c>
      <c r="Y53" s="495">
        <f>'Marks Entry'!Z55</f>
        <v>0</v>
      </c>
      <c r="Z53" s="498">
        <f>'Marks Entry'!AA55</f>
        <v>0</v>
      </c>
      <c r="AA53" s="511">
        <f>'Marks Entry'!AB55</f>
        <v>0</v>
      </c>
      <c r="AB53" s="501">
        <f>'Marks Entry'!AC55</f>
        <v>0</v>
      </c>
      <c r="AC53" s="501" t="str">
        <f>'Marks Entry'!AD55</f>
        <v/>
      </c>
      <c r="AD53" s="502">
        <f>'Marks Entry'!AE55</f>
        <v>0</v>
      </c>
      <c r="AE53" s="494">
        <f>'Marks Entry'!AF55</f>
        <v>0</v>
      </c>
      <c r="AF53" s="495">
        <f>'Marks Entry'!AG55</f>
        <v>0</v>
      </c>
      <c r="AG53" s="496">
        <f>'Marks Entry'!AH55</f>
        <v>0</v>
      </c>
      <c r="AH53" s="495">
        <f>'Marks Entry'!AI55</f>
        <v>0</v>
      </c>
      <c r="AI53" s="495">
        <f>'Marks Entry'!AJ55</f>
        <v>0</v>
      </c>
      <c r="AJ53" s="497">
        <f>'Marks Entry'!AK55</f>
        <v>0</v>
      </c>
      <c r="AK53" s="495">
        <f>'Marks Entry'!AL55</f>
        <v>0</v>
      </c>
      <c r="AL53" s="495">
        <f>'Marks Entry'!AM55</f>
        <v>0</v>
      </c>
      <c r="AM53" s="497">
        <f>'Marks Entry'!AN55</f>
        <v>0</v>
      </c>
      <c r="AN53" s="498">
        <f>'Marks Entry'!AO55</f>
        <v>0</v>
      </c>
      <c r="AO53" s="495">
        <f>'Marks Entry'!AP55</f>
        <v>0</v>
      </c>
      <c r="AP53" s="495">
        <f>'Marks Entry'!AQ55</f>
        <v>0</v>
      </c>
      <c r="AQ53" s="498">
        <f>'Marks Entry'!AR55</f>
        <v>0</v>
      </c>
      <c r="AR53" s="495">
        <f>'Marks Entry'!AS55</f>
        <v>0</v>
      </c>
      <c r="AS53" s="495">
        <f>'Marks Entry'!AT55</f>
        <v>0</v>
      </c>
      <c r="AT53" s="498">
        <f>'Marks Entry'!AU55</f>
        <v>0</v>
      </c>
      <c r="AU53" s="511">
        <f>'Marks Entry'!AV55</f>
        <v>0</v>
      </c>
      <c r="AV53" s="501">
        <f>'Marks Entry'!AW55</f>
        <v>0</v>
      </c>
      <c r="AW53" s="501" t="str">
        <f>'Marks Entry'!AX55</f>
        <v>E</v>
      </c>
      <c r="AX53" s="502">
        <f>'Marks Entry'!AY55</f>
        <v>0</v>
      </c>
      <c r="AY53" s="494">
        <f>'Marks Entry'!AZ55</f>
        <v>0</v>
      </c>
      <c r="AZ53" s="495">
        <f>'Marks Entry'!BA55</f>
        <v>0</v>
      </c>
      <c r="BA53" s="496">
        <f>'Marks Entry'!BB55</f>
        <v>0</v>
      </c>
      <c r="BB53" s="495">
        <f>'Marks Entry'!BC55</f>
        <v>0</v>
      </c>
      <c r="BC53" s="495">
        <f>'Marks Entry'!BD55</f>
        <v>0</v>
      </c>
      <c r="BD53" s="497">
        <f>'Marks Entry'!BE55</f>
        <v>0</v>
      </c>
      <c r="BE53" s="495">
        <f>'Marks Entry'!BF55</f>
        <v>0</v>
      </c>
      <c r="BF53" s="495">
        <f>'Marks Entry'!BG55</f>
        <v>0</v>
      </c>
      <c r="BG53" s="497">
        <f>'Marks Entry'!BH55</f>
        <v>0</v>
      </c>
      <c r="BH53" s="498">
        <f>'Marks Entry'!BI55</f>
        <v>0</v>
      </c>
      <c r="BI53" s="495">
        <f>'Marks Entry'!BJ55</f>
        <v>0</v>
      </c>
      <c r="BJ53" s="495">
        <f>'Marks Entry'!BK55</f>
        <v>0</v>
      </c>
      <c r="BK53" s="498">
        <f>'Marks Entry'!BL55</f>
        <v>0</v>
      </c>
      <c r="BL53" s="495">
        <f>'Marks Entry'!BM55</f>
        <v>0</v>
      </c>
      <c r="BM53" s="495">
        <f>'Marks Entry'!BN55</f>
        <v>0</v>
      </c>
      <c r="BN53" s="498">
        <f>'Marks Entry'!BO55</f>
        <v>0</v>
      </c>
      <c r="BO53" s="511">
        <f>'Marks Entry'!BP55</f>
        <v>0</v>
      </c>
      <c r="BP53" s="501">
        <f>'Marks Entry'!BQ55</f>
        <v>0</v>
      </c>
      <c r="BQ53" s="501" t="str">
        <f>'Marks Entry'!BR55</f>
        <v>E</v>
      </c>
      <c r="BR53" s="502">
        <f>'Marks Entry'!BS55</f>
        <v>0</v>
      </c>
      <c r="BS53" s="494">
        <f>'Marks Entry'!BT55</f>
        <v>0</v>
      </c>
      <c r="BT53" s="495">
        <f>'Marks Entry'!BU55</f>
        <v>0</v>
      </c>
      <c r="BU53" s="496">
        <f>'Marks Entry'!BV55</f>
        <v>0</v>
      </c>
      <c r="BV53" s="495">
        <f>'Marks Entry'!BW55</f>
        <v>0</v>
      </c>
      <c r="BW53" s="495">
        <f>'Marks Entry'!BX55</f>
        <v>0</v>
      </c>
      <c r="BX53" s="497">
        <f>'Marks Entry'!BY55</f>
        <v>0</v>
      </c>
      <c r="BY53" s="495">
        <f>'Marks Entry'!BZ55</f>
        <v>0</v>
      </c>
      <c r="BZ53" s="495">
        <f>'Marks Entry'!CA55</f>
        <v>0</v>
      </c>
      <c r="CA53" s="497">
        <f>'Marks Entry'!CB55</f>
        <v>0</v>
      </c>
      <c r="CB53" s="498">
        <f>'Marks Entry'!CC55</f>
        <v>0</v>
      </c>
      <c r="CC53" s="495">
        <f>'Marks Entry'!CD55</f>
        <v>0</v>
      </c>
      <c r="CD53" s="495">
        <f>'Marks Entry'!CE55</f>
        <v>0</v>
      </c>
      <c r="CE53" s="498">
        <f>'Marks Entry'!CF55</f>
        <v>0</v>
      </c>
      <c r="CF53" s="495">
        <f>'Marks Entry'!CG55</f>
        <v>0</v>
      </c>
      <c r="CG53" s="495">
        <f>'Marks Entry'!CH55</f>
        <v>0</v>
      </c>
      <c r="CH53" s="498">
        <f>'Marks Entry'!CI55</f>
        <v>0</v>
      </c>
      <c r="CI53" s="511">
        <f>'Marks Entry'!CJ55</f>
        <v>0</v>
      </c>
      <c r="CJ53" s="501">
        <f>'Marks Entry'!CK55</f>
        <v>0</v>
      </c>
      <c r="CK53" s="501" t="str">
        <f>'Marks Entry'!CL55</f>
        <v>E</v>
      </c>
      <c r="CL53" s="502">
        <f>'Marks Entry'!CM55</f>
        <v>0</v>
      </c>
      <c r="CM53" s="494">
        <f>'Marks Entry'!CN55</f>
        <v>0</v>
      </c>
      <c r="CN53" s="495">
        <f>'Marks Entry'!CO55</f>
        <v>0</v>
      </c>
      <c r="CO53" s="496">
        <f>'Marks Entry'!CP55</f>
        <v>0</v>
      </c>
      <c r="CP53" s="495">
        <f>'Marks Entry'!CQ55</f>
        <v>0</v>
      </c>
      <c r="CQ53" s="495">
        <f>'Marks Entry'!CR55</f>
        <v>0</v>
      </c>
      <c r="CR53" s="497">
        <f>'Marks Entry'!CS55</f>
        <v>0</v>
      </c>
      <c r="CS53" s="495">
        <f>'Marks Entry'!CT55</f>
        <v>0</v>
      </c>
      <c r="CT53" s="495">
        <f>'Marks Entry'!CU55</f>
        <v>0</v>
      </c>
      <c r="CU53" s="497">
        <f>'Marks Entry'!CV55</f>
        <v>0</v>
      </c>
      <c r="CV53" s="498">
        <f>'Marks Entry'!CW55</f>
        <v>0</v>
      </c>
      <c r="CW53" s="495">
        <f>'Marks Entry'!CX55</f>
        <v>0</v>
      </c>
      <c r="CX53" s="495">
        <f>'Marks Entry'!CY55</f>
        <v>0</v>
      </c>
      <c r="CY53" s="498">
        <f>'Marks Entry'!CZ55</f>
        <v>0</v>
      </c>
      <c r="CZ53" s="495">
        <f>'Marks Entry'!DA55</f>
        <v>0</v>
      </c>
      <c r="DA53" s="495">
        <f>'Marks Entry'!DB55</f>
        <v>0</v>
      </c>
      <c r="DB53" s="498">
        <f>'Marks Entry'!DC55</f>
        <v>0</v>
      </c>
      <c r="DC53" s="511">
        <f>'Marks Entry'!DD55</f>
        <v>0</v>
      </c>
      <c r="DD53" s="501">
        <f>'Marks Entry'!DE55</f>
        <v>0</v>
      </c>
      <c r="DE53" s="501" t="str">
        <f>'Marks Entry'!DF55</f>
        <v>E</v>
      </c>
      <c r="DF53" s="502">
        <f>'Marks Entry'!DG55</f>
        <v>0</v>
      </c>
      <c r="DG53" s="494">
        <f>'Marks Entry'!DH55</f>
        <v>0</v>
      </c>
      <c r="DH53" s="495">
        <f>'Marks Entry'!DI55</f>
        <v>0</v>
      </c>
      <c r="DI53" s="496">
        <f>'Marks Entry'!DJ55</f>
        <v>0</v>
      </c>
      <c r="DJ53" s="495">
        <f>'Marks Entry'!DK55</f>
        <v>0</v>
      </c>
      <c r="DK53" s="495">
        <f>'Marks Entry'!DL55</f>
        <v>0</v>
      </c>
      <c r="DL53" s="497">
        <f>'Marks Entry'!DM55</f>
        <v>0</v>
      </c>
      <c r="DM53" s="495">
        <f>'Marks Entry'!DN55</f>
        <v>0</v>
      </c>
      <c r="DN53" s="495">
        <f>'Marks Entry'!DO55</f>
        <v>0</v>
      </c>
      <c r="DO53" s="497">
        <f>'Marks Entry'!DP55</f>
        <v>0</v>
      </c>
      <c r="DP53" s="498">
        <f>'Marks Entry'!DQ55</f>
        <v>0</v>
      </c>
      <c r="DQ53" s="495">
        <f>'Marks Entry'!DR55</f>
        <v>0</v>
      </c>
      <c r="DR53" s="495">
        <f>'Marks Entry'!DS55</f>
        <v>0</v>
      </c>
      <c r="DS53" s="498">
        <f>'Marks Entry'!DT55</f>
        <v>0</v>
      </c>
      <c r="DT53" s="495">
        <f>'Marks Entry'!DU55</f>
        <v>0</v>
      </c>
      <c r="DU53" s="495">
        <f>'Marks Entry'!DV55</f>
        <v>0</v>
      </c>
      <c r="DV53" s="498">
        <f>'Marks Entry'!DW55</f>
        <v>0</v>
      </c>
      <c r="DW53" s="511">
        <f>'Marks Entry'!DX55</f>
        <v>0</v>
      </c>
      <c r="DX53" s="501">
        <f>'Marks Entry'!DY55</f>
        <v>0</v>
      </c>
      <c r="DY53" s="501" t="str">
        <f>'Marks Entry'!DZ55</f>
        <v>E</v>
      </c>
      <c r="DZ53" s="502">
        <f>'Marks Entry'!EA55</f>
        <v>0</v>
      </c>
      <c r="EA53" s="494">
        <f>'Marks Entry'!EB55</f>
        <v>0</v>
      </c>
      <c r="EB53" s="495">
        <f>'Marks Entry'!EC55</f>
        <v>0</v>
      </c>
      <c r="EC53" s="495">
        <f>'Marks Entry'!ED55</f>
        <v>0</v>
      </c>
      <c r="ED53" s="495">
        <f>'Marks Entry'!EE55</f>
        <v>0</v>
      </c>
      <c r="EE53" s="495">
        <f>'Marks Entry'!EF55</f>
        <v>0</v>
      </c>
      <c r="EF53" s="503">
        <f>'Marks Entry'!EG55</f>
        <v>0</v>
      </c>
      <c r="EG53" s="504">
        <f>'Marks Entry'!EJ55</f>
        <v>0</v>
      </c>
      <c r="EH53" s="494">
        <f>'Marks Entry'!EK55</f>
        <v>0</v>
      </c>
      <c r="EI53" s="495">
        <f>'Marks Entry'!EL55</f>
        <v>0</v>
      </c>
      <c r="EJ53" s="495">
        <f>'Marks Entry'!EM55</f>
        <v>0</v>
      </c>
      <c r="EK53" s="495">
        <f>'Marks Entry'!EN55</f>
        <v>0</v>
      </c>
      <c r="EL53" s="495">
        <f>'Marks Entry'!EO55</f>
        <v>0</v>
      </c>
      <c r="EM53" s="498">
        <f>'Marks Entry'!EP55</f>
        <v>0</v>
      </c>
      <c r="EN53" s="504">
        <f>'Marks Entry'!ES55</f>
        <v>0</v>
      </c>
      <c r="EO53" s="494">
        <f>'Marks Entry'!ET55</f>
        <v>0</v>
      </c>
      <c r="EP53" s="495">
        <f>'Marks Entry'!EU55</f>
        <v>0</v>
      </c>
      <c r="EQ53" s="495">
        <f>'Marks Entry'!EV55</f>
        <v>0</v>
      </c>
      <c r="ER53" s="495">
        <f>'Marks Entry'!EW55</f>
        <v>0</v>
      </c>
      <c r="ES53" s="495">
        <f>'Marks Entry'!EX55</f>
        <v>0</v>
      </c>
      <c r="ET53" s="498">
        <f>'Marks Entry'!EY55</f>
        <v>0</v>
      </c>
      <c r="EU53" s="504">
        <f>'Marks Entry'!FB55</f>
        <v>0</v>
      </c>
      <c r="EV53" s="505">
        <f>'Marks Entry'!FC55</f>
        <v>0</v>
      </c>
      <c r="EW53" s="506">
        <f>'Marks Entry'!FD55</f>
        <v>0</v>
      </c>
      <c r="EX53" s="507" t="str">
        <f>'Marks Entry'!FE55</f>
        <v/>
      </c>
      <c r="EY53" s="505">
        <f>'Marks Entry'!FF55</f>
        <v>0</v>
      </c>
      <c r="EZ53" s="506">
        <f>'Marks Entry'!FG55</f>
        <v>0</v>
      </c>
      <c r="FA53" s="508" t="str">
        <f>'Marks Entry'!FH55</f>
        <v/>
      </c>
      <c r="FB53" s="506" t="str">
        <f>IF(OR('Marks Entry'!FI55="First",'Marks Entry'!FI55="Second",'Marks Entry'!FI55="Third"),'Marks Entry'!FI55,"")</f>
        <v/>
      </c>
      <c r="FC53" s="506" t="str">
        <f>'Marks Entry'!FJ55</f>
        <v/>
      </c>
      <c r="FD53" s="509" t="str">
        <f>'Marks Entry'!FK55</f>
        <v/>
      </c>
      <c r="FE53" s="493" t="str">
        <f>'Marks Entry'!FL55</f>
        <v/>
      </c>
      <c r="FF53" s="510" t="str">
        <f>'Marks Entry'!FM55</f>
        <v/>
      </c>
      <c r="FG53" s="18">
        <f>'Marks Entry'!FO55</f>
        <v>0</v>
      </c>
    </row>
    <row r="54" spans="1:163" s="19" customFormat="1" ht="17.25" customHeight="1">
      <c r="A54" s="1013"/>
      <c r="B54" s="492">
        <f t="shared" si="1"/>
        <v>0</v>
      </c>
      <c r="C54" s="493">
        <f>'Marks Entry'!D56</f>
        <v>0</v>
      </c>
      <c r="D54" s="493">
        <f>'Marks Entry'!E56</f>
        <v>0</v>
      </c>
      <c r="E54" s="493">
        <f>'Marks Entry'!F56</f>
        <v>0</v>
      </c>
      <c r="F54" s="493">
        <f>'Marks Entry'!G56</f>
        <v>0</v>
      </c>
      <c r="G54" s="493">
        <f>'Marks Entry'!H56</f>
        <v>0</v>
      </c>
      <c r="H54" s="493">
        <f>'Marks Entry'!I56</f>
        <v>0</v>
      </c>
      <c r="I54" s="493">
        <f>'Marks Entry'!J56</f>
        <v>0</v>
      </c>
      <c r="J54" s="597">
        <f>'Marks Entry'!K56</f>
        <v>0</v>
      </c>
      <c r="K54" s="494">
        <f>'Marks Entry'!L56</f>
        <v>0</v>
      </c>
      <c r="L54" s="495">
        <f>'Marks Entry'!M56</f>
        <v>0</v>
      </c>
      <c r="M54" s="496">
        <f>'Marks Entry'!N56</f>
        <v>0</v>
      </c>
      <c r="N54" s="495">
        <f>'Marks Entry'!O56</f>
        <v>0</v>
      </c>
      <c r="O54" s="495">
        <f>'Marks Entry'!P56</f>
        <v>0</v>
      </c>
      <c r="P54" s="497">
        <f>'Marks Entry'!Q56</f>
        <v>0</v>
      </c>
      <c r="Q54" s="495">
        <f>'Marks Entry'!R56</f>
        <v>0</v>
      </c>
      <c r="R54" s="495">
        <f>'Marks Entry'!S56</f>
        <v>0</v>
      </c>
      <c r="S54" s="497">
        <f>'Marks Entry'!T56</f>
        <v>0</v>
      </c>
      <c r="T54" s="498">
        <f>'Marks Entry'!U56</f>
        <v>0</v>
      </c>
      <c r="U54" s="495">
        <f>'Marks Entry'!V56</f>
        <v>0</v>
      </c>
      <c r="V54" s="495">
        <f>'Marks Entry'!W56</f>
        <v>0</v>
      </c>
      <c r="W54" s="498">
        <f>'Marks Entry'!X56</f>
        <v>0</v>
      </c>
      <c r="X54" s="495">
        <f>'Marks Entry'!Y56</f>
        <v>0</v>
      </c>
      <c r="Y54" s="495">
        <f>'Marks Entry'!Z56</f>
        <v>0</v>
      </c>
      <c r="Z54" s="498">
        <f>'Marks Entry'!AA56</f>
        <v>0</v>
      </c>
      <c r="AA54" s="511">
        <f>'Marks Entry'!AB56</f>
        <v>0</v>
      </c>
      <c r="AB54" s="501">
        <f>'Marks Entry'!AC56</f>
        <v>0</v>
      </c>
      <c r="AC54" s="501" t="str">
        <f>'Marks Entry'!AD56</f>
        <v/>
      </c>
      <c r="AD54" s="502">
        <f>'Marks Entry'!AE56</f>
        <v>0</v>
      </c>
      <c r="AE54" s="494">
        <f>'Marks Entry'!AF56</f>
        <v>0</v>
      </c>
      <c r="AF54" s="495">
        <f>'Marks Entry'!AG56</f>
        <v>0</v>
      </c>
      <c r="AG54" s="496">
        <f>'Marks Entry'!AH56</f>
        <v>0</v>
      </c>
      <c r="AH54" s="495">
        <f>'Marks Entry'!AI56</f>
        <v>0</v>
      </c>
      <c r="AI54" s="495">
        <f>'Marks Entry'!AJ56</f>
        <v>0</v>
      </c>
      <c r="AJ54" s="497">
        <f>'Marks Entry'!AK56</f>
        <v>0</v>
      </c>
      <c r="AK54" s="495">
        <f>'Marks Entry'!AL56</f>
        <v>0</v>
      </c>
      <c r="AL54" s="495">
        <f>'Marks Entry'!AM56</f>
        <v>0</v>
      </c>
      <c r="AM54" s="497">
        <f>'Marks Entry'!AN56</f>
        <v>0</v>
      </c>
      <c r="AN54" s="498">
        <f>'Marks Entry'!AO56</f>
        <v>0</v>
      </c>
      <c r="AO54" s="495">
        <f>'Marks Entry'!AP56</f>
        <v>0</v>
      </c>
      <c r="AP54" s="495">
        <f>'Marks Entry'!AQ56</f>
        <v>0</v>
      </c>
      <c r="AQ54" s="498">
        <f>'Marks Entry'!AR56</f>
        <v>0</v>
      </c>
      <c r="AR54" s="495">
        <f>'Marks Entry'!AS56</f>
        <v>0</v>
      </c>
      <c r="AS54" s="495">
        <f>'Marks Entry'!AT56</f>
        <v>0</v>
      </c>
      <c r="AT54" s="498">
        <f>'Marks Entry'!AU56</f>
        <v>0</v>
      </c>
      <c r="AU54" s="511">
        <f>'Marks Entry'!AV56</f>
        <v>0</v>
      </c>
      <c r="AV54" s="501">
        <f>'Marks Entry'!AW56</f>
        <v>0</v>
      </c>
      <c r="AW54" s="501" t="str">
        <f>'Marks Entry'!AX56</f>
        <v>E</v>
      </c>
      <c r="AX54" s="502">
        <f>'Marks Entry'!AY56</f>
        <v>0</v>
      </c>
      <c r="AY54" s="494">
        <f>'Marks Entry'!AZ56</f>
        <v>0</v>
      </c>
      <c r="AZ54" s="495">
        <f>'Marks Entry'!BA56</f>
        <v>0</v>
      </c>
      <c r="BA54" s="496">
        <f>'Marks Entry'!BB56</f>
        <v>0</v>
      </c>
      <c r="BB54" s="495">
        <f>'Marks Entry'!BC56</f>
        <v>0</v>
      </c>
      <c r="BC54" s="495">
        <f>'Marks Entry'!BD56</f>
        <v>0</v>
      </c>
      <c r="BD54" s="497">
        <f>'Marks Entry'!BE56</f>
        <v>0</v>
      </c>
      <c r="BE54" s="495">
        <f>'Marks Entry'!BF56</f>
        <v>0</v>
      </c>
      <c r="BF54" s="495">
        <f>'Marks Entry'!BG56</f>
        <v>0</v>
      </c>
      <c r="BG54" s="497">
        <f>'Marks Entry'!BH56</f>
        <v>0</v>
      </c>
      <c r="BH54" s="498">
        <f>'Marks Entry'!BI56</f>
        <v>0</v>
      </c>
      <c r="BI54" s="495">
        <f>'Marks Entry'!BJ56</f>
        <v>0</v>
      </c>
      <c r="BJ54" s="495">
        <f>'Marks Entry'!BK56</f>
        <v>0</v>
      </c>
      <c r="BK54" s="498">
        <f>'Marks Entry'!BL56</f>
        <v>0</v>
      </c>
      <c r="BL54" s="495">
        <f>'Marks Entry'!BM56</f>
        <v>0</v>
      </c>
      <c r="BM54" s="495">
        <f>'Marks Entry'!BN56</f>
        <v>0</v>
      </c>
      <c r="BN54" s="498">
        <f>'Marks Entry'!BO56</f>
        <v>0</v>
      </c>
      <c r="BO54" s="511">
        <f>'Marks Entry'!BP56</f>
        <v>0</v>
      </c>
      <c r="BP54" s="501">
        <f>'Marks Entry'!BQ56</f>
        <v>0</v>
      </c>
      <c r="BQ54" s="501" t="str">
        <f>'Marks Entry'!BR56</f>
        <v>E</v>
      </c>
      <c r="BR54" s="502">
        <f>'Marks Entry'!BS56</f>
        <v>0</v>
      </c>
      <c r="BS54" s="494">
        <f>'Marks Entry'!BT56</f>
        <v>0</v>
      </c>
      <c r="BT54" s="495">
        <f>'Marks Entry'!BU56</f>
        <v>0</v>
      </c>
      <c r="BU54" s="496">
        <f>'Marks Entry'!BV56</f>
        <v>0</v>
      </c>
      <c r="BV54" s="495">
        <f>'Marks Entry'!BW56</f>
        <v>0</v>
      </c>
      <c r="BW54" s="495">
        <f>'Marks Entry'!BX56</f>
        <v>0</v>
      </c>
      <c r="BX54" s="497">
        <f>'Marks Entry'!BY56</f>
        <v>0</v>
      </c>
      <c r="BY54" s="495">
        <f>'Marks Entry'!BZ56</f>
        <v>0</v>
      </c>
      <c r="BZ54" s="495">
        <f>'Marks Entry'!CA56</f>
        <v>0</v>
      </c>
      <c r="CA54" s="497">
        <f>'Marks Entry'!CB56</f>
        <v>0</v>
      </c>
      <c r="CB54" s="498">
        <f>'Marks Entry'!CC56</f>
        <v>0</v>
      </c>
      <c r="CC54" s="495">
        <f>'Marks Entry'!CD56</f>
        <v>0</v>
      </c>
      <c r="CD54" s="495">
        <f>'Marks Entry'!CE56</f>
        <v>0</v>
      </c>
      <c r="CE54" s="498">
        <f>'Marks Entry'!CF56</f>
        <v>0</v>
      </c>
      <c r="CF54" s="495">
        <f>'Marks Entry'!CG56</f>
        <v>0</v>
      </c>
      <c r="CG54" s="495">
        <f>'Marks Entry'!CH56</f>
        <v>0</v>
      </c>
      <c r="CH54" s="498">
        <f>'Marks Entry'!CI56</f>
        <v>0</v>
      </c>
      <c r="CI54" s="511">
        <f>'Marks Entry'!CJ56</f>
        <v>0</v>
      </c>
      <c r="CJ54" s="501">
        <f>'Marks Entry'!CK56</f>
        <v>0</v>
      </c>
      <c r="CK54" s="501" t="str">
        <f>'Marks Entry'!CL56</f>
        <v>E</v>
      </c>
      <c r="CL54" s="502">
        <f>'Marks Entry'!CM56</f>
        <v>0</v>
      </c>
      <c r="CM54" s="494">
        <f>'Marks Entry'!CN56</f>
        <v>0</v>
      </c>
      <c r="CN54" s="495">
        <f>'Marks Entry'!CO56</f>
        <v>0</v>
      </c>
      <c r="CO54" s="496">
        <f>'Marks Entry'!CP56</f>
        <v>0</v>
      </c>
      <c r="CP54" s="495">
        <f>'Marks Entry'!CQ56</f>
        <v>0</v>
      </c>
      <c r="CQ54" s="495">
        <f>'Marks Entry'!CR56</f>
        <v>0</v>
      </c>
      <c r="CR54" s="497">
        <f>'Marks Entry'!CS56</f>
        <v>0</v>
      </c>
      <c r="CS54" s="495">
        <f>'Marks Entry'!CT56</f>
        <v>0</v>
      </c>
      <c r="CT54" s="495">
        <f>'Marks Entry'!CU56</f>
        <v>0</v>
      </c>
      <c r="CU54" s="497">
        <f>'Marks Entry'!CV56</f>
        <v>0</v>
      </c>
      <c r="CV54" s="498">
        <f>'Marks Entry'!CW56</f>
        <v>0</v>
      </c>
      <c r="CW54" s="495">
        <f>'Marks Entry'!CX56</f>
        <v>0</v>
      </c>
      <c r="CX54" s="495">
        <f>'Marks Entry'!CY56</f>
        <v>0</v>
      </c>
      <c r="CY54" s="498">
        <f>'Marks Entry'!CZ56</f>
        <v>0</v>
      </c>
      <c r="CZ54" s="495">
        <f>'Marks Entry'!DA56</f>
        <v>0</v>
      </c>
      <c r="DA54" s="495">
        <f>'Marks Entry'!DB56</f>
        <v>0</v>
      </c>
      <c r="DB54" s="498">
        <f>'Marks Entry'!DC56</f>
        <v>0</v>
      </c>
      <c r="DC54" s="511">
        <f>'Marks Entry'!DD56</f>
        <v>0</v>
      </c>
      <c r="DD54" s="501">
        <f>'Marks Entry'!DE56</f>
        <v>0</v>
      </c>
      <c r="DE54" s="501" t="str">
        <f>'Marks Entry'!DF56</f>
        <v>E</v>
      </c>
      <c r="DF54" s="502">
        <f>'Marks Entry'!DG56</f>
        <v>0</v>
      </c>
      <c r="DG54" s="494">
        <f>'Marks Entry'!DH56</f>
        <v>0</v>
      </c>
      <c r="DH54" s="495">
        <f>'Marks Entry'!DI56</f>
        <v>0</v>
      </c>
      <c r="DI54" s="496">
        <f>'Marks Entry'!DJ56</f>
        <v>0</v>
      </c>
      <c r="DJ54" s="495">
        <f>'Marks Entry'!DK56</f>
        <v>0</v>
      </c>
      <c r="DK54" s="495">
        <f>'Marks Entry'!DL56</f>
        <v>0</v>
      </c>
      <c r="DL54" s="497">
        <f>'Marks Entry'!DM56</f>
        <v>0</v>
      </c>
      <c r="DM54" s="495">
        <f>'Marks Entry'!DN56</f>
        <v>0</v>
      </c>
      <c r="DN54" s="495">
        <f>'Marks Entry'!DO56</f>
        <v>0</v>
      </c>
      <c r="DO54" s="497">
        <f>'Marks Entry'!DP56</f>
        <v>0</v>
      </c>
      <c r="DP54" s="498">
        <f>'Marks Entry'!DQ56</f>
        <v>0</v>
      </c>
      <c r="DQ54" s="495">
        <f>'Marks Entry'!DR56</f>
        <v>0</v>
      </c>
      <c r="DR54" s="495">
        <f>'Marks Entry'!DS56</f>
        <v>0</v>
      </c>
      <c r="DS54" s="498">
        <f>'Marks Entry'!DT56</f>
        <v>0</v>
      </c>
      <c r="DT54" s="495">
        <f>'Marks Entry'!DU56</f>
        <v>0</v>
      </c>
      <c r="DU54" s="495">
        <f>'Marks Entry'!DV56</f>
        <v>0</v>
      </c>
      <c r="DV54" s="498">
        <f>'Marks Entry'!DW56</f>
        <v>0</v>
      </c>
      <c r="DW54" s="511">
        <f>'Marks Entry'!DX56</f>
        <v>0</v>
      </c>
      <c r="DX54" s="501">
        <f>'Marks Entry'!DY56</f>
        <v>0</v>
      </c>
      <c r="DY54" s="501" t="str">
        <f>'Marks Entry'!DZ56</f>
        <v>E</v>
      </c>
      <c r="DZ54" s="502">
        <f>'Marks Entry'!EA56</f>
        <v>0</v>
      </c>
      <c r="EA54" s="494">
        <f>'Marks Entry'!EB56</f>
        <v>0</v>
      </c>
      <c r="EB54" s="495">
        <f>'Marks Entry'!EC56</f>
        <v>0</v>
      </c>
      <c r="EC54" s="495">
        <f>'Marks Entry'!ED56</f>
        <v>0</v>
      </c>
      <c r="ED54" s="495">
        <f>'Marks Entry'!EE56</f>
        <v>0</v>
      </c>
      <c r="EE54" s="495">
        <f>'Marks Entry'!EF56</f>
        <v>0</v>
      </c>
      <c r="EF54" s="503">
        <f>'Marks Entry'!EG56</f>
        <v>0</v>
      </c>
      <c r="EG54" s="504">
        <f>'Marks Entry'!EJ56</f>
        <v>0</v>
      </c>
      <c r="EH54" s="494">
        <f>'Marks Entry'!EK56</f>
        <v>0</v>
      </c>
      <c r="EI54" s="495">
        <f>'Marks Entry'!EL56</f>
        <v>0</v>
      </c>
      <c r="EJ54" s="495">
        <f>'Marks Entry'!EM56</f>
        <v>0</v>
      </c>
      <c r="EK54" s="495">
        <f>'Marks Entry'!EN56</f>
        <v>0</v>
      </c>
      <c r="EL54" s="495">
        <f>'Marks Entry'!EO56</f>
        <v>0</v>
      </c>
      <c r="EM54" s="498">
        <f>'Marks Entry'!EP56</f>
        <v>0</v>
      </c>
      <c r="EN54" s="504">
        <f>'Marks Entry'!ES56</f>
        <v>0</v>
      </c>
      <c r="EO54" s="494">
        <f>'Marks Entry'!ET56</f>
        <v>0</v>
      </c>
      <c r="EP54" s="495">
        <f>'Marks Entry'!EU56</f>
        <v>0</v>
      </c>
      <c r="EQ54" s="495">
        <f>'Marks Entry'!EV56</f>
        <v>0</v>
      </c>
      <c r="ER54" s="495">
        <f>'Marks Entry'!EW56</f>
        <v>0</v>
      </c>
      <c r="ES54" s="495">
        <f>'Marks Entry'!EX56</f>
        <v>0</v>
      </c>
      <c r="ET54" s="498">
        <f>'Marks Entry'!EY56</f>
        <v>0</v>
      </c>
      <c r="EU54" s="504">
        <f>'Marks Entry'!FB56</f>
        <v>0</v>
      </c>
      <c r="EV54" s="505">
        <f>'Marks Entry'!FC56</f>
        <v>0</v>
      </c>
      <c r="EW54" s="506">
        <f>'Marks Entry'!FD56</f>
        <v>0</v>
      </c>
      <c r="EX54" s="507" t="str">
        <f>'Marks Entry'!FE56</f>
        <v/>
      </c>
      <c r="EY54" s="505">
        <f>'Marks Entry'!FF56</f>
        <v>0</v>
      </c>
      <c r="EZ54" s="506">
        <f>'Marks Entry'!FG56</f>
        <v>0</v>
      </c>
      <c r="FA54" s="508" t="str">
        <f>'Marks Entry'!FH56</f>
        <v/>
      </c>
      <c r="FB54" s="506" t="str">
        <f>IF(OR('Marks Entry'!FI56="First",'Marks Entry'!FI56="Second",'Marks Entry'!FI56="Third"),'Marks Entry'!FI56,"")</f>
        <v/>
      </c>
      <c r="FC54" s="506" t="str">
        <f>'Marks Entry'!FJ56</f>
        <v/>
      </c>
      <c r="FD54" s="509" t="str">
        <f>'Marks Entry'!FK56</f>
        <v/>
      </c>
      <c r="FE54" s="493" t="str">
        <f>'Marks Entry'!FL56</f>
        <v/>
      </c>
      <c r="FF54" s="510" t="str">
        <f>'Marks Entry'!FM56</f>
        <v/>
      </c>
      <c r="FG54" s="18">
        <f>'Marks Entry'!FO56</f>
        <v>0</v>
      </c>
    </row>
    <row r="55" spans="1:163" s="19" customFormat="1" ht="17.25" customHeight="1">
      <c r="A55" s="1013"/>
      <c r="B55" s="492">
        <f t="shared" si="1"/>
        <v>0</v>
      </c>
      <c r="C55" s="493">
        <f>'Marks Entry'!D57</f>
        <v>0</v>
      </c>
      <c r="D55" s="493">
        <f>'Marks Entry'!E57</f>
        <v>0</v>
      </c>
      <c r="E55" s="493">
        <f>'Marks Entry'!F57</f>
        <v>0</v>
      </c>
      <c r="F55" s="493">
        <f>'Marks Entry'!G57</f>
        <v>0</v>
      </c>
      <c r="G55" s="493">
        <f>'Marks Entry'!H57</f>
        <v>0</v>
      </c>
      <c r="H55" s="493">
        <f>'Marks Entry'!I57</f>
        <v>0</v>
      </c>
      <c r="I55" s="493">
        <f>'Marks Entry'!J57</f>
        <v>0</v>
      </c>
      <c r="J55" s="597">
        <f>'Marks Entry'!K57</f>
        <v>0</v>
      </c>
      <c r="K55" s="494">
        <f>'Marks Entry'!L57</f>
        <v>0</v>
      </c>
      <c r="L55" s="495">
        <f>'Marks Entry'!M57</f>
        <v>0</v>
      </c>
      <c r="M55" s="496">
        <f>'Marks Entry'!N57</f>
        <v>0</v>
      </c>
      <c r="N55" s="495">
        <f>'Marks Entry'!O57</f>
        <v>0</v>
      </c>
      <c r="O55" s="495">
        <f>'Marks Entry'!P57</f>
        <v>0</v>
      </c>
      <c r="P55" s="497">
        <f>'Marks Entry'!Q57</f>
        <v>0</v>
      </c>
      <c r="Q55" s="495">
        <f>'Marks Entry'!R57</f>
        <v>0</v>
      </c>
      <c r="R55" s="495">
        <f>'Marks Entry'!S57</f>
        <v>0</v>
      </c>
      <c r="S55" s="497">
        <f>'Marks Entry'!T57</f>
        <v>0</v>
      </c>
      <c r="T55" s="498">
        <f>'Marks Entry'!U57</f>
        <v>0</v>
      </c>
      <c r="U55" s="495">
        <f>'Marks Entry'!V57</f>
        <v>0</v>
      </c>
      <c r="V55" s="495">
        <f>'Marks Entry'!W57</f>
        <v>0</v>
      </c>
      <c r="W55" s="498">
        <f>'Marks Entry'!X57</f>
        <v>0</v>
      </c>
      <c r="X55" s="495">
        <f>'Marks Entry'!Y57</f>
        <v>0</v>
      </c>
      <c r="Y55" s="495">
        <f>'Marks Entry'!Z57</f>
        <v>0</v>
      </c>
      <c r="Z55" s="498">
        <f>'Marks Entry'!AA57</f>
        <v>0</v>
      </c>
      <c r="AA55" s="511">
        <f>'Marks Entry'!AB57</f>
        <v>0</v>
      </c>
      <c r="AB55" s="501">
        <f>'Marks Entry'!AC57</f>
        <v>0</v>
      </c>
      <c r="AC55" s="501" t="str">
        <f>'Marks Entry'!AD57</f>
        <v/>
      </c>
      <c r="AD55" s="502">
        <f>'Marks Entry'!AE57</f>
        <v>0</v>
      </c>
      <c r="AE55" s="494">
        <f>'Marks Entry'!AF57</f>
        <v>0</v>
      </c>
      <c r="AF55" s="495">
        <f>'Marks Entry'!AG57</f>
        <v>0</v>
      </c>
      <c r="AG55" s="496">
        <f>'Marks Entry'!AH57</f>
        <v>0</v>
      </c>
      <c r="AH55" s="495">
        <f>'Marks Entry'!AI57</f>
        <v>0</v>
      </c>
      <c r="AI55" s="495">
        <f>'Marks Entry'!AJ57</f>
        <v>0</v>
      </c>
      <c r="AJ55" s="497">
        <f>'Marks Entry'!AK57</f>
        <v>0</v>
      </c>
      <c r="AK55" s="495">
        <f>'Marks Entry'!AL57</f>
        <v>0</v>
      </c>
      <c r="AL55" s="495">
        <f>'Marks Entry'!AM57</f>
        <v>0</v>
      </c>
      <c r="AM55" s="497">
        <f>'Marks Entry'!AN57</f>
        <v>0</v>
      </c>
      <c r="AN55" s="498">
        <f>'Marks Entry'!AO57</f>
        <v>0</v>
      </c>
      <c r="AO55" s="495">
        <f>'Marks Entry'!AP57</f>
        <v>0</v>
      </c>
      <c r="AP55" s="495">
        <f>'Marks Entry'!AQ57</f>
        <v>0</v>
      </c>
      <c r="AQ55" s="498">
        <f>'Marks Entry'!AR57</f>
        <v>0</v>
      </c>
      <c r="AR55" s="495">
        <f>'Marks Entry'!AS57</f>
        <v>0</v>
      </c>
      <c r="AS55" s="495">
        <f>'Marks Entry'!AT57</f>
        <v>0</v>
      </c>
      <c r="AT55" s="498">
        <f>'Marks Entry'!AU57</f>
        <v>0</v>
      </c>
      <c r="AU55" s="511">
        <f>'Marks Entry'!AV57</f>
        <v>0</v>
      </c>
      <c r="AV55" s="501">
        <f>'Marks Entry'!AW57</f>
        <v>0</v>
      </c>
      <c r="AW55" s="501" t="str">
        <f>'Marks Entry'!AX57</f>
        <v>E</v>
      </c>
      <c r="AX55" s="502">
        <f>'Marks Entry'!AY57</f>
        <v>0</v>
      </c>
      <c r="AY55" s="494">
        <f>'Marks Entry'!AZ57</f>
        <v>0</v>
      </c>
      <c r="AZ55" s="495">
        <f>'Marks Entry'!BA57</f>
        <v>0</v>
      </c>
      <c r="BA55" s="496">
        <f>'Marks Entry'!BB57</f>
        <v>0</v>
      </c>
      <c r="BB55" s="495">
        <f>'Marks Entry'!BC57</f>
        <v>0</v>
      </c>
      <c r="BC55" s="495">
        <f>'Marks Entry'!BD57</f>
        <v>0</v>
      </c>
      <c r="BD55" s="497">
        <f>'Marks Entry'!BE57</f>
        <v>0</v>
      </c>
      <c r="BE55" s="495">
        <f>'Marks Entry'!BF57</f>
        <v>0</v>
      </c>
      <c r="BF55" s="495">
        <f>'Marks Entry'!BG57</f>
        <v>0</v>
      </c>
      <c r="BG55" s="497">
        <f>'Marks Entry'!BH57</f>
        <v>0</v>
      </c>
      <c r="BH55" s="498">
        <f>'Marks Entry'!BI57</f>
        <v>0</v>
      </c>
      <c r="BI55" s="495">
        <f>'Marks Entry'!BJ57</f>
        <v>0</v>
      </c>
      <c r="BJ55" s="495">
        <f>'Marks Entry'!BK57</f>
        <v>0</v>
      </c>
      <c r="BK55" s="498">
        <f>'Marks Entry'!BL57</f>
        <v>0</v>
      </c>
      <c r="BL55" s="495">
        <f>'Marks Entry'!BM57</f>
        <v>0</v>
      </c>
      <c r="BM55" s="495">
        <f>'Marks Entry'!BN57</f>
        <v>0</v>
      </c>
      <c r="BN55" s="498">
        <f>'Marks Entry'!BO57</f>
        <v>0</v>
      </c>
      <c r="BO55" s="511">
        <f>'Marks Entry'!BP57</f>
        <v>0</v>
      </c>
      <c r="BP55" s="501">
        <f>'Marks Entry'!BQ57</f>
        <v>0</v>
      </c>
      <c r="BQ55" s="501" t="str">
        <f>'Marks Entry'!BR57</f>
        <v>E</v>
      </c>
      <c r="BR55" s="502">
        <f>'Marks Entry'!BS57</f>
        <v>0</v>
      </c>
      <c r="BS55" s="494">
        <f>'Marks Entry'!BT57</f>
        <v>0</v>
      </c>
      <c r="BT55" s="495">
        <f>'Marks Entry'!BU57</f>
        <v>0</v>
      </c>
      <c r="BU55" s="496">
        <f>'Marks Entry'!BV57</f>
        <v>0</v>
      </c>
      <c r="BV55" s="495">
        <f>'Marks Entry'!BW57</f>
        <v>0</v>
      </c>
      <c r="BW55" s="495">
        <f>'Marks Entry'!BX57</f>
        <v>0</v>
      </c>
      <c r="BX55" s="497">
        <f>'Marks Entry'!BY57</f>
        <v>0</v>
      </c>
      <c r="BY55" s="495">
        <f>'Marks Entry'!BZ57</f>
        <v>0</v>
      </c>
      <c r="BZ55" s="495">
        <f>'Marks Entry'!CA57</f>
        <v>0</v>
      </c>
      <c r="CA55" s="497">
        <f>'Marks Entry'!CB57</f>
        <v>0</v>
      </c>
      <c r="CB55" s="498">
        <f>'Marks Entry'!CC57</f>
        <v>0</v>
      </c>
      <c r="CC55" s="495">
        <f>'Marks Entry'!CD57</f>
        <v>0</v>
      </c>
      <c r="CD55" s="495">
        <f>'Marks Entry'!CE57</f>
        <v>0</v>
      </c>
      <c r="CE55" s="498">
        <f>'Marks Entry'!CF57</f>
        <v>0</v>
      </c>
      <c r="CF55" s="495">
        <f>'Marks Entry'!CG57</f>
        <v>0</v>
      </c>
      <c r="CG55" s="495">
        <f>'Marks Entry'!CH57</f>
        <v>0</v>
      </c>
      <c r="CH55" s="498">
        <f>'Marks Entry'!CI57</f>
        <v>0</v>
      </c>
      <c r="CI55" s="511">
        <f>'Marks Entry'!CJ57</f>
        <v>0</v>
      </c>
      <c r="CJ55" s="501">
        <f>'Marks Entry'!CK57</f>
        <v>0</v>
      </c>
      <c r="CK55" s="501" t="str">
        <f>'Marks Entry'!CL57</f>
        <v>E</v>
      </c>
      <c r="CL55" s="502">
        <f>'Marks Entry'!CM57</f>
        <v>0</v>
      </c>
      <c r="CM55" s="494">
        <f>'Marks Entry'!CN57</f>
        <v>0</v>
      </c>
      <c r="CN55" s="495">
        <f>'Marks Entry'!CO57</f>
        <v>0</v>
      </c>
      <c r="CO55" s="496">
        <f>'Marks Entry'!CP57</f>
        <v>0</v>
      </c>
      <c r="CP55" s="495">
        <f>'Marks Entry'!CQ57</f>
        <v>0</v>
      </c>
      <c r="CQ55" s="495">
        <f>'Marks Entry'!CR57</f>
        <v>0</v>
      </c>
      <c r="CR55" s="497">
        <f>'Marks Entry'!CS57</f>
        <v>0</v>
      </c>
      <c r="CS55" s="495">
        <f>'Marks Entry'!CT57</f>
        <v>0</v>
      </c>
      <c r="CT55" s="495">
        <f>'Marks Entry'!CU57</f>
        <v>0</v>
      </c>
      <c r="CU55" s="497">
        <f>'Marks Entry'!CV57</f>
        <v>0</v>
      </c>
      <c r="CV55" s="498">
        <f>'Marks Entry'!CW57</f>
        <v>0</v>
      </c>
      <c r="CW55" s="495">
        <f>'Marks Entry'!CX57</f>
        <v>0</v>
      </c>
      <c r="CX55" s="495">
        <f>'Marks Entry'!CY57</f>
        <v>0</v>
      </c>
      <c r="CY55" s="498">
        <f>'Marks Entry'!CZ57</f>
        <v>0</v>
      </c>
      <c r="CZ55" s="495">
        <f>'Marks Entry'!DA57</f>
        <v>0</v>
      </c>
      <c r="DA55" s="495">
        <f>'Marks Entry'!DB57</f>
        <v>0</v>
      </c>
      <c r="DB55" s="498">
        <f>'Marks Entry'!DC57</f>
        <v>0</v>
      </c>
      <c r="DC55" s="511">
        <f>'Marks Entry'!DD57</f>
        <v>0</v>
      </c>
      <c r="DD55" s="501">
        <f>'Marks Entry'!DE57</f>
        <v>0</v>
      </c>
      <c r="DE55" s="501" t="str">
        <f>'Marks Entry'!DF57</f>
        <v>E</v>
      </c>
      <c r="DF55" s="502">
        <f>'Marks Entry'!DG57</f>
        <v>0</v>
      </c>
      <c r="DG55" s="494">
        <f>'Marks Entry'!DH57</f>
        <v>0</v>
      </c>
      <c r="DH55" s="495">
        <f>'Marks Entry'!DI57</f>
        <v>0</v>
      </c>
      <c r="DI55" s="496">
        <f>'Marks Entry'!DJ57</f>
        <v>0</v>
      </c>
      <c r="DJ55" s="495">
        <f>'Marks Entry'!DK57</f>
        <v>0</v>
      </c>
      <c r="DK55" s="495">
        <f>'Marks Entry'!DL57</f>
        <v>0</v>
      </c>
      <c r="DL55" s="497">
        <f>'Marks Entry'!DM57</f>
        <v>0</v>
      </c>
      <c r="DM55" s="495">
        <f>'Marks Entry'!DN57</f>
        <v>0</v>
      </c>
      <c r="DN55" s="495">
        <f>'Marks Entry'!DO57</f>
        <v>0</v>
      </c>
      <c r="DO55" s="497">
        <f>'Marks Entry'!DP57</f>
        <v>0</v>
      </c>
      <c r="DP55" s="498">
        <f>'Marks Entry'!DQ57</f>
        <v>0</v>
      </c>
      <c r="DQ55" s="495">
        <f>'Marks Entry'!DR57</f>
        <v>0</v>
      </c>
      <c r="DR55" s="495">
        <f>'Marks Entry'!DS57</f>
        <v>0</v>
      </c>
      <c r="DS55" s="498">
        <f>'Marks Entry'!DT57</f>
        <v>0</v>
      </c>
      <c r="DT55" s="495">
        <f>'Marks Entry'!DU57</f>
        <v>0</v>
      </c>
      <c r="DU55" s="495">
        <f>'Marks Entry'!DV57</f>
        <v>0</v>
      </c>
      <c r="DV55" s="498">
        <f>'Marks Entry'!DW57</f>
        <v>0</v>
      </c>
      <c r="DW55" s="511">
        <f>'Marks Entry'!DX57</f>
        <v>0</v>
      </c>
      <c r="DX55" s="501">
        <f>'Marks Entry'!DY57</f>
        <v>0</v>
      </c>
      <c r="DY55" s="501" t="str">
        <f>'Marks Entry'!DZ57</f>
        <v>E</v>
      </c>
      <c r="DZ55" s="502">
        <f>'Marks Entry'!EA57</f>
        <v>0</v>
      </c>
      <c r="EA55" s="494">
        <f>'Marks Entry'!EB57</f>
        <v>0</v>
      </c>
      <c r="EB55" s="495">
        <f>'Marks Entry'!EC57</f>
        <v>0</v>
      </c>
      <c r="EC55" s="495">
        <f>'Marks Entry'!ED57</f>
        <v>0</v>
      </c>
      <c r="ED55" s="495">
        <f>'Marks Entry'!EE57</f>
        <v>0</v>
      </c>
      <c r="EE55" s="495">
        <f>'Marks Entry'!EF57</f>
        <v>0</v>
      </c>
      <c r="EF55" s="503">
        <f>'Marks Entry'!EG57</f>
        <v>0</v>
      </c>
      <c r="EG55" s="504">
        <f>'Marks Entry'!EJ57</f>
        <v>0</v>
      </c>
      <c r="EH55" s="494">
        <f>'Marks Entry'!EK57</f>
        <v>0</v>
      </c>
      <c r="EI55" s="495">
        <f>'Marks Entry'!EL57</f>
        <v>0</v>
      </c>
      <c r="EJ55" s="495">
        <f>'Marks Entry'!EM57</f>
        <v>0</v>
      </c>
      <c r="EK55" s="495">
        <f>'Marks Entry'!EN57</f>
        <v>0</v>
      </c>
      <c r="EL55" s="495">
        <f>'Marks Entry'!EO57</f>
        <v>0</v>
      </c>
      <c r="EM55" s="498">
        <f>'Marks Entry'!EP57</f>
        <v>0</v>
      </c>
      <c r="EN55" s="504">
        <f>'Marks Entry'!ES57</f>
        <v>0</v>
      </c>
      <c r="EO55" s="494">
        <f>'Marks Entry'!ET57</f>
        <v>0</v>
      </c>
      <c r="EP55" s="495">
        <f>'Marks Entry'!EU57</f>
        <v>0</v>
      </c>
      <c r="EQ55" s="495">
        <f>'Marks Entry'!EV57</f>
        <v>0</v>
      </c>
      <c r="ER55" s="495">
        <f>'Marks Entry'!EW57</f>
        <v>0</v>
      </c>
      <c r="ES55" s="495">
        <f>'Marks Entry'!EX57</f>
        <v>0</v>
      </c>
      <c r="ET55" s="498">
        <f>'Marks Entry'!EY57</f>
        <v>0</v>
      </c>
      <c r="EU55" s="504">
        <f>'Marks Entry'!FB57</f>
        <v>0</v>
      </c>
      <c r="EV55" s="505">
        <f>'Marks Entry'!FC57</f>
        <v>0</v>
      </c>
      <c r="EW55" s="506">
        <f>'Marks Entry'!FD57</f>
        <v>0</v>
      </c>
      <c r="EX55" s="507" t="str">
        <f>'Marks Entry'!FE57</f>
        <v/>
      </c>
      <c r="EY55" s="505">
        <f>'Marks Entry'!FF57</f>
        <v>0</v>
      </c>
      <c r="EZ55" s="506">
        <f>'Marks Entry'!FG57</f>
        <v>0</v>
      </c>
      <c r="FA55" s="508" t="str">
        <f>'Marks Entry'!FH57</f>
        <v/>
      </c>
      <c r="FB55" s="506" t="str">
        <f>IF(OR('Marks Entry'!FI57="First",'Marks Entry'!FI57="Second",'Marks Entry'!FI57="Third"),'Marks Entry'!FI57,"")</f>
        <v/>
      </c>
      <c r="FC55" s="506" t="str">
        <f>'Marks Entry'!FJ57</f>
        <v/>
      </c>
      <c r="FD55" s="509" t="str">
        <f>'Marks Entry'!FK57</f>
        <v/>
      </c>
      <c r="FE55" s="493" t="str">
        <f>'Marks Entry'!FL57</f>
        <v/>
      </c>
      <c r="FF55" s="510" t="str">
        <f>'Marks Entry'!FM57</f>
        <v/>
      </c>
      <c r="FG55" s="18">
        <f>'Marks Entry'!FO57</f>
        <v>0</v>
      </c>
    </row>
    <row r="56" spans="1:163" s="19" customFormat="1" ht="17.25" customHeight="1">
      <c r="A56" s="1013"/>
      <c r="B56" s="492">
        <f t="shared" si="1"/>
        <v>0</v>
      </c>
      <c r="C56" s="493">
        <f>'Marks Entry'!D58</f>
        <v>0</v>
      </c>
      <c r="D56" s="493">
        <f>'Marks Entry'!E58</f>
        <v>0</v>
      </c>
      <c r="E56" s="493">
        <f>'Marks Entry'!F58</f>
        <v>0</v>
      </c>
      <c r="F56" s="493">
        <f>'Marks Entry'!G58</f>
        <v>0</v>
      </c>
      <c r="G56" s="493">
        <f>'Marks Entry'!H58</f>
        <v>0</v>
      </c>
      <c r="H56" s="493">
        <f>'Marks Entry'!I58</f>
        <v>0</v>
      </c>
      <c r="I56" s="493">
        <f>'Marks Entry'!J58</f>
        <v>0</v>
      </c>
      <c r="J56" s="597">
        <f>'Marks Entry'!K58</f>
        <v>0</v>
      </c>
      <c r="K56" s="494">
        <f>'Marks Entry'!L58</f>
        <v>0</v>
      </c>
      <c r="L56" s="495">
        <f>'Marks Entry'!M58</f>
        <v>0</v>
      </c>
      <c r="M56" s="496">
        <f>'Marks Entry'!N58</f>
        <v>0</v>
      </c>
      <c r="N56" s="495">
        <f>'Marks Entry'!O58</f>
        <v>0</v>
      </c>
      <c r="O56" s="495">
        <f>'Marks Entry'!P58</f>
        <v>0</v>
      </c>
      <c r="P56" s="497">
        <f>'Marks Entry'!Q58</f>
        <v>0</v>
      </c>
      <c r="Q56" s="495">
        <f>'Marks Entry'!R58</f>
        <v>0</v>
      </c>
      <c r="R56" s="495">
        <f>'Marks Entry'!S58</f>
        <v>0</v>
      </c>
      <c r="S56" s="497">
        <f>'Marks Entry'!T58</f>
        <v>0</v>
      </c>
      <c r="T56" s="498">
        <f>'Marks Entry'!U58</f>
        <v>0</v>
      </c>
      <c r="U56" s="495">
        <f>'Marks Entry'!V58</f>
        <v>0</v>
      </c>
      <c r="V56" s="495">
        <f>'Marks Entry'!W58</f>
        <v>0</v>
      </c>
      <c r="W56" s="498">
        <f>'Marks Entry'!X58</f>
        <v>0</v>
      </c>
      <c r="X56" s="495">
        <f>'Marks Entry'!Y58</f>
        <v>0</v>
      </c>
      <c r="Y56" s="495">
        <f>'Marks Entry'!Z58</f>
        <v>0</v>
      </c>
      <c r="Z56" s="498">
        <f>'Marks Entry'!AA58</f>
        <v>0</v>
      </c>
      <c r="AA56" s="511">
        <f>'Marks Entry'!AB58</f>
        <v>0</v>
      </c>
      <c r="AB56" s="501">
        <f>'Marks Entry'!AC58</f>
        <v>0</v>
      </c>
      <c r="AC56" s="501" t="str">
        <f>'Marks Entry'!AD58</f>
        <v/>
      </c>
      <c r="AD56" s="502">
        <f>'Marks Entry'!AE58</f>
        <v>0</v>
      </c>
      <c r="AE56" s="494">
        <f>'Marks Entry'!AF58</f>
        <v>0</v>
      </c>
      <c r="AF56" s="495">
        <f>'Marks Entry'!AG58</f>
        <v>0</v>
      </c>
      <c r="AG56" s="496">
        <f>'Marks Entry'!AH58</f>
        <v>0</v>
      </c>
      <c r="AH56" s="495">
        <f>'Marks Entry'!AI58</f>
        <v>0</v>
      </c>
      <c r="AI56" s="495">
        <f>'Marks Entry'!AJ58</f>
        <v>0</v>
      </c>
      <c r="AJ56" s="497">
        <f>'Marks Entry'!AK58</f>
        <v>0</v>
      </c>
      <c r="AK56" s="495">
        <f>'Marks Entry'!AL58</f>
        <v>0</v>
      </c>
      <c r="AL56" s="495">
        <f>'Marks Entry'!AM58</f>
        <v>0</v>
      </c>
      <c r="AM56" s="497">
        <f>'Marks Entry'!AN58</f>
        <v>0</v>
      </c>
      <c r="AN56" s="498">
        <f>'Marks Entry'!AO58</f>
        <v>0</v>
      </c>
      <c r="AO56" s="495">
        <f>'Marks Entry'!AP58</f>
        <v>0</v>
      </c>
      <c r="AP56" s="495">
        <f>'Marks Entry'!AQ58</f>
        <v>0</v>
      </c>
      <c r="AQ56" s="498">
        <f>'Marks Entry'!AR58</f>
        <v>0</v>
      </c>
      <c r="AR56" s="495">
        <f>'Marks Entry'!AS58</f>
        <v>0</v>
      </c>
      <c r="AS56" s="495">
        <f>'Marks Entry'!AT58</f>
        <v>0</v>
      </c>
      <c r="AT56" s="498">
        <f>'Marks Entry'!AU58</f>
        <v>0</v>
      </c>
      <c r="AU56" s="511">
        <f>'Marks Entry'!AV58</f>
        <v>0</v>
      </c>
      <c r="AV56" s="501">
        <f>'Marks Entry'!AW58</f>
        <v>0</v>
      </c>
      <c r="AW56" s="501" t="str">
        <f>'Marks Entry'!AX58</f>
        <v>E</v>
      </c>
      <c r="AX56" s="502">
        <f>'Marks Entry'!AY58</f>
        <v>0</v>
      </c>
      <c r="AY56" s="494">
        <f>'Marks Entry'!AZ58</f>
        <v>0</v>
      </c>
      <c r="AZ56" s="495">
        <f>'Marks Entry'!BA58</f>
        <v>0</v>
      </c>
      <c r="BA56" s="496">
        <f>'Marks Entry'!BB58</f>
        <v>0</v>
      </c>
      <c r="BB56" s="495">
        <f>'Marks Entry'!BC58</f>
        <v>0</v>
      </c>
      <c r="BC56" s="495">
        <f>'Marks Entry'!BD58</f>
        <v>0</v>
      </c>
      <c r="BD56" s="497">
        <f>'Marks Entry'!BE58</f>
        <v>0</v>
      </c>
      <c r="BE56" s="495">
        <f>'Marks Entry'!BF58</f>
        <v>0</v>
      </c>
      <c r="BF56" s="495">
        <f>'Marks Entry'!BG58</f>
        <v>0</v>
      </c>
      <c r="BG56" s="497">
        <f>'Marks Entry'!BH58</f>
        <v>0</v>
      </c>
      <c r="BH56" s="498">
        <f>'Marks Entry'!BI58</f>
        <v>0</v>
      </c>
      <c r="BI56" s="495">
        <f>'Marks Entry'!BJ58</f>
        <v>0</v>
      </c>
      <c r="BJ56" s="495">
        <f>'Marks Entry'!BK58</f>
        <v>0</v>
      </c>
      <c r="BK56" s="498">
        <f>'Marks Entry'!BL58</f>
        <v>0</v>
      </c>
      <c r="BL56" s="495">
        <f>'Marks Entry'!BM58</f>
        <v>0</v>
      </c>
      <c r="BM56" s="495">
        <f>'Marks Entry'!BN58</f>
        <v>0</v>
      </c>
      <c r="BN56" s="498">
        <f>'Marks Entry'!BO58</f>
        <v>0</v>
      </c>
      <c r="BO56" s="511">
        <f>'Marks Entry'!BP58</f>
        <v>0</v>
      </c>
      <c r="BP56" s="501">
        <f>'Marks Entry'!BQ58</f>
        <v>0</v>
      </c>
      <c r="BQ56" s="501" t="str">
        <f>'Marks Entry'!BR58</f>
        <v>E</v>
      </c>
      <c r="BR56" s="502">
        <f>'Marks Entry'!BS58</f>
        <v>0</v>
      </c>
      <c r="BS56" s="494">
        <f>'Marks Entry'!BT58</f>
        <v>0</v>
      </c>
      <c r="BT56" s="495">
        <f>'Marks Entry'!BU58</f>
        <v>0</v>
      </c>
      <c r="BU56" s="496">
        <f>'Marks Entry'!BV58</f>
        <v>0</v>
      </c>
      <c r="BV56" s="495">
        <f>'Marks Entry'!BW58</f>
        <v>0</v>
      </c>
      <c r="BW56" s="495">
        <f>'Marks Entry'!BX58</f>
        <v>0</v>
      </c>
      <c r="BX56" s="497">
        <f>'Marks Entry'!BY58</f>
        <v>0</v>
      </c>
      <c r="BY56" s="495">
        <f>'Marks Entry'!BZ58</f>
        <v>0</v>
      </c>
      <c r="BZ56" s="495">
        <f>'Marks Entry'!CA58</f>
        <v>0</v>
      </c>
      <c r="CA56" s="497">
        <f>'Marks Entry'!CB58</f>
        <v>0</v>
      </c>
      <c r="CB56" s="498">
        <f>'Marks Entry'!CC58</f>
        <v>0</v>
      </c>
      <c r="CC56" s="495">
        <f>'Marks Entry'!CD58</f>
        <v>0</v>
      </c>
      <c r="CD56" s="495">
        <f>'Marks Entry'!CE58</f>
        <v>0</v>
      </c>
      <c r="CE56" s="498">
        <f>'Marks Entry'!CF58</f>
        <v>0</v>
      </c>
      <c r="CF56" s="495">
        <f>'Marks Entry'!CG58</f>
        <v>0</v>
      </c>
      <c r="CG56" s="495">
        <f>'Marks Entry'!CH58</f>
        <v>0</v>
      </c>
      <c r="CH56" s="498">
        <f>'Marks Entry'!CI58</f>
        <v>0</v>
      </c>
      <c r="CI56" s="511">
        <f>'Marks Entry'!CJ58</f>
        <v>0</v>
      </c>
      <c r="CJ56" s="501">
        <f>'Marks Entry'!CK58</f>
        <v>0</v>
      </c>
      <c r="CK56" s="501" t="str">
        <f>'Marks Entry'!CL58</f>
        <v>E</v>
      </c>
      <c r="CL56" s="502">
        <f>'Marks Entry'!CM58</f>
        <v>0</v>
      </c>
      <c r="CM56" s="494">
        <f>'Marks Entry'!CN58</f>
        <v>0</v>
      </c>
      <c r="CN56" s="495">
        <f>'Marks Entry'!CO58</f>
        <v>0</v>
      </c>
      <c r="CO56" s="496">
        <f>'Marks Entry'!CP58</f>
        <v>0</v>
      </c>
      <c r="CP56" s="495">
        <f>'Marks Entry'!CQ58</f>
        <v>0</v>
      </c>
      <c r="CQ56" s="495">
        <f>'Marks Entry'!CR58</f>
        <v>0</v>
      </c>
      <c r="CR56" s="497">
        <f>'Marks Entry'!CS58</f>
        <v>0</v>
      </c>
      <c r="CS56" s="495">
        <f>'Marks Entry'!CT58</f>
        <v>0</v>
      </c>
      <c r="CT56" s="495">
        <f>'Marks Entry'!CU58</f>
        <v>0</v>
      </c>
      <c r="CU56" s="497">
        <f>'Marks Entry'!CV58</f>
        <v>0</v>
      </c>
      <c r="CV56" s="498">
        <f>'Marks Entry'!CW58</f>
        <v>0</v>
      </c>
      <c r="CW56" s="495">
        <f>'Marks Entry'!CX58</f>
        <v>0</v>
      </c>
      <c r="CX56" s="495">
        <f>'Marks Entry'!CY58</f>
        <v>0</v>
      </c>
      <c r="CY56" s="498">
        <f>'Marks Entry'!CZ58</f>
        <v>0</v>
      </c>
      <c r="CZ56" s="495">
        <f>'Marks Entry'!DA58</f>
        <v>0</v>
      </c>
      <c r="DA56" s="495">
        <f>'Marks Entry'!DB58</f>
        <v>0</v>
      </c>
      <c r="DB56" s="498">
        <f>'Marks Entry'!DC58</f>
        <v>0</v>
      </c>
      <c r="DC56" s="511">
        <f>'Marks Entry'!DD58</f>
        <v>0</v>
      </c>
      <c r="DD56" s="501">
        <f>'Marks Entry'!DE58</f>
        <v>0</v>
      </c>
      <c r="DE56" s="501" t="str">
        <f>'Marks Entry'!DF58</f>
        <v>E</v>
      </c>
      <c r="DF56" s="502">
        <f>'Marks Entry'!DG58</f>
        <v>0</v>
      </c>
      <c r="DG56" s="494">
        <f>'Marks Entry'!DH58</f>
        <v>0</v>
      </c>
      <c r="DH56" s="495">
        <f>'Marks Entry'!DI58</f>
        <v>0</v>
      </c>
      <c r="DI56" s="496">
        <f>'Marks Entry'!DJ58</f>
        <v>0</v>
      </c>
      <c r="DJ56" s="495">
        <f>'Marks Entry'!DK58</f>
        <v>0</v>
      </c>
      <c r="DK56" s="495">
        <f>'Marks Entry'!DL58</f>
        <v>0</v>
      </c>
      <c r="DL56" s="497">
        <f>'Marks Entry'!DM58</f>
        <v>0</v>
      </c>
      <c r="DM56" s="495">
        <f>'Marks Entry'!DN58</f>
        <v>0</v>
      </c>
      <c r="DN56" s="495">
        <f>'Marks Entry'!DO58</f>
        <v>0</v>
      </c>
      <c r="DO56" s="497">
        <f>'Marks Entry'!DP58</f>
        <v>0</v>
      </c>
      <c r="DP56" s="498">
        <f>'Marks Entry'!DQ58</f>
        <v>0</v>
      </c>
      <c r="DQ56" s="495">
        <f>'Marks Entry'!DR58</f>
        <v>0</v>
      </c>
      <c r="DR56" s="495">
        <f>'Marks Entry'!DS58</f>
        <v>0</v>
      </c>
      <c r="DS56" s="498">
        <f>'Marks Entry'!DT58</f>
        <v>0</v>
      </c>
      <c r="DT56" s="495">
        <f>'Marks Entry'!DU58</f>
        <v>0</v>
      </c>
      <c r="DU56" s="495">
        <f>'Marks Entry'!DV58</f>
        <v>0</v>
      </c>
      <c r="DV56" s="498">
        <f>'Marks Entry'!DW58</f>
        <v>0</v>
      </c>
      <c r="DW56" s="511">
        <f>'Marks Entry'!DX58</f>
        <v>0</v>
      </c>
      <c r="DX56" s="501">
        <f>'Marks Entry'!DY58</f>
        <v>0</v>
      </c>
      <c r="DY56" s="501" t="str">
        <f>'Marks Entry'!DZ58</f>
        <v>E</v>
      </c>
      <c r="DZ56" s="502">
        <f>'Marks Entry'!EA58</f>
        <v>0</v>
      </c>
      <c r="EA56" s="494">
        <f>'Marks Entry'!EB58</f>
        <v>0</v>
      </c>
      <c r="EB56" s="495">
        <f>'Marks Entry'!EC58</f>
        <v>0</v>
      </c>
      <c r="EC56" s="495">
        <f>'Marks Entry'!ED58</f>
        <v>0</v>
      </c>
      <c r="ED56" s="495">
        <f>'Marks Entry'!EE58</f>
        <v>0</v>
      </c>
      <c r="EE56" s="495">
        <f>'Marks Entry'!EF58</f>
        <v>0</v>
      </c>
      <c r="EF56" s="503">
        <f>'Marks Entry'!EG58</f>
        <v>0</v>
      </c>
      <c r="EG56" s="504">
        <f>'Marks Entry'!EJ58</f>
        <v>0</v>
      </c>
      <c r="EH56" s="494">
        <f>'Marks Entry'!EK58</f>
        <v>0</v>
      </c>
      <c r="EI56" s="495">
        <f>'Marks Entry'!EL58</f>
        <v>0</v>
      </c>
      <c r="EJ56" s="495">
        <f>'Marks Entry'!EM58</f>
        <v>0</v>
      </c>
      <c r="EK56" s="495">
        <f>'Marks Entry'!EN58</f>
        <v>0</v>
      </c>
      <c r="EL56" s="495">
        <f>'Marks Entry'!EO58</f>
        <v>0</v>
      </c>
      <c r="EM56" s="498">
        <f>'Marks Entry'!EP58</f>
        <v>0</v>
      </c>
      <c r="EN56" s="504">
        <f>'Marks Entry'!ES58</f>
        <v>0</v>
      </c>
      <c r="EO56" s="494">
        <f>'Marks Entry'!ET58</f>
        <v>0</v>
      </c>
      <c r="EP56" s="495">
        <f>'Marks Entry'!EU58</f>
        <v>0</v>
      </c>
      <c r="EQ56" s="495">
        <f>'Marks Entry'!EV58</f>
        <v>0</v>
      </c>
      <c r="ER56" s="495">
        <f>'Marks Entry'!EW58</f>
        <v>0</v>
      </c>
      <c r="ES56" s="495">
        <f>'Marks Entry'!EX58</f>
        <v>0</v>
      </c>
      <c r="ET56" s="498">
        <f>'Marks Entry'!EY58</f>
        <v>0</v>
      </c>
      <c r="EU56" s="504">
        <f>'Marks Entry'!FB58</f>
        <v>0</v>
      </c>
      <c r="EV56" s="505">
        <f>'Marks Entry'!FC58</f>
        <v>0</v>
      </c>
      <c r="EW56" s="506">
        <f>'Marks Entry'!FD58</f>
        <v>0</v>
      </c>
      <c r="EX56" s="507" t="str">
        <f>'Marks Entry'!FE58</f>
        <v/>
      </c>
      <c r="EY56" s="505">
        <f>'Marks Entry'!FF58</f>
        <v>0</v>
      </c>
      <c r="EZ56" s="506">
        <f>'Marks Entry'!FG58</f>
        <v>0</v>
      </c>
      <c r="FA56" s="508" t="str">
        <f>'Marks Entry'!FH58</f>
        <v/>
      </c>
      <c r="FB56" s="506" t="str">
        <f>IF(OR('Marks Entry'!FI58="First",'Marks Entry'!FI58="Second",'Marks Entry'!FI58="Third"),'Marks Entry'!FI58,"")</f>
        <v/>
      </c>
      <c r="FC56" s="506" t="str">
        <f>'Marks Entry'!FJ58</f>
        <v/>
      </c>
      <c r="FD56" s="509" t="str">
        <f>'Marks Entry'!FK58</f>
        <v/>
      </c>
      <c r="FE56" s="493" t="str">
        <f>'Marks Entry'!FL58</f>
        <v/>
      </c>
      <c r="FF56" s="510" t="str">
        <f>'Marks Entry'!FM58</f>
        <v/>
      </c>
      <c r="FG56" s="18">
        <f>'Marks Entry'!FO58</f>
        <v>0</v>
      </c>
    </row>
    <row r="57" spans="1:163" s="19" customFormat="1" ht="17.25" customHeight="1">
      <c r="A57" s="1013"/>
      <c r="B57" s="492">
        <f t="shared" si="1"/>
        <v>0</v>
      </c>
      <c r="C57" s="493">
        <f>'Marks Entry'!D59</f>
        <v>0</v>
      </c>
      <c r="D57" s="493">
        <f>'Marks Entry'!E59</f>
        <v>0</v>
      </c>
      <c r="E57" s="493">
        <f>'Marks Entry'!F59</f>
        <v>0</v>
      </c>
      <c r="F57" s="493">
        <f>'Marks Entry'!G59</f>
        <v>0</v>
      </c>
      <c r="G57" s="493">
        <f>'Marks Entry'!H59</f>
        <v>0</v>
      </c>
      <c r="H57" s="493">
        <f>'Marks Entry'!I59</f>
        <v>0</v>
      </c>
      <c r="I57" s="493">
        <f>'Marks Entry'!J59</f>
        <v>0</v>
      </c>
      <c r="J57" s="597">
        <f>'Marks Entry'!K59</f>
        <v>0</v>
      </c>
      <c r="K57" s="494">
        <f>'Marks Entry'!L59</f>
        <v>0</v>
      </c>
      <c r="L57" s="495">
        <f>'Marks Entry'!M59</f>
        <v>0</v>
      </c>
      <c r="M57" s="496">
        <f>'Marks Entry'!N59</f>
        <v>0</v>
      </c>
      <c r="N57" s="495">
        <f>'Marks Entry'!O59</f>
        <v>0</v>
      </c>
      <c r="O57" s="495">
        <f>'Marks Entry'!P59</f>
        <v>0</v>
      </c>
      <c r="P57" s="497">
        <f>'Marks Entry'!Q59</f>
        <v>0</v>
      </c>
      <c r="Q57" s="495">
        <f>'Marks Entry'!R59</f>
        <v>0</v>
      </c>
      <c r="R57" s="495">
        <f>'Marks Entry'!S59</f>
        <v>0</v>
      </c>
      <c r="S57" s="497">
        <f>'Marks Entry'!T59</f>
        <v>0</v>
      </c>
      <c r="T57" s="498">
        <f>'Marks Entry'!U59</f>
        <v>0</v>
      </c>
      <c r="U57" s="495">
        <f>'Marks Entry'!V59</f>
        <v>0</v>
      </c>
      <c r="V57" s="495">
        <f>'Marks Entry'!W59</f>
        <v>0</v>
      </c>
      <c r="W57" s="498">
        <f>'Marks Entry'!X59</f>
        <v>0</v>
      </c>
      <c r="X57" s="495">
        <f>'Marks Entry'!Y59</f>
        <v>0</v>
      </c>
      <c r="Y57" s="495">
        <f>'Marks Entry'!Z59</f>
        <v>0</v>
      </c>
      <c r="Z57" s="498">
        <f>'Marks Entry'!AA59</f>
        <v>0</v>
      </c>
      <c r="AA57" s="511">
        <f>'Marks Entry'!AB59</f>
        <v>0</v>
      </c>
      <c r="AB57" s="501">
        <f>'Marks Entry'!AC59</f>
        <v>0</v>
      </c>
      <c r="AC57" s="501" t="str">
        <f>'Marks Entry'!AD59</f>
        <v/>
      </c>
      <c r="AD57" s="502">
        <f>'Marks Entry'!AE59</f>
        <v>0</v>
      </c>
      <c r="AE57" s="494">
        <f>'Marks Entry'!AF59</f>
        <v>0</v>
      </c>
      <c r="AF57" s="495">
        <f>'Marks Entry'!AG59</f>
        <v>0</v>
      </c>
      <c r="AG57" s="496">
        <f>'Marks Entry'!AH59</f>
        <v>0</v>
      </c>
      <c r="AH57" s="495">
        <f>'Marks Entry'!AI59</f>
        <v>0</v>
      </c>
      <c r="AI57" s="495">
        <f>'Marks Entry'!AJ59</f>
        <v>0</v>
      </c>
      <c r="AJ57" s="497">
        <f>'Marks Entry'!AK59</f>
        <v>0</v>
      </c>
      <c r="AK57" s="495">
        <f>'Marks Entry'!AL59</f>
        <v>0</v>
      </c>
      <c r="AL57" s="495">
        <f>'Marks Entry'!AM59</f>
        <v>0</v>
      </c>
      <c r="AM57" s="497">
        <f>'Marks Entry'!AN59</f>
        <v>0</v>
      </c>
      <c r="AN57" s="498">
        <f>'Marks Entry'!AO59</f>
        <v>0</v>
      </c>
      <c r="AO57" s="495">
        <f>'Marks Entry'!AP59</f>
        <v>0</v>
      </c>
      <c r="AP57" s="495">
        <f>'Marks Entry'!AQ59</f>
        <v>0</v>
      </c>
      <c r="AQ57" s="498">
        <f>'Marks Entry'!AR59</f>
        <v>0</v>
      </c>
      <c r="AR57" s="495">
        <f>'Marks Entry'!AS59</f>
        <v>0</v>
      </c>
      <c r="AS57" s="495">
        <f>'Marks Entry'!AT59</f>
        <v>0</v>
      </c>
      <c r="AT57" s="498">
        <f>'Marks Entry'!AU59</f>
        <v>0</v>
      </c>
      <c r="AU57" s="511">
        <f>'Marks Entry'!AV59</f>
        <v>0</v>
      </c>
      <c r="AV57" s="501">
        <f>'Marks Entry'!AW59</f>
        <v>0</v>
      </c>
      <c r="AW57" s="501" t="str">
        <f>'Marks Entry'!AX59</f>
        <v>E</v>
      </c>
      <c r="AX57" s="502">
        <f>'Marks Entry'!AY59</f>
        <v>0</v>
      </c>
      <c r="AY57" s="494">
        <f>'Marks Entry'!AZ59</f>
        <v>0</v>
      </c>
      <c r="AZ57" s="495">
        <f>'Marks Entry'!BA59</f>
        <v>0</v>
      </c>
      <c r="BA57" s="496">
        <f>'Marks Entry'!BB59</f>
        <v>0</v>
      </c>
      <c r="BB57" s="495">
        <f>'Marks Entry'!BC59</f>
        <v>0</v>
      </c>
      <c r="BC57" s="495">
        <f>'Marks Entry'!BD59</f>
        <v>0</v>
      </c>
      <c r="BD57" s="497">
        <f>'Marks Entry'!BE59</f>
        <v>0</v>
      </c>
      <c r="BE57" s="495">
        <f>'Marks Entry'!BF59</f>
        <v>0</v>
      </c>
      <c r="BF57" s="495">
        <f>'Marks Entry'!BG59</f>
        <v>0</v>
      </c>
      <c r="BG57" s="497">
        <f>'Marks Entry'!BH59</f>
        <v>0</v>
      </c>
      <c r="BH57" s="498">
        <f>'Marks Entry'!BI59</f>
        <v>0</v>
      </c>
      <c r="BI57" s="495">
        <f>'Marks Entry'!BJ59</f>
        <v>0</v>
      </c>
      <c r="BJ57" s="495">
        <f>'Marks Entry'!BK59</f>
        <v>0</v>
      </c>
      <c r="BK57" s="498">
        <f>'Marks Entry'!BL59</f>
        <v>0</v>
      </c>
      <c r="BL57" s="495">
        <f>'Marks Entry'!BM59</f>
        <v>0</v>
      </c>
      <c r="BM57" s="495">
        <f>'Marks Entry'!BN59</f>
        <v>0</v>
      </c>
      <c r="BN57" s="498">
        <f>'Marks Entry'!BO59</f>
        <v>0</v>
      </c>
      <c r="BO57" s="511">
        <f>'Marks Entry'!BP59</f>
        <v>0</v>
      </c>
      <c r="BP57" s="501">
        <f>'Marks Entry'!BQ59</f>
        <v>0</v>
      </c>
      <c r="BQ57" s="501" t="str">
        <f>'Marks Entry'!BR59</f>
        <v>E</v>
      </c>
      <c r="BR57" s="502">
        <f>'Marks Entry'!BS59</f>
        <v>0</v>
      </c>
      <c r="BS57" s="494">
        <f>'Marks Entry'!BT59</f>
        <v>0</v>
      </c>
      <c r="BT57" s="495">
        <f>'Marks Entry'!BU59</f>
        <v>0</v>
      </c>
      <c r="BU57" s="496">
        <f>'Marks Entry'!BV59</f>
        <v>0</v>
      </c>
      <c r="BV57" s="495">
        <f>'Marks Entry'!BW59</f>
        <v>0</v>
      </c>
      <c r="BW57" s="495">
        <f>'Marks Entry'!BX59</f>
        <v>0</v>
      </c>
      <c r="BX57" s="497">
        <f>'Marks Entry'!BY59</f>
        <v>0</v>
      </c>
      <c r="BY57" s="495">
        <f>'Marks Entry'!BZ59</f>
        <v>0</v>
      </c>
      <c r="BZ57" s="495">
        <f>'Marks Entry'!CA59</f>
        <v>0</v>
      </c>
      <c r="CA57" s="497">
        <f>'Marks Entry'!CB59</f>
        <v>0</v>
      </c>
      <c r="CB57" s="498">
        <f>'Marks Entry'!CC59</f>
        <v>0</v>
      </c>
      <c r="CC57" s="495">
        <f>'Marks Entry'!CD59</f>
        <v>0</v>
      </c>
      <c r="CD57" s="495">
        <f>'Marks Entry'!CE59</f>
        <v>0</v>
      </c>
      <c r="CE57" s="498">
        <f>'Marks Entry'!CF59</f>
        <v>0</v>
      </c>
      <c r="CF57" s="495">
        <f>'Marks Entry'!CG59</f>
        <v>0</v>
      </c>
      <c r="CG57" s="495">
        <f>'Marks Entry'!CH59</f>
        <v>0</v>
      </c>
      <c r="CH57" s="498">
        <f>'Marks Entry'!CI59</f>
        <v>0</v>
      </c>
      <c r="CI57" s="511">
        <f>'Marks Entry'!CJ59</f>
        <v>0</v>
      </c>
      <c r="CJ57" s="501">
        <f>'Marks Entry'!CK59</f>
        <v>0</v>
      </c>
      <c r="CK57" s="501" t="str">
        <f>'Marks Entry'!CL59</f>
        <v>E</v>
      </c>
      <c r="CL57" s="502">
        <f>'Marks Entry'!CM59</f>
        <v>0</v>
      </c>
      <c r="CM57" s="494">
        <f>'Marks Entry'!CN59</f>
        <v>0</v>
      </c>
      <c r="CN57" s="495">
        <f>'Marks Entry'!CO59</f>
        <v>0</v>
      </c>
      <c r="CO57" s="496">
        <f>'Marks Entry'!CP59</f>
        <v>0</v>
      </c>
      <c r="CP57" s="495">
        <f>'Marks Entry'!CQ59</f>
        <v>0</v>
      </c>
      <c r="CQ57" s="495">
        <f>'Marks Entry'!CR59</f>
        <v>0</v>
      </c>
      <c r="CR57" s="497">
        <f>'Marks Entry'!CS59</f>
        <v>0</v>
      </c>
      <c r="CS57" s="495">
        <f>'Marks Entry'!CT59</f>
        <v>0</v>
      </c>
      <c r="CT57" s="495">
        <f>'Marks Entry'!CU59</f>
        <v>0</v>
      </c>
      <c r="CU57" s="497">
        <f>'Marks Entry'!CV59</f>
        <v>0</v>
      </c>
      <c r="CV57" s="498">
        <f>'Marks Entry'!CW59</f>
        <v>0</v>
      </c>
      <c r="CW57" s="495">
        <f>'Marks Entry'!CX59</f>
        <v>0</v>
      </c>
      <c r="CX57" s="495">
        <f>'Marks Entry'!CY59</f>
        <v>0</v>
      </c>
      <c r="CY57" s="498">
        <f>'Marks Entry'!CZ59</f>
        <v>0</v>
      </c>
      <c r="CZ57" s="495">
        <f>'Marks Entry'!DA59</f>
        <v>0</v>
      </c>
      <c r="DA57" s="495">
        <f>'Marks Entry'!DB59</f>
        <v>0</v>
      </c>
      <c r="DB57" s="498">
        <f>'Marks Entry'!DC59</f>
        <v>0</v>
      </c>
      <c r="DC57" s="511">
        <f>'Marks Entry'!DD59</f>
        <v>0</v>
      </c>
      <c r="DD57" s="501">
        <f>'Marks Entry'!DE59</f>
        <v>0</v>
      </c>
      <c r="DE57" s="501" t="str">
        <f>'Marks Entry'!DF59</f>
        <v>E</v>
      </c>
      <c r="DF57" s="502">
        <f>'Marks Entry'!DG59</f>
        <v>0</v>
      </c>
      <c r="DG57" s="494">
        <f>'Marks Entry'!DH59</f>
        <v>0</v>
      </c>
      <c r="DH57" s="495">
        <f>'Marks Entry'!DI59</f>
        <v>0</v>
      </c>
      <c r="DI57" s="496">
        <f>'Marks Entry'!DJ59</f>
        <v>0</v>
      </c>
      <c r="DJ57" s="495">
        <f>'Marks Entry'!DK59</f>
        <v>0</v>
      </c>
      <c r="DK57" s="495">
        <f>'Marks Entry'!DL59</f>
        <v>0</v>
      </c>
      <c r="DL57" s="497">
        <f>'Marks Entry'!DM59</f>
        <v>0</v>
      </c>
      <c r="DM57" s="495">
        <f>'Marks Entry'!DN59</f>
        <v>0</v>
      </c>
      <c r="DN57" s="495">
        <f>'Marks Entry'!DO59</f>
        <v>0</v>
      </c>
      <c r="DO57" s="497">
        <f>'Marks Entry'!DP59</f>
        <v>0</v>
      </c>
      <c r="DP57" s="498">
        <f>'Marks Entry'!DQ59</f>
        <v>0</v>
      </c>
      <c r="DQ57" s="495">
        <f>'Marks Entry'!DR59</f>
        <v>0</v>
      </c>
      <c r="DR57" s="495">
        <f>'Marks Entry'!DS59</f>
        <v>0</v>
      </c>
      <c r="DS57" s="498">
        <f>'Marks Entry'!DT59</f>
        <v>0</v>
      </c>
      <c r="DT57" s="495">
        <f>'Marks Entry'!DU59</f>
        <v>0</v>
      </c>
      <c r="DU57" s="495">
        <f>'Marks Entry'!DV59</f>
        <v>0</v>
      </c>
      <c r="DV57" s="498">
        <f>'Marks Entry'!DW59</f>
        <v>0</v>
      </c>
      <c r="DW57" s="511">
        <f>'Marks Entry'!DX59</f>
        <v>0</v>
      </c>
      <c r="DX57" s="501">
        <f>'Marks Entry'!DY59</f>
        <v>0</v>
      </c>
      <c r="DY57" s="501" t="str">
        <f>'Marks Entry'!DZ59</f>
        <v>E</v>
      </c>
      <c r="DZ57" s="502">
        <f>'Marks Entry'!EA59</f>
        <v>0</v>
      </c>
      <c r="EA57" s="494">
        <f>'Marks Entry'!EB59</f>
        <v>0</v>
      </c>
      <c r="EB57" s="495">
        <f>'Marks Entry'!EC59</f>
        <v>0</v>
      </c>
      <c r="EC57" s="495">
        <f>'Marks Entry'!ED59</f>
        <v>0</v>
      </c>
      <c r="ED57" s="495">
        <f>'Marks Entry'!EE59</f>
        <v>0</v>
      </c>
      <c r="EE57" s="495">
        <f>'Marks Entry'!EF59</f>
        <v>0</v>
      </c>
      <c r="EF57" s="503">
        <f>'Marks Entry'!EG59</f>
        <v>0</v>
      </c>
      <c r="EG57" s="504">
        <f>'Marks Entry'!EJ59</f>
        <v>0</v>
      </c>
      <c r="EH57" s="494">
        <f>'Marks Entry'!EK59</f>
        <v>0</v>
      </c>
      <c r="EI57" s="495">
        <f>'Marks Entry'!EL59</f>
        <v>0</v>
      </c>
      <c r="EJ57" s="495">
        <f>'Marks Entry'!EM59</f>
        <v>0</v>
      </c>
      <c r="EK57" s="495">
        <f>'Marks Entry'!EN59</f>
        <v>0</v>
      </c>
      <c r="EL57" s="495">
        <f>'Marks Entry'!EO59</f>
        <v>0</v>
      </c>
      <c r="EM57" s="498">
        <f>'Marks Entry'!EP59</f>
        <v>0</v>
      </c>
      <c r="EN57" s="504">
        <f>'Marks Entry'!ES59</f>
        <v>0</v>
      </c>
      <c r="EO57" s="494">
        <f>'Marks Entry'!ET59</f>
        <v>0</v>
      </c>
      <c r="EP57" s="495">
        <f>'Marks Entry'!EU59</f>
        <v>0</v>
      </c>
      <c r="EQ57" s="495">
        <f>'Marks Entry'!EV59</f>
        <v>0</v>
      </c>
      <c r="ER57" s="495">
        <f>'Marks Entry'!EW59</f>
        <v>0</v>
      </c>
      <c r="ES57" s="495">
        <f>'Marks Entry'!EX59</f>
        <v>0</v>
      </c>
      <c r="ET57" s="498">
        <f>'Marks Entry'!EY59</f>
        <v>0</v>
      </c>
      <c r="EU57" s="504">
        <f>'Marks Entry'!FB59</f>
        <v>0</v>
      </c>
      <c r="EV57" s="505">
        <f>'Marks Entry'!FC59</f>
        <v>0</v>
      </c>
      <c r="EW57" s="506">
        <f>'Marks Entry'!FD59</f>
        <v>0</v>
      </c>
      <c r="EX57" s="507" t="str">
        <f>'Marks Entry'!FE59</f>
        <v/>
      </c>
      <c r="EY57" s="505">
        <f>'Marks Entry'!FF59</f>
        <v>0</v>
      </c>
      <c r="EZ57" s="506">
        <f>'Marks Entry'!FG59</f>
        <v>0</v>
      </c>
      <c r="FA57" s="508" t="str">
        <f>'Marks Entry'!FH59</f>
        <v/>
      </c>
      <c r="FB57" s="506" t="str">
        <f>IF(OR('Marks Entry'!FI59="First",'Marks Entry'!FI59="Second",'Marks Entry'!FI59="Third"),'Marks Entry'!FI59,"")</f>
        <v/>
      </c>
      <c r="FC57" s="506" t="str">
        <f>'Marks Entry'!FJ59</f>
        <v/>
      </c>
      <c r="FD57" s="509" t="str">
        <f>'Marks Entry'!FK59</f>
        <v/>
      </c>
      <c r="FE57" s="493" t="str">
        <f>'Marks Entry'!FL59</f>
        <v/>
      </c>
      <c r="FF57" s="510" t="str">
        <f>'Marks Entry'!FM59</f>
        <v/>
      </c>
      <c r="FG57" s="18">
        <f>'Marks Entry'!FO59</f>
        <v>0</v>
      </c>
    </row>
    <row r="58" spans="1:163" s="19" customFormat="1" ht="17.25" customHeight="1">
      <c r="A58" s="1013"/>
      <c r="B58" s="492">
        <f t="shared" si="1"/>
        <v>0</v>
      </c>
      <c r="C58" s="493">
        <f>'Marks Entry'!D60</f>
        <v>0</v>
      </c>
      <c r="D58" s="493">
        <f>'Marks Entry'!E60</f>
        <v>0</v>
      </c>
      <c r="E58" s="493">
        <f>'Marks Entry'!F60</f>
        <v>0</v>
      </c>
      <c r="F58" s="493">
        <f>'Marks Entry'!G60</f>
        <v>0</v>
      </c>
      <c r="G58" s="493">
        <f>'Marks Entry'!H60</f>
        <v>0</v>
      </c>
      <c r="H58" s="493">
        <f>'Marks Entry'!I60</f>
        <v>0</v>
      </c>
      <c r="I58" s="493">
        <f>'Marks Entry'!J60</f>
        <v>0</v>
      </c>
      <c r="J58" s="597">
        <f>'Marks Entry'!K60</f>
        <v>0</v>
      </c>
      <c r="K58" s="494">
        <f>'Marks Entry'!L60</f>
        <v>0</v>
      </c>
      <c r="L58" s="495">
        <f>'Marks Entry'!M60</f>
        <v>0</v>
      </c>
      <c r="M58" s="496">
        <f>'Marks Entry'!N60</f>
        <v>0</v>
      </c>
      <c r="N58" s="495">
        <f>'Marks Entry'!O60</f>
        <v>0</v>
      </c>
      <c r="O58" s="495">
        <f>'Marks Entry'!P60</f>
        <v>0</v>
      </c>
      <c r="P58" s="497">
        <f>'Marks Entry'!Q60</f>
        <v>0</v>
      </c>
      <c r="Q58" s="495">
        <f>'Marks Entry'!R60</f>
        <v>0</v>
      </c>
      <c r="R58" s="495">
        <f>'Marks Entry'!S60</f>
        <v>0</v>
      </c>
      <c r="S58" s="497">
        <f>'Marks Entry'!T60</f>
        <v>0</v>
      </c>
      <c r="T58" s="498">
        <f>'Marks Entry'!U60</f>
        <v>0</v>
      </c>
      <c r="U58" s="495">
        <f>'Marks Entry'!V60</f>
        <v>0</v>
      </c>
      <c r="V58" s="495">
        <f>'Marks Entry'!W60</f>
        <v>0</v>
      </c>
      <c r="W58" s="498">
        <f>'Marks Entry'!X60</f>
        <v>0</v>
      </c>
      <c r="X58" s="495">
        <f>'Marks Entry'!Y60</f>
        <v>0</v>
      </c>
      <c r="Y58" s="495">
        <f>'Marks Entry'!Z60</f>
        <v>0</v>
      </c>
      <c r="Z58" s="498">
        <f>'Marks Entry'!AA60</f>
        <v>0</v>
      </c>
      <c r="AA58" s="511">
        <f>'Marks Entry'!AB60</f>
        <v>0</v>
      </c>
      <c r="AB58" s="501">
        <f>'Marks Entry'!AC60</f>
        <v>0</v>
      </c>
      <c r="AC58" s="501" t="str">
        <f>'Marks Entry'!AD60</f>
        <v/>
      </c>
      <c r="AD58" s="502">
        <f>'Marks Entry'!AE60</f>
        <v>0</v>
      </c>
      <c r="AE58" s="494">
        <f>'Marks Entry'!AF60</f>
        <v>0</v>
      </c>
      <c r="AF58" s="495">
        <f>'Marks Entry'!AG60</f>
        <v>0</v>
      </c>
      <c r="AG58" s="496">
        <f>'Marks Entry'!AH60</f>
        <v>0</v>
      </c>
      <c r="AH58" s="495">
        <f>'Marks Entry'!AI60</f>
        <v>0</v>
      </c>
      <c r="AI58" s="495">
        <f>'Marks Entry'!AJ60</f>
        <v>0</v>
      </c>
      <c r="AJ58" s="497">
        <f>'Marks Entry'!AK60</f>
        <v>0</v>
      </c>
      <c r="AK58" s="495">
        <f>'Marks Entry'!AL60</f>
        <v>0</v>
      </c>
      <c r="AL58" s="495">
        <f>'Marks Entry'!AM60</f>
        <v>0</v>
      </c>
      <c r="AM58" s="497">
        <f>'Marks Entry'!AN60</f>
        <v>0</v>
      </c>
      <c r="AN58" s="498">
        <f>'Marks Entry'!AO60</f>
        <v>0</v>
      </c>
      <c r="AO58" s="495">
        <f>'Marks Entry'!AP60</f>
        <v>0</v>
      </c>
      <c r="AP58" s="495">
        <f>'Marks Entry'!AQ60</f>
        <v>0</v>
      </c>
      <c r="AQ58" s="498">
        <f>'Marks Entry'!AR60</f>
        <v>0</v>
      </c>
      <c r="AR58" s="495">
        <f>'Marks Entry'!AS60</f>
        <v>0</v>
      </c>
      <c r="AS58" s="495">
        <f>'Marks Entry'!AT60</f>
        <v>0</v>
      </c>
      <c r="AT58" s="498">
        <f>'Marks Entry'!AU60</f>
        <v>0</v>
      </c>
      <c r="AU58" s="511">
        <f>'Marks Entry'!AV60</f>
        <v>0</v>
      </c>
      <c r="AV58" s="501">
        <f>'Marks Entry'!AW60</f>
        <v>0</v>
      </c>
      <c r="AW58" s="501" t="str">
        <f>'Marks Entry'!AX60</f>
        <v>E</v>
      </c>
      <c r="AX58" s="502">
        <f>'Marks Entry'!AY60</f>
        <v>0</v>
      </c>
      <c r="AY58" s="494">
        <f>'Marks Entry'!AZ60</f>
        <v>0</v>
      </c>
      <c r="AZ58" s="495">
        <f>'Marks Entry'!BA60</f>
        <v>0</v>
      </c>
      <c r="BA58" s="496">
        <f>'Marks Entry'!BB60</f>
        <v>0</v>
      </c>
      <c r="BB58" s="495">
        <f>'Marks Entry'!BC60</f>
        <v>0</v>
      </c>
      <c r="BC58" s="495">
        <f>'Marks Entry'!BD60</f>
        <v>0</v>
      </c>
      <c r="BD58" s="497">
        <f>'Marks Entry'!BE60</f>
        <v>0</v>
      </c>
      <c r="BE58" s="495">
        <f>'Marks Entry'!BF60</f>
        <v>0</v>
      </c>
      <c r="BF58" s="495">
        <f>'Marks Entry'!BG60</f>
        <v>0</v>
      </c>
      <c r="BG58" s="497">
        <f>'Marks Entry'!BH60</f>
        <v>0</v>
      </c>
      <c r="BH58" s="498">
        <f>'Marks Entry'!BI60</f>
        <v>0</v>
      </c>
      <c r="BI58" s="495">
        <f>'Marks Entry'!BJ60</f>
        <v>0</v>
      </c>
      <c r="BJ58" s="495">
        <f>'Marks Entry'!BK60</f>
        <v>0</v>
      </c>
      <c r="BK58" s="498">
        <f>'Marks Entry'!BL60</f>
        <v>0</v>
      </c>
      <c r="BL58" s="495">
        <f>'Marks Entry'!BM60</f>
        <v>0</v>
      </c>
      <c r="BM58" s="495">
        <f>'Marks Entry'!BN60</f>
        <v>0</v>
      </c>
      <c r="BN58" s="498">
        <f>'Marks Entry'!BO60</f>
        <v>0</v>
      </c>
      <c r="BO58" s="511">
        <f>'Marks Entry'!BP60</f>
        <v>0</v>
      </c>
      <c r="BP58" s="501">
        <f>'Marks Entry'!BQ60</f>
        <v>0</v>
      </c>
      <c r="BQ58" s="501" t="str">
        <f>'Marks Entry'!BR60</f>
        <v>E</v>
      </c>
      <c r="BR58" s="502">
        <f>'Marks Entry'!BS60</f>
        <v>0</v>
      </c>
      <c r="BS58" s="494">
        <f>'Marks Entry'!BT60</f>
        <v>0</v>
      </c>
      <c r="BT58" s="495">
        <f>'Marks Entry'!BU60</f>
        <v>0</v>
      </c>
      <c r="BU58" s="496">
        <f>'Marks Entry'!BV60</f>
        <v>0</v>
      </c>
      <c r="BV58" s="495">
        <f>'Marks Entry'!BW60</f>
        <v>0</v>
      </c>
      <c r="BW58" s="495">
        <f>'Marks Entry'!BX60</f>
        <v>0</v>
      </c>
      <c r="BX58" s="497">
        <f>'Marks Entry'!BY60</f>
        <v>0</v>
      </c>
      <c r="BY58" s="495">
        <f>'Marks Entry'!BZ60</f>
        <v>0</v>
      </c>
      <c r="BZ58" s="495">
        <f>'Marks Entry'!CA60</f>
        <v>0</v>
      </c>
      <c r="CA58" s="497">
        <f>'Marks Entry'!CB60</f>
        <v>0</v>
      </c>
      <c r="CB58" s="498">
        <f>'Marks Entry'!CC60</f>
        <v>0</v>
      </c>
      <c r="CC58" s="495">
        <f>'Marks Entry'!CD60</f>
        <v>0</v>
      </c>
      <c r="CD58" s="495">
        <f>'Marks Entry'!CE60</f>
        <v>0</v>
      </c>
      <c r="CE58" s="498">
        <f>'Marks Entry'!CF60</f>
        <v>0</v>
      </c>
      <c r="CF58" s="495">
        <f>'Marks Entry'!CG60</f>
        <v>0</v>
      </c>
      <c r="CG58" s="495">
        <f>'Marks Entry'!CH60</f>
        <v>0</v>
      </c>
      <c r="CH58" s="498">
        <f>'Marks Entry'!CI60</f>
        <v>0</v>
      </c>
      <c r="CI58" s="511">
        <f>'Marks Entry'!CJ60</f>
        <v>0</v>
      </c>
      <c r="CJ58" s="501">
        <f>'Marks Entry'!CK60</f>
        <v>0</v>
      </c>
      <c r="CK58" s="501" t="str">
        <f>'Marks Entry'!CL60</f>
        <v>E</v>
      </c>
      <c r="CL58" s="502">
        <f>'Marks Entry'!CM60</f>
        <v>0</v>
      </c>
      <c r="CM58" s="494">
        <f>'Marks Entry'!CN60</f>
        <v>0</v>
      </c>
      <c r="CN58" s="495">
        <f>'Marks Entry'!CO60</f>
        <v>0</v>
      </c>
      <c r="CO58" s="496">
        <f>'Marks Entry'!CP60</f>
        <v>0</v>
      </c>
      <c r="CP58" s="495">
        <f>'Marks Entry'!CQ60</f>
        <v>0</v>
      </c>
      <c r="CQ58" s="495">
        <f>'Marks Entry'!CR60</f>
        <v>0</v>
      </c>
      <c r="CR58" s="497">
        <f>'Marks Entry'!CS60</f>
        <v>0</v>
      </c>
      <c r="CS58" s="495">
        <f>'Marks Entry'!CT60</f>
        <v>0</v>
      </c>
      <c r="CT58" s="495">
        <f>'Marks Entry'!CU60</f>
        <v>0</v>
      </c>
      <c r="CU58" s="497">
        <f>'Marks Entry'!CV60</f>
        <v>0</v>
      </c>
      <c r="CV58" s="498">
        <f>'Marks Entry'!CW60</f>
        <v>0</v>
      </c>
      <c r="CW58" s="495">
        <f>'Marks Entry'!CX60</f>
        <v>0</v>
      </c>
      <c r="CX58" s="495">
        <f>'Marks Entry'!CY60</f>
        <v>0</v>
      </c>
      <c r="CY58" s="498">
        <f>'Marks Entry'!CZ60</f>
        <v>0</v>
      </c>
      <c r="CZ58" s="495">
        <f>'Marks Entry'!DA60</f>
        <v>0</v>
      </c>
      <c r="DA58" s="495">
        <f>'Marks Entry'!DB60</f>
        <v>0</v>
      </c>
      <c r="DB58" s="498">
        <f>'Marks Entry'!DC60</f>
        <v>0</v>
      </c>
      <c r="DC58" s="511">
        <f>'Marks Entry'!DD60</f>
        <v>0</v>
      </c>
      <c r="DD58" s="501">
        <f>'Marks Entry'!DE60</f>
        <v>0</v>
      </c>
      <c r="DE58" s="501" t="str">
        <f>'Marks Entry'!DF60</f>
        <v>E</v>
      </c>
      <c r="DF58" s="502">
        <f>'Marks Entry'!DG60</f>
        <v>0</v>
      </c>
      <c r="DG58" s="494">
        <f>'Marks Entry'!DH60</f>
        <v>0</v>
      </c>
      <c r="DH58" s="495">
        <f>'Marks Entry'!DI60</f>
        <v>0</v>
      </c>
      <c r="DI58" s="496">
        <f>'Marks Entry'!DJ60</f>
        <v>0</v>
      </c>
      <c r="DJ58" s="495">
        <f>'Marks Entry'!DK60</f>
        <v>0</v>
      </c>
      <c r="DK58" s="495">
        <f>'Marks Entry'!DL60</f>
        <v>0</v>
      </c>
      <c r="DL58" s="497">
        <f>'Marks Entry'!DM60</f>
        <v>0</v>
      </c>
      <c r="DM58" s="495">
        <f>'Marks Entry'!DN60</f>
        <v>0</v>
      </c>
      <c r="DN58" s="495">
        <f>'Marks Entry'!DO60</f>
        <v>0</v>
      </c>
      <c r="DO58" s="497">
        <f>'Marks Entry'!DP60</f>
        <v>0</v>
      </c>
      <c r="DP58" s="498">
        <f>'Marks Entry'!DQ60</f>
        <v>0</v>
      </c>
      <c r="DQ58" s="495">
        <f>'Marks Entry'!DR60</f>
        <v>0</v>
      </c>
      <c r="DR58" s="495">
        <f>'Marks Entry'!DS60</f>
        <v>0</v>
      </c>
      <c r="DS58" s="498">
        <f>'Marks Entry'!DT60</f>
        <v>0</v>
      </c>
      <c r="DT58" s="495">
        <f>'Marks Entry'!DU60</f>
        <v>0</v>
      </c>
      <c r="DU58" s="495">
        <f>'Marks Entry'!DV60</f>
        <v>0</v>
      </c>
      <c r="DV58" s="498">
        <f>'Marks Entry'!DW60</f>
        <v>0</v>
      </c>
      <c r="DW58" s="511">
        <f>'Marks Entry'!DX60</f>
        <v>0</v>
      </c>
      <c r="DX58" s="501">
        <f>'Marks Entry'!DY60</f>
        <v>0</v>
      </c>
      <c r="DY58" s="501" t="str">
        <f>'Marks Entry'!DZ60</f>
        <v>E</v>
      </c>
      <c r="DZ58" s="502">
        <f>'Marks Entry'!EA60</f>
        <v>0</v>
      </c>
      <c r="EA58" s="494">
        <f>'Marks Entry'!EB60</f>
        <v>0</v>
      </c>
      <c r="EB58" s="495">
        <f>'Marks Entry'!EC60</f>
        <v>0</v>
      </c>
      <c r="EC58" s="495">
        <f>'Marks Entry'!ED60</f>
        <v>0</v>
      </c>
      <c r="ED58" s="495">
        <f>'Marks Entry'!EE60</f>
        <v>0</v>
      </c>
      <c r="EE58" s="495">
        <f>'Marks Entry'!EF60</f>
        <v>0</v>
      </c>
      <c r="EF58" s="503">
        <f>'Marks Entry'!EG60</f>
        <v>0</v>
      </c>
      <c r="EG58" s="504">
        <f>'Marks Entry'!EJ60</f>
        <v>0</v>
      </c>
      <c r="EH58" s="494">
        <f>'Marks Entry'!EK60</f>
        <v>0</v>
      </c>
      <c r="EI58" s="495">
        <f>'Marks Entry'!EL60</f>
        <v>0</v>
      </c>
      <c r="EJ58" s="495">
        <f>'Marks Entry'!EM60</f>
        <v>0</v>
      </c>
      <c r="EK58" s="495">
        <f>'Marks Entry'!EN60</f>
        <v>0</v>
      </c>
      <c r="EL58" s="495">
        <f>'Marks Entry'!EO60</f>
        <v>0</v>
      </c>
      <c r="EM58" s="498">
        <f>'Marks Entry'!EP60</f>
        <v>0</v>
      </c>
      <c r="EN58" s="504">
        <f>'Marks Entry'!ES60</f>
        <v>0</v>
      </c>
      <c r="EO58" s="494">
        <f>'Marks Entry'!ET60</f>
        <v>0</v>
      </c>
      <c r="EP58" s="495">
        <f>'Marks Entry'!EU60</f>
        <v>0</v>
      </c>
      <c r="EQ58" s="495">
        <f>'Marks Entry'!EV60</f>
        <v>0</v>
      </c>
      <c r="ER58" s="495">
        <f>'Marks Entry'!EW60</f>
        <v>0</v>
      </c>
      <c r="ES58" s="495">
        <f>'Marks Entry'!EX60</f>
        <v>0</v>
      </c>
      <c r="ET58" s="498">
        <f>'Marks Entry'!EY60</f>
        <v>0</v>
      </c>
      <c r="EU58" s="504">
        <f>'Marks Entry'!FB60</f>
        <v>0</v>
      </c>
      <c r="EV58" s="505">
        <f>'Marks Entry'!FC60</f>
        <v>0</v>
      </c>
      <c r="EW58" s="506">
        <f>'Marks Entry'!FD60</f>
        <v>0</v>
      </c>
      <c r="EX58" s="507" t="str">
        <f>'Marks Entry'!FE60</f>
        <v/>
      </c>
      <c r="EY58" s="505">
        <f>'Marks Entry'!FF60</f>
        <v>0</v>
      </c>
      <c r="EZ58" s="506">
        <f>'Marks Entry'!FG60</f>
        <v>0</v>
      </c>
      <c r="FA58" s="508" t="str">
        <f>'Marks Entry'!FH60</f>
        <v/>
      </c>
      <c r="FB58" s="506" t="str">
        <f>IF(OR('Marks Entry'!FI60="First",'Marks Entry'!FI60="Second",'Marks Entry'!FI60="Third"),'Marks Entry'!FI60,"")</f>
        <v/>
      </c>
      <c r="FC58" s="506" t="str">
        <f>'Marks Entry'!FJ60</f>
        <v/>
      </c>
      <c r="FD58" s="509" t="str">
        <f>'Marks Entry'!FK60</f>
        <v/>
      </c>
      <c r="FE58" s="493" t="str">
        <f>'Marks Entry'!FL60</f>
        <v/>
      </c>
      <c r="FF58" s="510" t="str">
        <f>'Marks Entry'!FM60</f>
        <v/>
      </c>
      <c r="FG58" s="18">
        <f>'Marks Entry'!FO60</f>
        <v>0</v>
      </c>
    </row>
    <row r="59" spans="1:163" s="19" customFormat="1" ht="17.25" customHeight="1">
      <c r="A59" s="1013"/>
      <c r="B59" s="492">
        <f t="shared" si="1"/>
        <v>0</v>
      </c>
      <c r="C59" s="493">
        <f>'Marks Entry'!D61</f>
        <v>0</v>
      </c>
      <c r="D59" s="493">
        <f>'Marks Entry'!E61</f>
        <v>0</v>
      </c>
      <c r="E59" s="493">
        <f>'Marks Entry'!F61</f>
        <v>0</v>
      </c>
      <c r="F59" s="493">
        <f>'Marks Entry'!G61</f>
        <v>0</v>
      </c>
      <c r="G59" s="493">
        <f>'Marks Entry'!H61</f>
        <v>0</v>
      </c>
      <c r="H59" s="493">
        <f>'Marks Entry'!I61</f>
        <v>0</v>
      </c>
      <c r="I59" s="493">
        <f>'Marks Entry'!J61</f>
        <v>0</v>
      </c>
      <c r="J59" s="597">
        <f>'Marks Entry'!K61</f>
        <v>0</v>
      </c>
      <c r="K59" s="494">
        <f>'Marks Entry'!L61</f>
        <v>0</v>
      </c>
      <c r="L59" s="495">
        <f>'Marks Entry'!M61</f>
        <v>0</v>
      </c>
      <c r="M59" s="496">
        <f>'Marks Entry'!N61</f>
        <v>0</v>
      </c>
      <c r="N59" s="495">
        <f>'Marks Entry'!O61</f>
        <v>0</v>
      </c>
      <c r="O59" s="495">
        <f>'Marks Entry'!P61</f>
        <v>0</v>
      </c>
      <c r="P59" s="497">
        <f>'Marks Entry'!Q61</f>
        <v>0</v>
      </c>
      <c r="Q59" s="495">
        <f>'Marks Entry'!R61</f>
        <v>0</v>
      </c>
      <c r="R59" s="495">
        <f>'Marks Entry'!S61</f>
        <v>0</v>
      </c>
      <c r="S59" s="497">
        <f>'Marks Entry'!T61</f>
        <v>0</v>
      </c>
      <c r="T59" s="498">
        <f>'Marks Entry'!U61</f>
        <v>0</v>
      </c>
      <c r="U59" s="495">
        <f>'Marks Entry'!V61</f>
        <v>0</v>
      </c>
      <c r="V59" s="495">
        <f>'Marks Entry'!W61</f>
        <v>0</v>
      </c>
      <c r="W59" s="498">
        <f>'Marks Entry'!X61</f>
        <v>0</v>
      </c>
      <c r="X59" s="495">
        <f>'Marks Entry'!Y61</f>
        <v>0</v>
      </c>
      <c r="Y59" s="495">
        <f>'Marks Entry'!Z61</f>
        <v>0</v>
      </c>
      <c r="Z59" s="498">
        <f>'Marks Entry'!AA61</f>
        <v>0</v>
      </c>
      <c r="AA59" s="511">
        <f>'Marks Entry'!AB61</f>
        <v>0</v>
      </c>
      <c r="AB59" s="501">
        <f>'Marks Entry'!AC61</f>
        <v>0</v>
      </c>
      <c r="AC59" s="501" t="str">
        <f>'Marks Entry'!AD61</f>
        <v/>
      </c>
      <c r="AD59" s="502">
        <f>'Marks Entry'!AE61</f>
        <v>0</v>
      </c>
      <c r="AE59" s="494">
        <f>'Marks Entry'!AF61</f>
        <v>0</v>
      </c>
      <c r="AF59" s="495">
        <f>'Marks Entry'!AG61</f>
        <v>0</v>
      </c>
      <c r="AG59" s="496">
        <f>'Marks Entry'!AH61</f>
        <v>0</v>
      </c>
      <c r="AH59" s="495">
        <f>'Marks Entry'!AI61</f>
        <v>0</v>
      </c>
      <c r="AI59" s="495">
        <f>'Marks Entry'!AJ61</f>
        <v>0</v>
      </c>
      <c r="AJ59" s="497">
        <f>'Marks Entry'!AK61</f>
        <v>0</v>
      </c>
      <c r="AK59" s="495">
        <f>'Marks Entry'!AL61</f>
        <v>0</v>
      </c>
      <c r="AL59" s="495">
        <f>'Marks Entry'!AM61</f>
        <v>0</v>
      </c>
      <c r="AM59" s="497">
        <f>'Marks Entry'!AN61</f>
        <v>0</v>
      </c>
      <c r="AN59" s="498">
        <f>'Marks Entry'!AO61</f>
        <v>0</v>
      </c>
      <c r="AO59" s="495">
        <f>'Marks Entry'!AP61</f>
        <v>0</v>
      </c>
      <c r="AP59" s="495">
        <f>'Marks Entry'!AQ61</f>
        <v>0</v>
      </c>
      <c r="AQ59" s="498">
        <f>'Marks Entry'!AR61</f>
        <v>0</v>
      </c>
      <c r="AR59" s="495">
        <f>'Marks Entry'!AS61</f>
        <v>0</v>
      </c>
      <c r="AS59" s="495">
        <f>'Marks Entry'!AT61</f>
        <v>0</v>
      </c>
      <c r="AT59" s="498">
        <f>'Marks Entry'!AU61</f>
        <v>0</v>
      </c>
      <c r="AU59" s="511">
        <f>'Marks Entry'!AV61</f>
        <v>0</v>
      </c>
      <c r="AV59" s="501">
        <f>'Marks Entry'!AW61</f>
        <v>0</v>
      </c>
      <c r="AW59" s="501" t="str">
        <f>'Marks Entry'!AX61</f>
        <v>E</v>
      </c>
      <c r="AX59" s="502">
        <f>'Marks Entry'!AY61</f>
        <v>0</v>
      </c>
      <c r="AY59" s="494">
        <f>'Marks Entry'!AZ61</f>
        <v>0</v>
      </c>
      <c r="AZ59" s="495">
        <f>'Marks Entry'!BA61</f>
        <v>0</v>
      </c>
      <c r="BA59" s="496">
        <f>'Marks Entry'!BB61</f>
        <v>0</v>
      </c>
      <c r="BB59" s="495">
        <f>'Marks Entry'!BC61</f>
        <v>0</v>
      </c>
      <c r="BC59" s="495">
        <f>'Marks Entry'!BD61</f>
        <v>0</v>
      </c>
      <c r="BD59" s="497">
        <f>'Marks Entry'!BE61</f>
        <v>0</v>
      </c>
      <c r="BE59" s="495">
        <f>'Marks Entry'!BF61</f>
        <v>0</v>
      </c>
      <c r="BF59" s="495">
        <f>'Marks Entry'!BG61</f>
        <v>0</v>
      </c>
      <c r="BG59" s="497">
        <f>'Marks Entry'!BH61</f>
        <v>0</v>
      </c>
      <c r="BH59" s="498">
        <f>'Marks Entry'!BI61</f>
        <v>0</v>
      </c>
      <c r="BI59" s="495">
        <f>'Marks Entry'!BJ61</f>
        <v>0</v>
      </c>
      <c r="BJ59" s="495">
        <f>'Marks Entry'!BK61</f>
        <v>0</v>
      </c>
      <c r="BK59" s="498">
        <f>'Marks Entry'!BL61</f>
        <v>0</v>
      </c>
      <c r="BL59" s="495">
        <f>'Marks Entry'!BM61</f>
        <v>0</v>
      </c>
      <c r="BM59" s="495">
        <f>'Marks Entry'!BN61</f>
        <v>0</v>
      </c>
      <c r="BN59" s="498">
        <f>'Marks Entry'!BO61</f>
        <v>0</v>
      </c>
      <c r="BO59" s="511">
        <f>'Marks Entry'!BP61</f>
        <v>0</v>
      </c>
      <c r="BP59" s="501">
        <f>'Marks Entry'!BQ61</f>
        <v>0</v>
      </c>
      <c r="BQ59" s="501" t="str">
        <f>'Marks Entry'!BR61</f>
        <v>E</v>
      </c>
      <c r="BR59" s="502">
        <f>'Marks Entry'!BS61</f>
        <v>0</v>
      </c>
      <c r="BS59" s="494">
        <f>'Marks Entry'!BT61</f>
        <v>0</v>
      </c>
      <c r="BT59" s="495">
        <f>'Marks Entry'!BU61</f>
        <v>0</v>
      </c>
      <c r="BU59" s="496">
        <f>'Marks Entry'!BV61</f>
        <v>0</v>
      </c>
      <c r="BV59" s="495">
        <f>'Marks Entry'!BW61</f>
        <v>0</v>
      </c>
      <c r="BW59" s="495">
        <f>'Marks Entry'!BX61</f>
        <v>0</v>
      </c>
      <c r="BX59" s="497">
        <f>'Marks Entry'!BY61</f>
        <v>0</v>
      </c>
      <c r="BY59" s="495">
        <f>'Marks Entry'!BZ61</f>
        <v>0</v>
      </c>
      <c r="BZ59" s="495">
        <f>'Marks Entry'!CA61</f>
        <v>0</v>
      </c>
      <c r="CA59" s="497">
        <f>'Marks Entry'!CB61</f>
        <v>0</v>
      </c>
      <c r="CB59" s="498">
        <f>'Marks Entry'!CC61</f>
        <v>0</v>
      </c>
      <c r="CC59" s="495">
        <f>'Marks Entry'!CD61</f>
        <v>0</v>
      </c>
      <c r="CD59" s="495">
        <f>'Marks Entry'!CE61</f>
        <v>0</v>
      </c>
      <c r="CE59" s="498">
        <f>'Marks Entry'!CF61</f>
        <v>0</v>
      </c>
      <c r="CF59" s="495">
        <f>'Marks Entry'!CG61</f>
        <v>0</v>
      </c>
      <c r="CG59" s="495">
        <f>'Marks Entry'!CH61</f>
        <v>0</v>
      </c>
      <c r="CH59" s="498">
        <f>'Marks Entry'!CI61</f>
        <v>0</v>
      </c>
      <c r="CI59" s="511">
        <f>'Marks Entry'!CJ61</f>
        <v>0</v>
      </c>
      <c r="CJ59" s="501">
        <f>'Marks Entry'!CK61</f>
        <v>0</v>
      </c>
      <c r="CK59" s="501" t="str">
        <f>'Marks Entry'!CL61</f>
        <v>E</v>
      </c>
      <c r="CL59" s="502">
        <f>'Marks Entry'!CM61</f>
        <v>0</v>
      </c>
      <c r="CM59" s="494">
        <f>'Marks Entry'!CN61</f>
        <v>0</v>
      </c>
      <c r="CN59" s="495">
        <f>'Marks Entry'!CO61</f>
        <v>0</v>
      </c>
      <c r="CO59" s="496">
        <f>'Marks Entry'!CP61</f>
        <v>0</v>
      </c>
      <c r="CP59" s="495">
        <f>'Marks Entry'!CQ61</f>
        <v>0</v>
      </c>
      <c r="CQ59" s="495">
        <f>'Marks Entry'!CR61</f>
        <v>0</v>
      </c>
      <c r="CR59" s="497">
        <f>'Marks Entry'!CS61</f>
        <v>0</v>
      </c>
      <c r="CS59" s="495">
        <f>'Marks Entry'!CT61</f>
        <v>0</v>
      </c>
      <c r="CT59" s="495">
        <f>'Marks Entry'!CU61</f>
        <v>0</v>
      </c>
      <c r="CU59" s="497">
        <f>'Marks Entry'!CV61</f>
        <v>0</v>
      </c>
      <c r="CV59" s="498">
        <f>'Marks Entry'!CW61</f>
        <v>0</v>
      </c>
      <c r="CW59" s="495">
        <f>'Marks Entry'!CX61</f>
        <v>0</v>
      </c>
      <c r="CX59" s="495">
        <f>'Marks Entry'!CY61</f>
        <v>0</v>
      </c>
      <c r="CY59" s="498">
        <f>'Marks Entry'!CZ61</f>
        <v>0</v>
      </c>
      <c r="CZ59" s="495">
        <f>'Marks Entry'!DA61</f>
        <v>0</v>
      </c>
      <c r="DA59" s="495">
        <f>'Marks Entry'!DB61</f>
        <v>0</v>
      </c>
      <c r="DB59" s="498">
        <f>'Marks Entry'!DC61</f>
        <v>0</v>
      </c>
      <c r="DC59" s="511">
        <f>'Marks Entry'!DD61</f>
        <v>0</v>
      </c>
      <c r="DD59" s="501">
        <f>'Marks Entry'!DE61</f>
        <v>0</v>
      </c>
      <c r="DE59" s="501" t="str">
        <f>'Marks Entry'!DF61</f>
        <v>E</v>
      </c>
      <c r="DF59" s="502">
        <f>'Marks Entry'!DG61</f>
        <v>0</v>
      </c>
      <c r="DG59" s="494">
        <f>'Marks Entry'!DH61</f>
        <v>0</v>
      </c>
      <c r="DH59" s="495">
        <f>'Marks Entry'!DI61</f>
        <v>0</v>
      </c>
      <c r="DI59" s="496">
        <f>'Marks Entry'!DJ61</f>
        <v>0</v>
      </c>
      <c r="DJ59" s="495">
        <f>'Marks Entry'!DK61</f>
        <v>0</v>
      </c>
      <c r="DK59" s="495">
        <f>'Marks Entry'!DL61</f>
        <v>0</v>
      </c>
      <c r="DL59" s="497">
        <f>'Marks Entry'!DM61</f>
        <v>0</v>
      </c>
      <c r="DM59" s="495">
        <f>'Marks Entry'!DN61</f>
        <v>0</v>
      </c>
      <c r="DN59" s="495">
        <f>'Marks Entry'!DO61</f>
        <v>0</v>
      </c>
      <c r="DO59" s="497">
        <f>'Marks Entry'!DP61</f>
        <v>0</v>
      </c>
      <c r="DP59" s="498">
        <f>'Marks Entry'!DQ61</f>
        <v>0</v>
      </c>
      <c r="DQ59" s="495">
        <f>'Marks Entry'!DR61</f>
        <v>0</v>
      </c>
      <c r="DR59" s="495">
        <f>'Marks Entry'!DS61</f>
        <v>0</v>
      </c>
      <c r="DS59" s="498">
        <f>'Marks Entry'!DT61</f>
        <v>0</v>
      </c>
      <c r="DT59" s="495">
        <f>'Marks Entry'!DU61</f>
        <v>0</v>
      </c>
      <c r="DU59" s="495">
        <f>'Marks Entry'!DV61</f>
        <v>0</v>
      </c>
      <c r="DV59" s="498">
        <f>'Marks Entry'!DW61</f>
        <v>0</v>
      </c>
      <c r="DW59" s="511">
        <f>'Marks Entry'!DX61</f>
        <v>0</v>
      </c>
      <c r="DX59" s="501">
        <f>'Marks Entry'!DY61</f>
        <v>0</v>
      </c>
      <c r="DY59" s="501" t="str">
        <f>'Marks Entry'!DZ61</f>
        <v>E</v>
      </c>
      <c r="DZ59" s="502">
        <f>'Marks Entry'!EA61</f>
        <v>0</v>
      </c>
      <c r="EA59" s="494">
        <f>'Marks Entry'!EB61</f>
        <v>0</v>
      </c>
      <c r="EB59" s="495">
        <f>'Marks Entry'!EC61</f>
        <v>0</v>
      </c>
      <c r="EC59" s="495">
        <f>'Marks Entry'!ED61</f>
        <v>0</v>
      </c>
      <c r="ED59" s="495">
        <f>'Marks Entry'!EE61</f>
        <v>0</v>
      </c>
      <c r="EE59" s="495">
        <f>'Marks Entry'!EF61</f>
        <v>0</v>
      </c>
      <c r="EF59" s="503">
        <f>'Marks Entry'!EG61</f>
        <v>0</v>
      </c>
      <c r="EG59" s="504">
        <f>'Marks Entry'!EJ61</f>
        <v>0</v>
      </c>
      <c r="EH59" s="494">
        <f>'Marks Entry'!EK61</f>
        <v>0</v>
      </c>
      <c r="EI59" s="495">
        <f>'Marks Entry'!EL61</f>
        <v>0</v>
      </c>
      <c r="EJ59" s="495">
        <f>'Marks Entry'!EM61</f>
        <v>0</v>
      </c>
      <c r="EK59" s="495">
        <f>'Marks Entry'!EN61</f>
        <v>0</v>
      </c>
      <c r="EL59" s="495">
        <f>'Marks Entry'!EO61</f>
        <v>0</v>
      </c>
      <c r="EM59" s="498">
        <f>'Marks Entry'!EP61</f>
        <v>0</v>
      </c>
      <c r="EN59" s="504">
        <f>'Marks Entry'!ES61</f>
        <v>0</v>
      </c>
      <c r="EO59" s="494">
        <f>'Marks Entry'!ET61</f>
        <v>0</v>
      </c>
      <c r="EP59" s="495">
        <f>'Marks Entry'!EU61</f>
        <v>0</v>
      </c>
      <c r="EQ59" s="495">
        <f>'Marks Entry'!EV61</f>
        <v>0</v>
      </c>
      <c r="ER59" s="495">
        <f>'Marks Entry'!EW61</f>
        <v>0</v>
      </c>
      <c r="ES59" s="495">
        <f>'Marks Entry'!EX61</f>
        <v>0</v>
      </c>
      <c r="ET59" s="498">
        <f>'Marks Entry'!EY61</f>
        <v>0</v>
      </c>
      <c r="EU59" s="504">
        <f>'Marks Entry'!FB61</f>
        <v>0</v>
      </c>
      <c r="EV59" s="505">
        <f>'Marks Entry'!FC61</f>
        <v>0</v>
      </c>
      <c r="EW59" s="506">
        <f>'Marks Entry'!FD61</f>
        <v>0</v>
      </c>
      <c r="EX59" s="507" t="str">
        <f>'Marks Entry'!FE61</f>
        <v/>
      </c>
      <c r="EY59" s="505">
        <f>'Marks Entry'!FF61</f>
        <v>0</v>
      </c>
      <c r="EZ59" s="506">
        <f>'Marks Entry'!FG61</f>
        <v>0</v>
      </c>
      <c r="FA59" s="508" t="str">
        <f>'Marks Entry'!FH61</f>
        <v/>
      </c>
      <c r="FB59" s="506" t="str">
        <f>IF(OR('Marks Entry'!FI61="First",'Marks Entry'!FI61="Second",'Marks Entry'!FI61="Third"),'Marks Entry'!FI61,"")</f>
        <v/>
      </c>
      <c r="FC59" s="506" t="str">
        <f>'Marks Entry'!FJ61</f>
        <v/>
      </c>
      <c r="FD59" s="509" t="str">
        <f>'Marks Entry'!FK61</f>
        <v/>
      </c>
      <c r="FE59" s="493" t="str">
        <f>'Marks Entry'!FL61</f>
        <v/>
      </c>
      <c r="FF59" s="510" t="str">
        <f>'Marks Entry'!FM61</f>
        <v/>
      </c>
      <c r="FG59" s="18">
        <f>'Marks Entry'!FO61</f>
        <v>0</v>
      </c>
    </row>
    <row r="60" spans="1:163" s="19" customFormat="1" ht="17.25" customHeight="1">
      <c r="A60" s="1013"/>
      <c r="B60" s="492">
        <f t="shared" si="1"/>
        <v>0</v>
      </c>
      <c r="C60" s="493">
        <f>'Marks Entry'!D62</f>
        <v>0</v>
      </c>
      <c r="D60" s="493">
        <f>'Marks Entry'!E62</f>
        <v>0</v>
      </c>
      <c r="E60" s="493">
        <f>'Marks Entry'!F62</f>
        <v>0</v>
      </c>
      <c r="F60" s="493">
        <f>'Marks Entry'!G62</f>
        <v>0</v>
      </c>
      <c r="G60" s="493">
        <f>'Marks Entry'!H62</f>
        <v>0</v>
      </c>
      <c r="H60" s="493">
        <f>'Marks Entry'!I62</f>
        <v>0</v>
      </c>
      <c r="I60" s="493">
        <f>'Marks Entry'!J62</f>
        <v>0</v>
      </c>
      <c r="J60" s="597">
        <f>'Marks Entry'!K62</f>
        <v>0</v>
      </c>
      <c r="K60" s="494">
        <f>'Marks Entry'!L62</f>
        <v>0</v>
      </c>
      <c r="L60" s="495">
        <f>'Marks Entry'!M62</f>
        <v>0</v>
      </c>
      <c r="M60" s="496">
        <f>'Marks Entry'!N62</f>
        <v>0</v>
      </c>
      <c r="N60" s="495">
        <f>'Marks Entry'!O62</f>
        <v>0</v>
      </c>
      <c r="O60" s="495">
        <f>'Marks Entry'!P62</f>
        <v>0</v>
      </c>
      <c r="P60" s="497">
        <f>'Marks Entry'!Q62</f>
        <v>0</v>
      </c>
      <c r="Q60" s="495">
        <f>'Marks Entry'!R62</f>
        <v>0</v>
      </c>
      <c r="R60" s="495">
        <f>'Marks Entry'!S62</f>
        <v>0</v>
      </c>
      <c r="S60" s="497">
        <f>'Marks Entry'!T62</f>
        <v>0</v>
      </c>
      <c r="T60" s="498">
        <f>'Marks Entry'!U62</f>
        <v>0</v>
      </c>
      <c r="U60" s="495">
        <f>'Marks Entry'!V62</f>
        <v>0</v>
      </c>
      <c r="V60" s="495">
        <f>'Marks Entry'!W62</f>
        <v>0</v>
      </c>
      <c r="W60" s="498">
        <f>'Marks Entry'!X62</f>
        <v>0</v>
      </c>
      <c r="X60" s="495">
        <f>'Marks Entry'!Y62</f>
        <v>0</v>
      </c>
      <c r="Y60" s="495">
        <f>'Marks Entry'!Z62</f>
        <v>0</v>
      </c>
      <c r="Z60" s="498">
        <f>'Marks Entry'!AA62</f>
        <v>0</v>
      </c>
      <c r="AA60" s="511">
        <f>'Marks Entry'!AB62</f>
        <v>0</v>
      </c>
      <c r="AB60" s="501">
        <f>'Marks Entry'!AC62</f>
        <v>0</v>
      </c>
      <c r="AC60" s="501" t="str">
        <f>'Marks Entry'!AD62</f>
        <v/>
      </c>
      <c r="AD60" s="502">
        <f>'Marks Entry'!AE62</f>
        <v>0</v>
      </c>
      <c r="AE60" s="494">
        <f>'Marks Entry'!AF62</f>
        <v>0</v>
      </c>
      <c r="AF60" s="495">
        <f>'Marks Entry'!AG62</f>
        <v>0</v>
      </c>
      <c r="AG60" s="496">
        <f>'Marks Entry'!AH62</f>
        <v>0</v>
      </c>
      <c r="AH60" s="495">
        <f>'Marks Entry'!AI62</f>
        <v>0</v>
      </c>
      <c r="AI60" s="495">
        <f>'Marks Entry'!AJ62</f>
        <v>0</v>
      </c>
      <c r="AJ60" s="497">
        <f>'Marks Entry'!AK62</f>
        <v>0</v>
      </c>
      <c r="AK60" s="495">
        <f>'Marks Entry'!AL62</f>
        <v>0</v>
      </c>
      <c r="AL60" s="495">
        <f>'Marks Entry'!AM62</f>
        <v>0</v>
      </c>
      <c r="AM60" s="497">
        <f>'Marks Entry'!AN62</f>
        <v>0</v>
      </c>
      <c r="AN60" s="498">
        <f>'Marks Entry'!AO62</f>
        <v>0</v>
      </c>
      <c r="AO60" s="495">
        <f>'Marks Entry'!AP62</f>
        <v>0</v>
      </c>
      <c r="AP60" s="495">
        <f>'Marks Entry'!AQ62</f>
        <v>0</v>
      </c>
      <c r="AQ60" s="498">
        <f>'Marks Entry'!AR62</f>
        <v>0</v>
      </c>
      <c r="AR60" s="495">
        <f>'Marks Entry'!AS62</f>
        <v>0</v>
      </c>
      <c r="AS60" s="495">
        <f>'Marks Entry'!AT62</f>
        <v>0</v>
      </c>
      <c r="AT60" s="498">
        <f>'Marks Entry'!AU62</f>
        <v>0</v>
      </c>
      <c r="AU60" s="511">
        <f>'Marks Entry'!AV62</f>
        <v>0</v>
      </c>
      <c r="AV60" s="501">
        <f>'Marks Entry'!AW62</f>
        <v>0</v>
      </c>
      <c r="AW60" s="501" t="str">
        <f>'Marks Entry'!AX62</f>
        <v>E</v>
      </c>
      <c r="AX60" s="502">
        <f>'Marks Entry'!AY62</f>
        <v>0</v>
      </c>
      <c r="AY60" s="494">
        <f>'Marks Entry'!AZ62</f>
        <v>0</v>
      </c>
      <c r="AZ60" s="495">
        <f>'Marks Entry'!BA62</f>
        <v>0</v>
      </c>
      <c r="BA60" s="496">
        <f>'Marks Entry'!BB62</f>
        <v>0</v>
      </c>
      <c r="BB60" s="495">
        <f>'Marks Entry'!BC62</f>
        <v>0</v>
      </c>
      <c r="BC60" s="495">
        <f>'Marks Entry'!BD62</f>
        <v>0</v>
      </c>
      <c r="BD60" s="497">
        <f>'Marks Entry'!BE62</f>
        <v>0</v>
      </c>
      <c r="BE60" s="495">
        <f>'Marks Entry'!BF62</f>
        <v>0</v>
      </c>
      <c r="BF60" s="495">
        <f>'Marks Entry'!BG62</f>
        <v>0</v>
      </c>
      <c r="BG60" s="497">
        <f>'Marks Entry'!BH62</f>
        <v>0</v>
      </c>
      <c r="BH60" s="498">
        <f>'Marks Entry'!BI62</f>
        <v>0</v>
      </c>
      <c r="BI60" s="495">
        <f>'Marks Entry'!BJ62</f>
        <v>0</v>
      </c>
      <c r="BJ60" s="495">
        <f>'Marks Entry'!BK62</f>
        <v>0</v>
      </c>
      <c r="BK60" s="498">
        <f>'Marks Entry'!BL62</f>
        <v>0</v>
      </c>
      <c r="BL60" s="495">
        <f>'Marks Entry'!BM62</f>
        <v>0</v>
      </c>
      <c r="BM60" s="495">
        <f>'Marks Entry'!BN62</f>
        <v>0</v>
      </c>
      <c r="BN60" s="498">
        <f>'Marks Entry'!BO62</f>
        <v>0</v>
      </c>
      <c r="BO60" s="511">
        <f>'Marks Entry'!BP62</f>
        <v>0</v>
      </c>
      <c r="BP60" s="501">
        <f>'Marks Entry'!BQ62</f>
        <v>0</v>
      </c>
      <c r="BQ60" s="501" t="str">
        <f>'Marks Entry'!BR62</f>
        <v>E</v>
      </c>
      <c r="BR60" s="502">
        <f>'Marks Entry'!BS62</f>
        <v>0</v>
      </c>
      <c r="BS60" s="494">
        <f>'Marks Entry'!BT62</f>
        <v>0</v>
      </c>
      <c r="BT60" s="495">
        <f>'Marks Entry'!BU62</f>
        <v>0</v>
      </c>
      <c r="BU60" s="496">
        <f>'Marks Entry'!BV62</f>
        <v>0</v>
      </c>
      <c r="BV60" s="495">
        <f>'Marks Entry'!BW62</f>
        <v>0</v>
      </c>
      <c r="BW60" s="495">
        <f>'Marks Entry'!BX62</f>
        <v>0</v>
      </c>
      <c r="BX60" s="497">
        <f>'Marks Entry'!BY62</f>
        <v>0</v>
      </c>
      <c r="BY60" s="495">
        <f>'Marks Entry'!BZ62</f>
        <v>0</v>
      </c>
      <c r="BZ60" s="495">
        <f>'Marks Entry'!CA62</f>
        <v>0</v>
      </c>
      <c r="CA60" s="497">
        <f>'Marks Entry'!CB62</f>
        <v>0</v>
      </c>
      <c r="CB60" s="498">
        <f>'Marks Entry'!CC62</f>
        <v>0</v>
      </c>
      <c r="CC60" s="495">
        <f>'Marks Entry'!CD62</f>
        <v>0</v>
      </c>
      <c r="CD60" s="495">
        <f>'Marks Entry'!CE62</f>
        <v>0</v>
      </c>
      <c r="CE60" s="498">
        <f>'Marks Entry'!CF62</f>
        <v>0</v>
      </c>
      <c r="CF60" s="495">
        <f>'Marks Entry'!CG62</f>
        <v>0</v>
      </c>
      <c r="CG60" s="495">
        <f>'Marks Entry'!CH62</f>
        <v>0</v>
      </c>
      <c r="CH60" s="498">
        <f>'Marks Entry'!CI62</f>
        <v>0</v>
      </c>
      <c r="CI60" s="511">
        <f>'Marks Entry'!CJ62</f>
        <v>0</v>
      </c>
      <c r="CJ60" s="501">
        <f>'Marks Entry'!CK62</f>
        <v>0</v>
      </c>
      <c r="CK60" s="501" t="str">
        <f>'Marks Entry'!CL62</f>
        <v>E</v>
      </c>
      <c r="CL60" s="502">
        <f>'Marks Entry'!CM62</f>
        <v>0</v>
      </c>
      <c r="CM60" s="494">
        <f>'Marks Entry'!CN62</f>
        <v>0</v>
      </c>
      <c r="CN60" s="495">
        <f>'Marks Entry'!CO62</f>
        <v>0</v>
      </c>
      <c r="CO60" s="496">
        <f>'Marks Entry'!CP62</f>
        <v>0</v>
      </c>
      <c r="CP60" s="495">
        <f>'Marks Entry'!CQ62</f>
        <v>0</v>
      </c>
      <c r="CQ60" s="495">
        <f>'Marks Entry'!CR62</f>
        <v>0</v>
      </c>
      <c r="CR60" s="497">
        <f>'Marks Entry'!CS62</f>
        <v>0</v>
      </c>
      <c r="CS60" s="495">
        <f>'Marks Entry'!CT62</f>
        <v>0</v>
      </c>
      <c r="CT60" s="495">
        <f>'Marks Entry'!CU62</f>
        <v>0</v>
      </c>
      <c r="CU60" s="497">
        <f>'Marks Entry'!CV62</f>
        <v>0</v>
      </c>
      <c r="CV60" s="498">
        <f>'Marks Entry'!CW62</f>
        <v>0</v>
      </c>
      <c r="CW60" s="495">
        <f>'Marks Entry'!CX62</f>
        <v>0</v>
      </c>
      <c r="CX60" s="495">
        <f>'Marks Entry'!CY62</f>
        <v>0</v>
      </c>
      <c r="CY60" s="498">
        <f>'Marks Entry'!CZ62</f>
        <v>0</v>
      </c>
      <c r="CZ60" s="495">
        <f>'Marks Entry'!DA62</f>
        <v>0</v>
      </c>
      <c r="DA60" s="495">
        <f>'Marks Entry'!DB62</f>
        <v>0</v>
      </c>
      <c r="DB60" s="498">
        <f>'Marks Entry'!DC62</f>
        <v>0</v>
      </c>
      <c r="DC60" s="511">
        <f>'Marks Entry'!DD62</f>
        <v>0</v>
      </c>
      <c r="DD60" s="501">
        <f>'Marks Entry'!DE62</f>
        <v>0</v>
      </c>
      <c r="DE60" s="501" t="str">
        <f>'Marks Entry'!DF62</f>
        <v>E</v>
      </c>
      <c r="DF60" s="502">
        <f>'Marks Entry'!DG62</f>
        <v>0</v>
      </c>
      <c r="DG60" s="494">
        <f>'Marks Entry'!DH62</f>
        <v>0</v>
      </c>
      <c r="DH60" s="495">
        <f>'Marks Entry'!DI62</f>
        <v>0</v>
      </c>
      <c r="DI60" s="496">
        <f>'Marks Entry'!DJ62</f>
        <v>0</v>
      </c>
      <c r="DJ60" s="495">
        <f>'Marks Entry'!DK62</f>
        <v>0</v>
      </c>
      <c r="DK60" s="495">
        <f>'Marks Entry'!DL62</f>
        <v>0</v>
      </c>
      <c r="DL60" s="497">
        <f>'Marks Entry'!DM62</f>
        <v>0</v>
      </c>
      <c r="DM60" s="495">
        <f>'Marks Entry'!DN62</f>
        <v>0</v>
      </c>
      <c r="DN60" s="495">
        <f>'Marks Entry'!DO62</f>
        <v>0</v>
      </c>
      <c r="DO60" s="497">
        <f>'Marks Entry'!DP62</f>
        <v>0</v>
      </c>
      <c r="DP60" s="498">
        <f>'Marks Entry'!DQ62</f>
        <v>0</v>
      </c>
      <c r="DQ60" s="495">
        <f>'Marks Entry'!DR62</f>
        <v>0</v>
      </c>
      <c r="DR60" s="495">
        <f>'Marks Entry'!DS62</f>
        <v>0</v>
      </c>
      <c r="DS60" s="498">
        <f>'Marks Entry'!DT62</f>
        <v>0</v>
      </c>
      <c r="DT60" s="495">
        <f>'Marks Entry'!DU62</f>
        <v>0</v>
      </c>
      <c r="DU60" s="495">
        <f>'Marks Entry'!DV62</f>
        <v>0</v>
      </c>
      <c r="DV60" s="498">
        <f>'Marks Entry'!DW62</f>
        <v>0</v>
      </c>
      <c r="DW60" s="511">
        <f>'Marks Entry'!DX62</f>
        <v>0</v>
      </c>
      <c r="DX60" s="501">
        <f>'Marks Entry'!DY62</f>
        <v>0</v>
      </c>
      <c r="DY60" s="501" t="str">
        <f>'Marks Entry'!DZ62</f>
        <v>E</v>
      </c>
      <c r="DZ60" s="502">
        <f>'Marks Entry'!EA62</f>
        <v>0</v>
      </c>
      <c r="EA60" s="494">
        <f>'Marks Entry'!EB62</f>
        <v>0</v>
      </c>
      <c r="EB60" s="495">
        <f>'Marks Entry'!EC62</f>
        <v>0</v>
      </c>
      <c r="EC60" s="495">
        <f>'Marks Entry'!ED62</f>
        <v>0</v>
      </c>
      <c r="ED60" s="495">
        <f>'Marks Entry'!EE62</f>
        <v>0</v>
      </c>
      <c r="EE60" s="495">
        <f>'Marks Entry'!EF62</f>
        <v>0</v>
      </c>
      <c r="EF60" s="503">
        <f>'Marks Entry'!EG62</f>
        <v>0</v>
      </c>
      <c r="EG60" s="504">
        <f>'Marks Entry'!EJ62</f>
        <v>0</v>
      </c>
      <c r="EH60" s="494">
        <f>'Marks Entry'!EK62</f>
        <v>0</v>
      </c>
      <c r="EI60" s="495">
        <f>'Marks Entry'!EL62</f>
        <v>0</v>
      </c>
      <c r="EJ60" s="495">
        <f>'Marks Entry'!EM62</f>
        <v>0</v>
      </c>
      <c r="EK60" s="495">
        <f>'Marks Entry'!EN62</f>
        <v>0</v>
      </c>
      <c r="EL60" s="495">
        <f>'Marks Entry'!EO62</f>
        <v>0</v>
      </c>
      <c r="EM60" s="498">
        <f>'Marks Entry'!EP62</f>
        <v>0</v>
      </c>
      <c r="EN60" s="504">
        <f>'Marks Entry'!ES62</f>
        <v>0</v>
      </c>
      <c r="EO60" s="494">
        <f>'Marks Entry'!ET62</f>
        <v>0</v>
      </c>
      <c r="EP60" s="495">
        <f>'Marks Entry'!EU62</f>
        <v>0</v>
      </c>
      <c r="EQ60" s="495">
        <f>'Marks Entry'!EV62</f>
        <v>0</v>
      </c>
      <c r="ER60" s="495">
        <f>'Marks Entry'!EW62</f>
        <v>0</v>
      </c>
      <c r="ES60" s="495">
        <f>'Marks Entry'!EX62</f>
        <v>0</v>
      </c>
      <c r="ET60" s="498">
        <f>'Marks Entry'!EY62</f>
        <v>0</v>
      </c>
      <c r="EU60" s="504">
        <f>'Marks Entry'!FB62</f>
        <v>0</v>
      </c>
      <c r="EV60" s="505">
        <f>'Marks Entry'!FC62</f>
        <v>0</v>
      </c>
      <c r="EW60" s="506">
        <f>'Marks Entry'!FD62</f>
        <v>0</v>
      </c>
      <c r="EX60" s="507" t="str">
        <f>'Marks Entry'!FE62</f>
        <v/>
      </c>
      <c r="EY60" s="505">
        <f>'Marks Entry'!FF62</f>
        <v>0</v>
      </c>
      <c r="EZ60" s="506">
        <f>'Marks Entry'!FG62</f>
        <v>0</v>
      </c>
      <c r="FA60" s="508" t="str">
        <f>'Marks Entry'!FH62</f>
        <v/>
      </c>
      <c r="FB60" s="506" t="str">
        <f>IF(OR('Marks Entry'!FI62="First",'Marks Entry'!FI62="Second",'Marks Entry'!FI62="Third"),'Marks Entry'!FI62,"")</f>
        <v/>
      </c>
      <c r="FC60" s="506" t="str">
        <f>'Marks Entry'!FJ62</f>
        <v/>
      </c>
      <c r="FD60" s="509" t="str">
        <f>'Marks Entry'!FK62</f>
        <v/>
      </c>
      <c r="FE60" s="493" t="str">
        <f>'Marks Entry'!FL62</f>
        <v/>
      </c>
      <c r="FF60" s="510" t="str">
        <f>'Marks Entry'!FM62</f>
        <v/>
      </c>
      <c r="FG60" s="18">
        <f>'Marks Entry'!FO62</f>
        <v>0</v>
      </c>
    </row>
    <row r="61" spans="1:163" s="19" customFormat="1" ht="17.25" customHeight="1">
      <c r="A61" s="1013"/>
      <c r="B61" s="492">
        <f t="shared" si="1"/>
        <v>0</v>
      </c>
      <c r="C61" s="493">
        <f>'Marks Entry'!D63</f>
        <v>0</v>
      </c>
      <c r="D61" s="493">
        <f>'Marks Entry'!E63</f>
        <v>0</v>
      </c>
      <c r="E61" s="493">
        <f>'Marks Entry'!F63</f>
        <v>0</v>
      </c>
      <c r="F61" s="493">
        <f>'Marks Entry'!G63</f>
        <v>0</v>
      </c>
      <c r="G61" s="493">
        <f>'Marks Entry'!H63</f>
        <v>0</v>
      </c>
      <c r="H61" s="493">
        <f>'Marks Entry'!I63</f>
        <v>0</v>
      </c>
      <c r="I61" s="493">
        <f>'Marks Entry'!J63</f>
        <v>0</v>
      </c>
      <c r="J61" s="597">
        <f>'Marks Entry'!K63</f>
        <v>0</v>
      </c>
      <c r="K61" s="494">
        <f>'Marks Entry'!L63</f>
        <v>0</v>
      </c>
      <c r="L61" s="495">
        <f>'Marks Entry'!M63</f>
        <v>0</v>
      </c>
      <c r="M61" s="496">
        <f>'Marks Entry'!N63</f>
        <v>0</v>
      </c>
      <c r="N61" s="495">
        <f>'Marks Entry'!O63</f>
        <v>0</v>
      </c>
      <c r="O61" s="495">
        <f>'Marks Entry'!P63</f>
        <v>0</v>
      </c>
      <c r="P61" s="497">
        <f>'Marks Entry'!Q63</f>
        <v>0</v>
      </c>
      <c r="Q61" s="495">
        <f>'Marks Entry'!R63</f>
        <v>0</v>
      </c>
      <c r="R61" s="495">
        <f>'Marks Entry'!S63</f>
        <v>0</v>
      </c>
      <c r="S61" s="497">
        <f>'Marks Entry'!T63</f>
        <v>0</v>
      </c>
      <c r="T61" s="498">
        <f>'Marks Entry'!U63</f>
        <v>0</v>
      </c>
      <c r="U61" s="495">
        <f>'Marks Entry'!V63</f>
        <v>0</v>
      </c>
      <c r="V61" s="495">
        <f>'Marks Entry'!W63</f>
        <v>0</v>
      </c>
      <c r="W61" s="498">
        <f>'Marks Entry'!X63</f>
        <v>0</v>
      </c>
      <c r="X61" s="495">
        <f>'Marks Entry'!Y63</f>
        <v>0</v>
      </c>
      <c r="Y61" s="495">
        <f>'Marks Entry'!Z63</f>
        <v>0</v>
      </c>
      <c r="Z61" s="498">
        <f>'Marks Entry'!AA63</f>
        <v>0</v>
      </c>
      <c r="AA61" s="511">
        <f>'Marks Entry'!AB63</f>
        <v>0</v>
      </c>
      <c r="AB61" s="501">
        <f>'Marks Entry'!AC63</f>
        <v>0</v>
      </c>
      <c r="AC61" s="501" t="str">
        <f>'Marks Entry'!AD63</f>
        <v/>
      </c>
      <c r="AD61" s="502">
        <f>'Marks Entry'!AE63</f>
        <v>0</v>
      </c>
      <c r="AE61" s="494">
        <f>'Marks Entry'!AF63</f>
        <v>0</v>
      </c>
      <c r="AF61" s="495">
        <f>'Marks Entry'!AG63</f>
        <v>0</v>
      </c>
      <c r="AG61" s="496">
        <f>'Marks Entry'!AH63</f>
        <v>0</v>
      </c>
      <c r="AH61" s="495">
        <f>'Marks Entry'!AI63</f>
        <v>0</v>
      </c>
      <c r="AI61" s="495">
        <f>'Marks Entry'!AJ63</f>
        <v>0</v>
      </c>
      <c r="AJ61" s="497">
        <f>'Marks Entry'!AK63</f>
        <v>0</v>
      </c>
      <c r="AK61" s="495">
        <f>'Marks Entry'!AL63</f>
        <v>0</v>
      </c>
      <c r="AL61" s="495">
        <f>'Marks Entry'!AM63</f>
        <v>0</v>
      </c>
      <c r="AM61" s="497">
        <f>'Marks Entry'!AN63</f>
        <v>0</v>
      </c>
      <c r="AN61" s="498">
        <f>'Marks Entry'!AO63</f>
        <v>0</v>
      </c>
      <c r="AO61" s="495">
        <f>'Marks Entry'!AP63</f>
        <v>0</v>
      </c>
      <c r="AP61" s="495">
        <f>'Marks Entry'!AQ63</f>
        <v>0</v>
      </c>
      <c r="AQ61" s="498">
        <f>'Marks Entry'!AR63</f>
        <v>0</v>
      </c>
      <c r="AR61" s="495">
        <f>'Marks Entry'!AS63</f>
        <v>0</v>
      </c>
      <c r="AS61" s="495">
        <f>'Marks Entry'!AT63</f>
        <v>0</v>
      </c>
      <c r="AT61" s="498">
        <f>'Marks Entry'!AU63</f>
        <v>0</v>
      </c>
      <c r="AU61" s="511">
        <f>'Marks Entry'!AV63</f>
        <v>0</v>
      </c>
      <c r="AV61" s="501">
        <f>'Marks Entry'!AW63</f>
        <v>0</v>
      </c>
      <c r="AW61" s="501" t="str">
        <f>'Marks Entry'!AX63</f>
        <v>E</v>
      </c>
      <c r="AX61" s="502">
        <f>'Marks Entry'!AY63</f>
        <v>0</v>
      </c>
      <c r="AY61" s="494">
        <f>'Marks Entry'!AZ63</f>
        <v>0</v>
      </c>
      <c r="AZ61" s="495">
        <f>'Marks Entry'!BA63</f>
        <v>0</v>
      </c>
      <c r="BA61" s="496">
        <f>'Marks Entry'!BB63</f>
        <v>0</v>
      </c>
      <c r="BB61" s="495">
        <f>'Marks Entry'!BC63</f>
        <v>0</v>
      </c>
      <c r="BC61" s="495">
        <f>'Marks Entry'!BD63</f>
        <v>0</v>
      </c>
      <c r="BD61" s="497">
        <f>'Marks Entry'!BE63</f>
        <v>0</v>
      </c>
      <c r="BE61" s="495">
        <f>'Marks Entry'!BF63</f>
        <v>0</v>
      </c>
      <c r="BF61" s="495">
        <f>'Marks Entry'!BG63</f>
        <v>0</v>
      </c>
      <c r="BG61" s="497">
        <f>'Marks Entry'!BH63</f>
        <v>0</v>
      </c>
      <c r="BH61" s="498">
        <f>'Marks Entry'!BI63</f>
        <v>0</v>
      </c>
      <c r="BI61" s="495">
        <f>'Marks Entry'!BJ63</f>
        <v>0</v>
      </c>
      <c r="BJ61" s="495">
        <f>'Marks Entry'!BK63</f>
        <v>0</v>
      </c>
      <c r="BK61" s="498">
        <f>'Marks Entry'!BL63</f>
        <v>0</v>
      </c>
      <c r="BL61" s="495">
        <f>'Marks Entry'!BM63</f>
        <v>0</v>
      </c>
      <c r="BM61" s="495">
        <f>'Marks Entry'!BN63</f>
        <v>0</v>
      </c>
      <c r="BN61" s="498">
        <f>'Marks Entry'!BO63</f>
        <v>0</v>
      </c>
      <c r="BO61" s="511">
        <f>'Marks Entry'!BP63</f>
        <v>0</v>
      </c>
      <c r="BP61" s="501">
        <f>'Marks Entry'!BQ63</f>
        <v>0</v>
      </c>
      <c r="BQ61" s="501" t="str">
        <f>'Marks Entry'!BR63</f>
        <v>E</v>
      </c>
      <c r="BR61" s="502">
        <f>'Marks Entry'!BS63</f>
        <v>0</v>
      </c>
      <c r="BS61" s="494">
        <f>'Marks Entry'!BT63</f>
        <v>0</v>
      </c>
      <c r="BT61" s="495">
        <f>'Marks Entry'!BU63</f>
        <v>0</v>
      </c>
      <c r="BU61" s="496">
        <f>'Marks Entry'!BV63</f>
        <v>0</v>
      </c>
      <c r="BV61" s="495">
        <f>'Marks Entry'!BW63</f>
        <v>0</v>
      </c>
      <c r="BW61" s="495">
        <f>'Marks Entry'!BX63</f>
        <v>0</v>
      </c>
      <c r="BX61" s="497">
        <f>'Marks Entry'!BY63</f>
        <v>0</v>
      </c>
      <c r="BY61" s="495">
        <f>'Marks Entry'!BZ63</f>
        <v>0</v>
      </c>
      <c r="BZ61" s="495">
        <f>'Marks Entry'!CA63</f>
        <v>0</v>
      </c>
      <c r="CA61" s="497">
        <f>'Marks Entry'!CB63</f>
        <v>0</v>
      </c>
      <c r="CB61" s="498">
        <f>'Marks Entry'!CC63</f>
        <v>0</v>
      </c>
      <c r="CC61" s="495">
        <f>'Marks Entry'!CD63</f>
        <v>0</v>
      </c>
      <c r="CD61" s="495">
        <f>'Marks Entry'!CE63</f>
        <v>0</v>
      </c>
      <c r="CE61" s="498">
        <f>'Marks Entry'!CF63</f>
        <v>0</v>
      </c>
      <c r="CF61" s="495">
        <f>'Marks Entry'!CG63</f>
        <v>0</v>
      </c>
      <c r="CG61" s="495">
        <f>'Marks Entry'!CH63</f>
        <v>0</v>
      </c>
      <c r="CH61" s="498">
        <f>'Marks Entry'!CI63</f>
        <v>0</v>
      </c>
      <c r="CI61" s="511">
        <f>'Marks Entry'!CJ63</f>
        <v>0</v>
      </c>
      <c r="CJ61" s="501">
        <f>'Marks Entry'!CK63</f>
        <v>0</v>
      </c>
      <c r="CK61" s="501" t="str">
        <f>'Marks Entry'!CL63</f>
        <v>E</v>
      </c>
      <c r="CL61" s="502">
        <f>'Marks Entry'!CM63</f>
        <v>0</v>
      </c>
      <c r="CM61" s="494">
        <f>'Marks Entry'!CN63</f>
        <v>0</v>
      </c>
      <c r="CN61" s="495">
        <f>'Marks Entry'!CO63</f>
        <v>0</v>
      </c>
      <c r="CO61" s="496">
        <f>'Marks Entry'!CP63</f>
        <v>0</v>
      </c>
      <c r="CP61" s="495">
        <f>'Marks Entry'!CQ63</f>
        <v>0</v>
      </c>
      <c r="CQ61" s="495">
        <f>'Marks Entry'!CR63</f>
        <v>0</v>
      </c>
      <c r="CR61" s="497">
        <f>'Marks Entry'!CS63</f>
        <v>0</v>
      </c>
      <c r="CS61" s="495">
        <f>'Marks Entry'!CT63</f>
        <v>0</v>
      </c>
      <c r="CT61" s="495">
        <f>'Marks Entry'!CU63</f>
        <v>0</v>
      </c>
      <c r="CU61" s="497">
        <f>'Marks Entry'!CV63</f>
        <v>0</v>
      </c>
      <c r="CV61" s="498">
        <f>'Marks Entry'!CW63</f>
        <v>0</v>
      </c>
      <c r="CW61" s="495">
        <f>'Marks Entry'!CX63</f>
        <v>0</v>
      </c>
      <c r="CX61" s="495">
        <f>'Marks Entry'!CY63</f>
        <v>0</v>
      </c>
      <c r="CY61" s="498">
        <f>'Marks Entry'!CZ63</f>
        <v>0</v>
      </c>
      <c r="CZ61" s="495">
        <f>'Marks Entry'!DA63</f>
        <v>0</v>
      </c>
      <c r="DA61" s="495">
        <f>'Marks Entry'!DB63</f>
        <v>0</v>
      </c>
      <c r="DB61" s="498">
        <f>'Marks Entry'!DC63</f>
        <v>0</v>
      </c>
      <c r="DC61" s="511">
        <f>'Marks Entry'!DD63</f>
        <v>0</v>
      </c>
      <c r="DD61" s="501">
        <f>'Marks Entry'!DE63</f>
        <v>0</v>
      </c>
      <c r="DE61" s="501" t="str">
        <f>'Marks Entry'!DF63</f>
        <v>E</v>
      </c>
      <c r="DF61" s="502">
        <f>'Marks Entry'!DG63</f>
        <v>0</v>
      </c>
      <c r="DG61" s="494">
        <f>'Marks Entry'!DH63</f>
        <v>0</v>
      </c>
      <c r="DH61" s="495">
        <f>'Marks Entry'!DI63</f>
        <v>0</v>
      </c>
      <c r="DI61" s="496">
        <f>'Marks Entry'!DJ63</f>
        <v>0</v>
      </c>
      <c r="DJ61" s="495">
        <f>'Marks Entry'!DK63</f>
        <v>0</v>
      </c>
      <c r="DK61" s="495">
        <f>'Marks Entry'!DL63</f>
        <v>0</v>
      </c>
      <c r="DL61" s="497">
        <f>'Marks Entry'!DM63</f>
        <v>0</v>
      </c>
      <c r="DM61" s="495">
        <f>'Marks Entry'!DN63</f>
        <v>0</v>
      </c>
      <c r="DN61" s="495">
        <f>'Marks Entry'!DO63</f>
        <v>0</v>
      </c>
      <c r="DO61" s="497">
        <f>'Marks Entry'!DP63</f>
        <v>0</v>
      </c>
      <c r="DP61" s="498">
        <f>'Marks Entry'!DQ63</f>
        <v>0</v>
      </c>
      <c r="DQ61" s="495">
        <f>'Marks Entry'!DR63</f>
        <v>0</v>
      </c>
      <c r="DR61" s="495">
        <f>'Marks Entry'!DS63</f>
        <v>0</v>
      </c>
      <c r="DS61" s="498">
        <f>'Marks Entry'!DT63</f>
        <v>0</v>
      </c>
      <c r="DT61" s="495">
        <f>'Marks Entry'!DU63</f>
        <v>0</v>
      </c>
      <c r="DU61" s="495">
        <f>'Marks Entry'!DV63</f>
        <v>0</v>
      </c>
      <c r="DV61" s="498">
        <f>'Marks Entry'!DW63</f>
        <v>0</v>
      </c>
      <c r="DW61" s="511">
        <f>'Marks Entry'!DX63</f>
        <v>0</v>
      </c>
      <c r="DX61" s="501">
        <f>'Marks Entry'!DY63</f>
        <v>0</v>
      </c>
      <c r="DY61" s="501" t="str">
        <f>'Marks Entry'!DZ63</f>
        <v>E</v>
      </c>
      <c r="DZ61" s="502">
        <f>'Marks Entry'!EA63</f>
        <v>0</v>
      </c>
      <c r="EA61" s="494">
        <f>'Marks Entry'!EB63</f>
        <v>0</v>
      </c>
      <c r="EB61" s="495">
        <f>'Marks Entry'!EC63</f>
        <v>0</v>
      </c>
      <c r="EC61" s="495">
        <f>'Marks Entry'!ED63</f>
        <v>0</v>
      </c>
      <c r="ED61" s="495">
        <f>'Marks Entry'!EE63</f>
        <v>0</v>
      </c>
      <c r="EE61" s="495">
        <f>'Marks Entry'!EF63</f>
        <v>0</v>
      </c>
      <c r="EF61" s="503">
        <f>'Marks Entry'!EG63</f>
        <v>0</v>
      </c>
      <c r="EG61" s="504">
        <f>'Marks Entry'!EJ63</f>
        <v>0</v>
      </c>
      <c r="EH61" s="494">
        <f>'Marks Entry'!EK63</f>
        <v>0</v>
      </c>
      <c r="EI61" s="495">
        <f>'Marks Entry'!EL63</f>
        <v>0</v>
      </c>
      <c r="EJ61" s="495">
        <f>'Marks Entry'!EM63</f>
        <v>0</v>
      </c>
      <c r="EK61" s="495">
        <f>'Marks Entry'!EN63</f>
        <v>0</v>
      </c>
      <c r="EL61" s="495">
        <f>'Marks Entry'!EO63</f>
        <v>0</v>
      </c>
      <c r="EM61" s="498">
        <f>'Marks Entry'!EP63</f>
        <v>0</v>
      </c>
      <c r="EN61" s="504">
        <f>'Marks Entry'!ES63</f>
        <v>0</v>
      </c>
      <c r="EO61" s="494">
        <f>'Marks Entry'!ET63</f>
        <v>0</v>
      </c>
      <c r="EP61" s="495">
        <f>'Marks Entry'!EU63</f>
        <v>0</v>
      </c>
      <c r="EQ61" s="495">
        <f>'Marks Entry'!EV63</f>
        <v>0</v>
      </c>
      <c r="ER61" s="495">
        <f>'Marks Entry'!EW63</f>
        <v>0</v>
      </c>
      <c r="ES61" s="495">
        <f>'Marks Entry'!EX63</f>
        <v>0</v>
      </c>
      <c r="ET61" s="498">
        <f>'Marks Entry'!EY63</f>
        <v>0</v>
      </c>
      <c r="EU61" s="504">
        <f>'Marks Entry'!FB63</f>
        <v>0</v>
      </c>
      <c r="EV61" s="505">
        <f>'Marks Entry'!FC63</f>
        <v>0</v>
      </c>
      <c r="EW61" s="506">
        <f>'Marks Entry'!FD63</f>
        <v>0</v>
      </c>
      <c r="EX61" s="507" t="str">
        <f>'Marks Entry'!FE63</f>
        <v/>
      </c>
      <c r="EY61" s="505">
        <f>'Marks Entry'!FF63</f>
        <v>0</v>
      </c>
      <c r="EZ61" s="506">
        <f>'Marks Entry'!FG63</f>
        <v>0</v>
      </c>
      <c r="FA61" s="508" t="str">
        <f>'Marks Entry'!FH63</f>
        <v/>
      </c>
      <c r="FB61" s="506" t="str">
        <f>IF(OR('Marks Entry'!FI63="First",'Marks Entry'!FI63="Second",'Marks Entry'!FI63="Third"),'Marks Entry'!FI63,"")</f>
        <v/>
      </c>
      <c r="FC61" s="506" t="str">
        <f>'Marks Entry'!FJ63</f>
        <v/>
      </c>
      <c r="FD61" s="509" t="str">
        <f>'Marks Entry'!FK63</f>
        <v/>
      </c>
      <c r="FE61" s="493" t="str">
        <f>'Marks Entry'!FL63</f>
        <v/>
      </c>
      <c r="FF61" s="510" t="str">
        <f>'Marks Entry'!FM63</f>
        <v/>
      </c>
      <c r="FG61" s="18">
        <f>'Marks Entry'!FO63</f>
        <v>0</v>
      </c>
    </row>
    <row r="62" spans="1:163" s="19" customFormat="1" ht="17.25" customHeight="1">
      <c r="A62" s="1013"/>
      <c r="B62" s="492">
        <f t="shared" si="1"/>
        <v>0</v>
      </c>
      <c r="C62" s="493">
        <f>'Marks Entry'!D64</f>
        <v>0</v>
      </c>
      <c r="D62" s="493">
        <f>'Marks Entry'!E64</f>
        <v>0</v>
      </c>
      <c r="E62" s="493">
        <f>'Marks Entry'!F64</f>
        <v>0</v>
      </c>
      <c r="F62" s="493">
        <f>'Marks Entry'!G64</f>
        <v>0</v>
      </c>
      <c r="G62" s="493">
        <f>'Marks Entry'!H64</f>
        <v>0</v>
      </c>
      <c r="H62" s="493">
        <f>'Marks Entry'!I64</f>
        <v>0</v>
      </c>
      <c r="I62" s="493">
        <f>'Marks Entry'!J64</f>
        <v>0</v>
      </c>
      <c r="J62" s="597">
        <f>'Marks Entry'!K64</f>
        <v>0</v>
      </c>
      <c r="K62" s="494">
        <f>'Marks Entry'!L64</f>
        <v>0</v>
      </c>
      <c r="L62" s="495">
        <f>'Marks Entry'!M64</f>
        <v>0</v>
      </c>
      <c r="M62" s="496">
        <f>'Marks Entry'!N64</f>
        <v>0</v>
      </c>
      <c r="N62" s="495">
        <f>'Marks Entry'!O64</f>
        <v>0</v>
      </c>
      <c r="O62" s="495">
        <f>'Marks Entry'!P64</f>
        <v>0</v>
      </c>
      <c r="P62" s="497">
        <f>'Marks Entry'!Q64</f>
        <v>0</v>
      </c>
      <c r="Q62" s="495">
        <f>'Marks Entry'!R64</f>
        <v>0</v>
      </c>
      <c r="R62" s="495">
        <f>'Marks Entry'!S64</f>
        <v>0</v>
      </c>
      <c r="S62" s="497">
        <f>'Marks Entry'!T64</f>
        <v>0</v>
      </c>
      <c r="T62" s="498">
        <f>'Marks Entry'!U64</f>
        <v>0</v>
      </c>
      <c r="U62" s="495">
        <f>'Marks Entry'!V64</f>
        <v>0</v>
      </c>
      <c r="V62" s="495">
        <f>'Marks Entry'!W64</f>
        <v>0</v>
      </c>
      <c r="W62" s="498">
        <f>'Marks Entry'!X64</f>
        <v>0</v>
      </c>
      <c r="X62" s="495">
        <f>'Marks Entry'!Y64</f>
        <v>0</v>
      </c>
      <c r="Y62" s="495">
        <f>'Marks Entry'!Z64</f>
        <v>0</v>
      </c>
      <c r="Z62" s="498">
        <f>'Marks Entry'!AA64</f>
        <v>0</v>
      </c>
      <c r="AA62" s="511">
        <f>'Marks Entry'!AB64</f>
        <v>0</v>
      </c>
      <c r="AB62" s="501">
        <f>'Marks Entry'!AC64</f>
        <v>0</v>
      </c>
      <c r="AC62" s="501" t="str">
        <f>'Marks Entry'!AD64</f>
        <v/>
      </c>
      <c r="AD62" s="502">
        <f>'Marks Entry'!AE64</f>
        <v>0</v>
      </c>
      <c r="AE62" s="494">
        <f>'Marks Entry'!AF64</f>
        <v>0</v>
      </c>
      <c r="AF62" s="495">
        <f>'Marks Entry'!AG64</f>
        <v>0</v>
      </c>
      <c r="AG62" s="496">
        <f>'Marks Entry'!AH64</f>
        <v>0</v>
      </c>
      <c r="AH62" s="495">
        <f>'Marks Entry'!AI64</f>
        <v>0</v>
      </c>
      <c r="AI62" s="495">
        <f>'Marks Entry'!AJ64</f>
        <v>0</v>
      </c>
      <c r="AJ62" s="497">
        <f>'Marks Entry'!AK64</f>
        <v>0</v>
      </c>
      <c r="AK62" s="495">
        <f>'Marks Entry'!AL64</f>
        <v>0</v>
      </c>
      <c r="AL62" s="495">
        <f>'Marks Entry'!AM64</f>
        <v>0</v>
      </c>
      <c r="AM62" s="497">
        <f>'Marks Entry'!AN64</f>
        <v>0</v>
      </c>
      <c r="AN62" s="498">
        <f>'Marks Entry'!AO64</f>
        <v>0</v>
      </c>
      <c r="AO62" s="495">
        <f>'Marks Entry'!AP64</f>
        <v>0</v>
      </c>
      <c r="AP62" s="495">
        <f>'Marks Entry'!AQ64</f>
        <v>0</v>
      </c>
      <c r="AQ62" s="498">
        <f>'Marks Entry'!AR64</f>
        <v>0</v>
      </c>
      <c r="AR62" s="495">
        <f>'Marks Entry'!AS64</f>
        <v>0</v>
      </c>
      <c r="AS62" s="495">
        <f>'Marks Entry'!AT64</f>
        <v>0</v>
      </c>
      <c r="AT62" s="498">
        <f>'Marks Entry'!AU64</f>
        <v>0</v>
      </c>
      <c r="AU62" s="511">
        <f>'Marks Entry'!AV64</f>
        <v>0</v>
      </c>
      <c r="AV62" s="501">
        <f>'Marks Entry'!AW64</f>
        <v>0</v>
      </c>
      <c r="AW62" s="501" t="str">
        <f>'Marks Entry'!AX64</f>
        <v>E</v>
      </c>
      <c r="AX62" s="502">
        <f>'Marks Entry'!AY64</f>
        <v>0</v>
      </c>
      <c r="AY62" s="494">
        <f>'Marks Entry'!AZ64</f>
        <v>0</v>
      </c>
      <c r="AZ62" s="495">
        <f>'Marks Entry'!BA64</f>
        <v>0</v>
      </c>
      <c r="BA62" s="496">
        <f>'Marks Entry'!BB64</f>
        <v>0</v>
      </c>
      <c r="BB62" s="495">
        <f>'Marks Entry'!BC64</f>
        <v>0</v>
      </c>
      <c r="BC62" s="495">
        <f>'Marks Entry'!BD64</f>
        <v>0</v>
      </c>
      <c r="BD62" s="497">
        <f>'Marks Entry'!BE64</f>
        <v>0</v>
      </c>
      <c r="BE62" s="495">
        <f>'Marks Entry'!BF64</f>
        <v>0</v>
      </c>
      <c r="BF62" s="495">
        <f>'Marks Entry'!BG64</f>
        <v>0</v>
      </c>
      <c r="BG62" s="497">
        <f>'Marks Entry'!BH64</f>
        <v>0</v>
      </c>
      <c r="BH62" s="498">
        <f>'Marks Entry'!BI64</f>
        <v>0</v>
      </c>
      <c r="BI62" s="495">
        <f>'Marks Entry'!BJ64</f>
        <v>0</v>
      </c>
      <c r="BJ62" s="495">
        <f>'Marks Entry'!BK64</f>
        <v>0</v>
      </c>
      <c r="BK62" s="498">
        <f>'Marks Entry'!BL64</f>
        <v>0</v>
      </c>
      <c r="BL62" s="495">
        <f>'Marks Entry'!BM64</f>
        <v>0</v>
      </c>
      <c r="BM62" s="495">
        <f>'Marks Entry'!BN64</f>
        <v>0</v>
      </c>
      <c r="BN62" s="498">
        <f>'Marks Entry'!BO64</f>
        <v>0</v>
      </c>
      <c r="BO62" s="511">
        <f>'Marks Entry'!BP64</f>
        <v>0</v>
      </c>
      <c r="BP62" s="501">
        <f>'Marks Entry'!BQ64</f>
        <v>0</v>
      </c>
      <c r="BQ62" s="501" t="str">
        <f>'Marks Entry'!BR64</f>
        <v>E</v>
      </c>
      <c r="BR62" s="502">
        <f>'Marks Entry'!BS64</f>
        <v>0</v>
      </c>
      <c r="BS62" s="494">
        <f>'Marks Entry'!BT64</f>
        <v>0</v>
      </c>
      <c r="BT62" s="495">
        <f>'Marks Entry'!BU64</f>
        <v>0</v>
      </c>
      <c r="BU62" s="496">
        <f>'Marks Entry'!BV64</f>
        <v>0</v>
      </c>
      <c r="BV62" s="495">
        <f>'Marks Entry'!BW64</f>
        <v>0</v>
      </c>
      <c r="BW62" s="495">
        <f>'Marks Entry'!BX64</f>
        <v>0</v>
      </c>
      <c r="BX62" s="497">
        <f>'Marks Entry'!BY64</f>
        <v>0</v>
      </c>
      <c r="BY62" s="495">
        <f>'Marks Entry'!BZ64</f>
        <v>0</v>
      </c>
      <c r="BZ62" s="495">
        <f>'Marks Entry'!CA64</f>
        <v>0</v>
      </c>
      <c r="CA62" s="497">
        <f>'Marks Entry'!CB64</f>
        <v>0</v>
      </c>
      <c r="CB62" s="498">
        <f>'Marks Entry'!CC64</f>
        <v>0</v>
      </c>
      <c r="CC62" s="495">
        <f>'Marks Entry'!CD64</f>
        <v>0</v>
      </c>
      <c r="CD62" s="495">
        <f>'Marks Entry'!CE64</f>
        <v>0</v>
      </c>
      <c r="CE62" s="498">
        <f>'Marks Entry'!CF64</f>
        <v>0</v>
      </c>
      <c r="CF62" s="495">
        <f>'Marks Entry'!CG64</f>
        <v>0</v>
      </c>
      <c r="CG62" s="495">
        <f>'Marks Entry'!CH64</f>
        <v>0</v>
      </c>
      <c r="CH62" s="498">
        <f>'Marks Entry'!CI64</f>
        <v>0</v>
      </c>
      <c r="CI62" s="511">
        <f>'Marks Entry'!CJ64</f>
        <v>0</v>
      </c>
      <c r="CJ62" s="501">
        <f>'Marks Entry'!CK64</f>
        <v>0</v>
      </c>
      <c r="CK62" s="501" t="str">
        <f>'Marks Entry'!CL64</f>
        <v>E</v>
      </c>
      <c r="CL62" s="502">
        <f>'Marks Entry'!CM64</f>
        <v>0</v>
      </c>
      <c r="CM62" s="494">
        <f>'Marks Entry'!CN64</f>
        <v>0</v>
      </c>
      <c r="CN62" s="495">
        <f>'Marks Entry'!CO64</f>
        <v>0</v>
      </c>
      <c r="CO62" s="496">
        <f>'Marks Entry'!CP64</f>
        <v>0</v>
      </c>
      <c r="CP62" s="495">
        <f>'Marks Entry'!CQ64</f>
        <v>0</v>
      </c>
      <c r="CQ62" s="495">
        <f>'Marks Entry'!CR64</f>
        <v>0</v>
      </c>
      <c r="CR62" s="497">
        <f>'Marks Entry'!CS64</f>
        <v>0</v>
      </c>
      <c r="CS62" s="495">
        <f>'Marks Entry'!CT64</f>
        <v>0</v>
      </c>
      <c r="CT62" s="495">
        <f>'Marks Entry'!CU64</f>
        <v>0</v>
      </c>
      <c r="CU62" s="497">
        <f>'Marks Entry'!CV64</f>
        <v>0</v>
      </c>
      <c r="CV62" s="498">
        <f>'Marks Entry'!CW64</f>
        <v>0</v>
      </c>
      <c r="CW62" s="495">
        <f>'Marks Entry'!CX64</f>
        <v>0</v>
      </c>
      <c r="CX62" s="495">
        <f>'Marks Entry'!CY64</f>
        <v>0</v>
      </c>
      <c r="CY62" s="498">
        <f>'Marks Entry'!CZ64</f>
        <v>0</v>
      </c>
      <c r="CZ62" s="495">
        <f>'Marks Entry'!DA64</f>
        <v>0</v>
      </c>
      <c r="DA62" s="495">
        <f>'Marks Entry'!DB64</f>
        <v>0</v>
      </c>
      <c r="DB62" s="498">
        <f>'Marks Entry'!DC64</f>
        <v>0</v>
      </c>
      <c r="DC62" s="511">
        <f>'Marks Entry'!DD64</f>
        <v>0</v>
      </c>
      <c r="DD62" s="501">
        <f>'Marks Entry'!DE64</f>
        <v>0</v>
      </c>
      <c r="DE62" s="501" t="str">
        <f>'Marks Entry'!DF64</f>
        <v>E</v>
      </c>
      <c r="DF62" s="502">
        <f>'Marks Entry'!DG64</f>
        <v>0</v>
      </c>
      <c r="DG62" s="494">
        <f>'Marks Entry'!DH64</f>
        <v>0</v>
      </c>
      <c r="DH62" s="495">
        <f>'Marks Entry'!DI64</f>
        <v>0</v>
      </c>
      <c r="DI62" s="496">
        <f>'Marks Entry'!DJ64</f>
        <v>0</v>
      </c>
      <c r="DJ62" s="495">
        <f>'Marks Entry'!DK64</f>
        <v>0</v>
      </c>
      <c r="DK62" s="495">
        <f>'Marks Entry'!DL64</f>
        <v>0</v>
      </c>
      <c r="DL62" s="497">
        <f>'Marks Entry'!DM64</f>
        <v>0</v>
      </c>
      <c r="DM62" s="495">
        <f>'Marks Entry'!DN64</f>
        <v>0</v>
      </c>
      <c r="DN62" s="495">
        <f>'Marks Entry'!DO64</f>
        <v>0</v>
      </c>
      <c r="DO62" s="497">
        <f>'Marks Entry'!DP64</f>
        <v>0</v>
      </c>
      <c r="DP62" s="498">
        <f>'Marks Entry'!DQ64</f>
        <v>0</v>
      </c>
      <c r="DQ62" s="495">
        <f>'Marks Entry'!DR64</f>
        <v>0</v>
      </c>
      <c r="DR62" s="495">
        <f>'Marks Entry'!DS64</f>
        <v>0</v>
      </c>
      <c r="DS62" s="498">
        <f>'Marks Entry'!DT64</f>
        <v>0</v>
      </c>
      <c r="DT62" s="495">
        <f>'Marks Entry'!DU64</f>
        <v>0</v>
      </c>
      <c r="DU62" s="495">
        <f>'Marks Entry'!DV64</f>
        <v>0</v>
      </c>
      <c r="DV62" s="498">
        <f>'Marks Entry'!DW64</f>
        <v>0</v>
      </c>
      <c r="DW62" s="511">
        <f>'Marks Entry'!DX64</f>
        <v>0</v>
      </c>
      <c r="DX62" s="501">
        <f>'Marks Entry'!DY64</f>
        <v>0</v>
      </c>
      <c r="DY62" s="501" t="str">
        <f>'Marks Entry'!DZ64</f>
        <v>E</v>
      </c>
      <c r="DZ62" s="502">
        <f>'Marks Entry'!EA64</f>
        <v>0</v>
      </c>
      <c r="EA62" s="494">
        <f>'Marks Entry'!EB64</f>
        <v>0</v>
      </c>
      <c r="EB62" s="495">
        <f>'Marks Entry'!EC64</f>
        <v>0</v>
      </c>
      <c r="EC62" s="495">
        <f>'Marks Entry'!ED64</f>
        <v>0</v>
      </c>
      <c r="ED62" s="495">
        <f>'Marks Entry'!EE64</f>
        <v>0</v>
      </c>
      <c r="EE62" s="495">
        <f>'Marks Entry'!EF64</f>
        <v>0</v>
      </c>
      <c r="EF62" s="503">
        <f>'Marks Entry'!EG64</f>
        <v>0</v>
      </c>
      <c r="EG62" s="504">
        <f>'Marks Entry'!EJ64</f>
        <v>0</v>
      </c>
      <c r="EH62" s="494">
        <f>'Marks Entry'!EK64</f>
        <v>0</v>
      </c>
      <c r="EI62" s="495">
        <f>'Marks Entry'!EL64</f>
        <v>0</v>
      </c>
      <c r="EJ62" s="495">
        <f>'Marks Entry'!EM64</f>
        <v>0</v>
      </c>
      <c r="EK62" s="495">
        <f>'Marks Entry'!EN64</f>
        <v>0</v>
      </c>
      <c r="EL62" s="495">
        <f>'Marks Entry'!EO64</f>
        <v>0</v>
      </c>
      <c r="EM62" s="498">
        <f>'Marks Entry'!EP64</f>
        <v>0</v>
      </c>
      <c r="EN62" s="504">
        <f>'Marks Entry'!ES64</f>
        <v>0</v>
      </c>
      <c r="EO62" s="494">
        <f>'Marks Entry'!ET64</f>
        <v>0</v>
      </c>
      <c r="EP62" s="495">
        <f>'Marks Entry'!EU64</f>
        <v>0</v>
      </c>
      <c r="EQ62" s="495">
        <f>'Marks Entry'!EV64</f>
        <v>0</v>
      </c>
      <c r="ER62" s="495">
        <f>'Marks Entry'!EW64</f>
        <v>0</v>
      </c>
      <c r="ES62" s="495">
        <f>'Marks Entry'!EX64</f>
        <v>0</v>
      </c>
      <c r="ET62" s="498">
        <f>'Marks Entry'!EY64</f>
        <v>0</v>
      </c>
      <c r="EU62" s="504">
        <f>'Marks Entry'!FB64</f>
        <v>0</v>
      </c>
      <c r="EV62" s="505">
        <f>'Marks Entry'!FC64</f>
        <v>0</v>
      </c>
      <c r="EW62" s="506">
        <f>'Marks Entry'!FD64</f>
        <v>0</v>
      </c>
      <c r="EX62" s="507" t="str">
        <f>'Marks Entry'!FE64</f>
        <v/>
      </c>
      <c r="EY62" s="505">
        <f>'Marks Entry'!FF64</f>
        <v>0</v>
      </c>
      <c r="EZ62" s="506">
        <f>'Marks Entry'!FG64</f>
        <v>0</v>
      </c>
      <c r="FA62" s="508" t="str">
        <f>'Marks Entry'!FH64</f>
        <v/>
      </c>
      <c r="FB62" s="506" t="str">
        <f>IF(OR('Marks Entry'!FI64="First",'Marks Entry'!FI64="Second",'Marks Entry'!FI64="Third"),'Marks Entry'!FI64,"")</f>
        <v/>
      </c>
      <c r="FC62" s="506" t="str">
        <f>'Marks Entry'!FJ64</f>
        <v/>
      </c>
      <c r="FD62" s="509" t="str">
        <f>'Marks Entry'!FK64</f>
        <v/>
      </c>
      <c r="FE62" s="493" t="str">
        <f>'Marks Entry'!FL64</f>
        <v/>
      </c>
      <c r="FF62" s="510" t="str">
        <f>'Marks Entry'!FM64</f>
        <v/>
      </c>
      <c r="FG62" s="18">
        <f>'Marks Entry'!FO64</f>
        <v>0</v>
      </c>
    </row>
    <row r="63" spans="1:163" s="19" customFormat="1" ht="17.25" customHeight="1">
      <c r="A63" s="1013"/>
      <c r="B63" s="492">
        <f t="shared" si="1"/>
        <v>0</v>
      </c>
      <c r="C63" s="493">
        <f>'Marks Entry'!D65</f>
        <v>0</v>
      </c>
      <c r="D63" s="493">
        <f>'Marks Entry'!E65</f>
        <v>0</v>
      </c>
      <c r="E63" s="493">
        <f>'Marks Entry'!F65</f>
        <v>0</v>
      </c>
      <c r="F63" s="493">
        <f>'Marks Entry'!G65</f>
        <v>0</v>
      </c>
      <c r="G63" s="493">
        <f>'Marks Entry'!H65</f>
        <v>0</v>
      </c>
      <c r="H63" s="493">
        <f>'Marks Entry'!I65</f>
        <v>0</v>
      </c>
      <c r="I63" s="493">
        <f>'Marks Entry'!J65</f>
        <v>0</v>
      </c>
      <c r="J63" s="597">
        <f>'Marks Entry'!K65</f>
        <v>0</v>
      </c>
      <c r="K63" s="494">
        <f>'Marks Entry'!L65</f>
        <v>0</v>
      </c>
      <c r="L63" s="495">
        <f>'Marks Entry'!M65</f>
        <v>0</v>
      </c>
      <c r="M63" s="496">
        <f>'Marks Entry'!N65</f>
        <v>0</v>
      </c>
      <c r="N63" s="495">
        <f>'Marks Entry'!O65</f>
        <v>0</v>
      </c>
      <c r="O63" s="495">
        <f>'Marks Entry'!P65</f>
        <v>0</v>
      </c>
      <c r="P63" s="497">
        <f>'Marks Entry'!Q65</f>
        <v>0</v>
      </c>
      <c r="Q63" s="495">
        <f>'Marks Entry'!R65</f>
        <v>0</v>
      </c>
      <c r="R63" s="495">
        <f>'Marks Entry'!S65</f>
        <v>0</v>
      </c>
      <c r="S63" s="497">
        <f>'Marks Entry'!T65</f>
        <v>0</v>
      </c>
      <c r="T63" s="498">
        <f>'Marks Entry'!U65</f>
        <v>0</v>
      </c>
      <c r="U63" s="495">
        <f>'Marks Entry'!V65</f>
        <v>0</v>
      </c>
      <c r="V63" s="495">
        <f>'Marks Entry'!W65</f>
        <v>0</v>
      </c>
      <c r="W63" s="498">
        <f>'Marks Entry'!X65</f>
        <v>0</v>
      </c>
      <c r="X63" s="495">
        <f>'Marks Entry'!Y65</f>
        <v>0</v>
      </c>
      <c r="Y63" s="495">
        <f>'Marks Entry'!Z65</f>
        <v>0</v>
      </c>
      <c r="Z63" s="498">
        <f>'Marks Entry'!AA65</f>
        <v>0</v>
      </c>
      <c r="AA63" s="511">
        <f>'Marks Entry'!AB65</f>
        <v>0</v>
      </c>
      <c r="AB63" s="501">
        <f>'Marks Entry'!AC65</f>
        <v>0</v>
      </c>
      <c r="AC63" s="501" t="str">
        <f>'Marks Entry'!AD65</f>
        <v/>
      </c>
      <c r="AD63" s="502">
        <f>'Marks Entry'!AE65</f>
        <v>0</v>
      </c>
      <c r="AE63" s="494">
        <f>'Marks Entry'!AF65</f>
        <v>0</v>
      </c>
      <c r="AF63" s="495">
        <f>'Marks Entry'!AG65</f>
        <v>0</v>
      </c>
      <c r="AG63" s="496">
        <f>'Marks Entry'!AH65</f>
        <v>0</v>
      </c>
      <c r="AH63" s="495">
        <f>'Marks Entry'!AI65</f>
        <v>0</v>
      </c>
      <c r="AI63" s="495">
        <f>'Marks Entry'!AJ65</f>
        <v>0</v>
      </c>
      <c r="AJ63" s="497">
        <f>'Marks Entry'!AK65</f>
        <v>0</v>
      </c>
      <c r="AK63" s="495">
        <f>'Marks Entry'!AL65</f>
        <v>0</v>
      </c>
      <c r="AL63" s="495">
        <f>'Marks Entry'!AM65</f>
        <v>0</v>
      </c>
      <c r="AM63" s="497">
        <f>'Marks Entry'!AN65</f>
        <v>0</v>
      </c>
      <c r="AN63" s="498">
        <f>'Marks Entry'!AO65</f>
        <v>0</v>
      </c>
      <c r="AO63" s="495">
        <f>'Marks Entry'!AP65</f>
        <v>0</v>
      </c>
      <c r="AP63" s="495">
        <f>'Marks Entry'!AQ65</f>
        <v>0</v>
      </c>
      <c r="AQ63" s="498">
        <f>'Marks Entry'!AR65</f>
        <v>0</v>
      </c>
      <c r="AR63" s="495">
        <f>'Marks Entry'!AS65</f>
        <v>0</v>
      </c>
      <c r="AS63" s="495">
        <f>'Marks Entry'!AT65</f>
        <v>0</v>
      </c>
      <c r="AT63" s="498">
        <f>'Marks Entry'!AU65</f>
        <v>0</v>
      </c>
      <c r="AU63" s="511">
        <f>'Marks Entry'!AV65</f>
        <v>0</v>
      </c>
      <c r="AV63" s="501">
        <f>'Marks Entry'!AW65</f>
        <v>0</v>
      </c>
      <c r="AW63" s="501" t="str">
        <f>'Marks Entry'!AX65</f>
        <v>E</v>
      </c>
      <c r="AX63" s="502">
        <f>'Marks Entry'!AY65</f>
        <v>0</v>
      </c>
      <c r="AY63" s="494">
        <f>'Marks Entry'!AZ65</f>
        <v>0</v>
      </c>
      <c r="AZ63" s="495">
        <f>'Marks Entry'!BA65</f>
        <v>0</v>
      </c>
      <c r="BA63" s="496">
        <f>'Marks Entry'!BB65</f>
        <v>0</v>
      </c>
      <c r="BB63" s="495">
        <f>'Marks Entry'!BC65</f>
        <v>0</v>
      </c>
      <c r="BC63" s="495">
        <f>'Marks Entry'!BD65</f>
        <v>0</v>
      </c>
      <c r="BD63" s="497">
        <f>'Marks Entry'!BE65</f>
        <v>0</v>
      </c>
      <c r="BE63" s="495">
        <f>'Marks Entry'!BF65</f>
        <v>0</v>
      </c>
      <c r="BF63" s="495">
        <f>'Marks Entry'!BG65</f>
        <v>0</v>
      </c>
      <c r="BG63" s="497">
        <f>'Marks Entry'!BH65</f>
        <v>0</v>
      </c>
      <c r="BH63" s="498">
        <f>'Marks Entry'!BI65</f>
        <v>0</v>
      </c>
      <c r="BI63" s="495">
        <f>'Marks Entry'!BJ65</f>
        <v>0</v>
      </c>
      <c r="BJ63" s="495">
        <f>'Marks Entry'!BK65</f>
        <v>0</v>
      </c>
      <c r="BK63" s="498">
        <f>'Marks Entry'!BL65</f>
        <v>0</v>
      </c>
      <c r="BL63" s="495">
        <f>'Marks Entry'!BM65</f>
        <v>0</v>
      </c>
      <c r="BM63" s="495">
        <f>'Marks Entry'!BN65</f>
        <v>0</v>
      </c>
      <c r="BN63" s="498">
        <f>'Marks Entry'!BO65</f>
        <v>0</v>
      </c>
      <c r="BO63" s="511">
        <f>'Marks Entry'!BP65</f>
        <v>0</v>
      </c>
      <c r="BP63" s="501">
        <f>'Marks Entry'!BQ65</f>
        <v>0</v>
      </c>
      <c r="BQ63" s="501" t="str">
        <f>'Marks Entry'!BR65</f>
        <v>E</v>
      </c>
      <c r="BR63" s="502">
        <f>'Marks Entry'!BS65</f>
        <v>0</v>
      </c>
      <c r="BS63" s="494">
        <f>'Marks Entry'!BT65</f>
        <v>0</v>
      </c>
      <c r="BT63" s="495">
        <f>'Marks Entry'!BU65</f>
        <v>0</v>
      </c>
      <c r="BU63" s="496">
        <f>'Marks Entry'!BV65</f>
        <v>0</v>
      </c>
      <c r="BV63" s="495">
        <f>'Marks Entry'!BW65</f>
        <v>0</v>
      </c>
      <c r="BW63" s="495">
        <f>'Marks Entry'!BX65</f>
        <v>0</v>
      </c>
      <c r="BX63" s="497">
        <f>'Marks Entry'!BY65</f>
        <v>0</v>
      </c>
      <c r="BY63" s="495">
        <f>'Marks Entry'!BZ65</f>
        <v>0</v>
      </c>
      <c r="BZ63" s="495">
        <f>'Marks Entry'!CA65</f>
        <v>0</v>
      </c>
      <c r="CA63" s="497">
        <f>'Marks Entry'!CB65</f>
        <v>0</v>
      </c>
      <c r="CB63" s="498">
        <f>'Marks Entry'!CC65</f>
        <v>0</v>
      </c>
      <c r="CC63" s="495">
        <f>'Marks Entry'!CD65</f>
        <v>0</v>
      </c>
      <c r="CD63" s="495">
        <f>'Marks Entry'!CE65</f>
        <v>0</v>
      </c>
      <c r="CE63" s="498">
        <f>'Marks Entry'!CF65</f>
        <v>0</v>
      </c>
      <c r="CF63" s="495">
        <f>'Marks Entry'!CG65</f>
        <v>0</v>
      </c>
      <c r="CG63" s="495">
        <f>'Marks Entry'!CH65</f>
        <v>0</v>
      </c>
      <c r="CH63" s="498">
        <f>'Marks Entry'!CI65</f>
        <v>0</v>
      </c>
      <c r="CI63" s="511">
        <f>'Marks Entry'!CJ65</f>
        <v>0</v>
      </c>
      <c r="CJ63" s="501">
        <f>'Marks Entry'!CK65</f>
        <v>0</v>
      </c>
      <c r="CK63" s="501" t="str">
        <f>'Marks Entry'!CL65</f>
        <v>E</v>
      </c>
      <c r="CL63" s="502">
        <f>'Marks Entry'!CM65</f>
        <v>0</v>
      </c>
      <c r="CM63" s="494">
        <f>'Marks Entry'!CN65</f>
        <v>0</v>
      </c>
      <c r="CN63" s="495">
        <f>'Marks Entry'!CO65</f>
        <v>0</v>
      </c>
      <c r="CO63" s="496">
        <f>'Marks Entry'!CP65</f>
        <v>0</v>
      </c>
      <c r="CP63" s="495">
        <f>'Marks Entry'!CQ65</f>
        <v>0</v>
      </c>
      <c r="CQ63" s="495">
        <f>'Marks Entry'!CR65</f>
        <v>0</v>
      </c>
      <c r="CR63" s="497">
        <f>'Marks Entry'!CS65</f>
        <v>0</v>
      </c>
      <c r="CS63" s="495">
        <f>'Marks Entry'!CT65</f>
        <v>0</v>
      </c>
      <c r="CT63" s="495">
        <f>'Marks Entry'!CU65</f>
        <v>0</v>
      </c>
      <c r="CU63" s="497">
        <f>'Marks Entry'!CV65</f>
        <v>0</v>
      </c>
      <c r="CV63" s="498">
        <f>'Marks Entry'!CW65</f>
        <v>0</v>
      </c>
      <c r="CW63" s="495">
        <f>'Marks Entry'!CX65</f>
        <v>0</v>
      </c>
      <c r="CX63" s="495">
        <f>'Marks Entry'!CY65</f>
        <v>0</v>
      </c>
      <c r="CY63" s="498">
        <f>'Marks Entry'!CZ65</f>
        <v>0</v>
      </c>
      <c r="CZ63" s="495">
        <f>'Marks Entry'!DA65</f>
        <v>0</v>
      </c>
      <c r="DA63" s="495">
        <f>'Marks Entry'!DB65</f>
        <v>0</v>
      </c>
      <c r="DB63" s="498">
        <f>'Marks Entry'!DC65</f>
        <v>0</v>
      </c>
      <c r="DC63" s="511">
        <f>'Marks Entry'!DD65</f>
        <v>0</v>
      </c>
      <c r="DD63" s="501">
        <f>'Marks Entry'!DE65</f>
        <v>0</v>
      </c>
      <c r="DE63" s="501" t="str">
        <f>'Marks Entry'!DF65</f>
        <v>E</v>
      </c>
      <c r="DF63" s="502">
        <f>'Marks Entry'!DG65</f>
        <v>0</v>
      </c>
      <c r="DG63" s="494">
        <f>'Marks Entry'!DH65</f>
        <v>0</v>
      </c>
      <c r="DH63" s="495">
        <f>'Marks Entry'!DI65</f>
        <v>0</v>
      </c>
      <c r="DI63" s="496">
        <f>'Marks Entry'!DJ65</f>
        <v>0</v>
      </c>
      <c r="DJ63" s="495">
        <f>'Marks Entry'!DK65</f>
        <v>0</v>
      </c>
      <c r="DK63" s="495">
        <f>'Marks Entry'!DL65</f>
        <v>0</v>
      </c>
      <c r="DL63" s="497">
        <f>'Marks Entry'!DM65</f>
        <v>0</v>
      </c>
      <c r="DM63" s="495">
        <f>'Marks Entry'!DN65</f>
        <v>0</v>
      </c>
      <c r="DN63" s="495">
        <f>'Marks Entry'!DO65</f>
        <v>0</v>
      </c>
      <c r="DO63" s="497">
        <f>'Marks Entry'!DP65</f>
        <v>0</v>
      </c>
      <c r="DP63" s="498">
        <f>'Marks Entry'!DQ65</f>
        <v>0</v>
      </c>
      <c r="DQ63" s="495">
        <f>'Marks Entry'!DR65</f>
        <v>0</v>
      </c>
      <c r="DR63" s="495">
        <f>'Marks Entry'!DS65</f>
        <v>0</v>
      </c>
      <c r="DS63" s="498">
        <f>'Marks Entry'!DT65</f>
        <v>0</v>
      </c>
      <c r="DT63" s="495">
        <f>'Marks Entry'!DU65</f>
        <v>0</v>
      </c>
      <c r="DU63" s="495">
        <f>'Marks Entry'!DV65</f>
        <v>0</v>
      </c>
      <c r="DV63" s="498">
        <f>'Marks Entry'!DW65</f>
        <v>0</v>
      </c>
      <c r="DW63" s="511">
        <f>'Marks Entry'!DX65</f>
        <v>0</v>
      </c>
      <c r="DX63" s="501">
        <f>'Marks Entry'!DY65</f>
        <v>0</v>
      </c>
      <c r="DY63" s="501" t="str">
        <f>'Marks Entry'!DZ65</f>
        <v>E</v>
      </c>
      <c r="DZ63" s="502">
        <f>'Marks Entry'!EA65</f>
        <v>0</v>
      </c>
      <c r="EA63" s="494">
        <f>'Marks Entry'!EB65</f>
        <v>0</v>
      </c>
      <c r="EB63" s="495">
        <f>'Marks Entry'!EC65</f>
        <v>0</v>
      </c>
      <c r="EC63" s="495">
        <f>'Marks Entry'!ED65</f>
        <v>0</v>
      </c>
      <c r="ED63" s="495">
        <f>'Marks Entry'!EE65</f>
        <v>0</v>
      </c>
      <c r="EE63" s="495">
        <f>'Marks Entry'!EF65</f>
        <v>0</v>
      </c>
      <c r="EF63" s="503">
        <f>'Marks Entry'!EG65</f>
        <v>0</v>
      </c>
      <c r="EG63" s="504">
        <f>'Marks Entry'!EJ65</f>
        <v>0</v>
      </c>
      <c r="EH63" s="494">
        <f>'Marks Entry'!EK65</f>
        <v>0</v>
      </c>
      <c r="EI63" s="495">
        <f>'Marks Entry'!EL65</f>
        <v>0</v>
      </c>
      <c r="EJ63" s="495">
        <f>'Marks Entry'!EM65</f>
        <v>0</v>
      </c>
      <c r="EK63" s="495">
        <f>'Marks Entry'!EN65</f>
        <v>0</v>
      </c>
      <c r="EL63" s="495">
        <f>'Marks Entry'!EO65</f>
        <v>0</v>
      </c>
      <c r="EM63" s="498">
        <f>'Marks Entry'!EP65</f>
        <v>0</v>
      </c>
      <c r="EN63" s="504">
        <f>'Marks Entry'!ES65</f>
        <v>0</v>
      </c>
      <c r="EO63" s="494">
        <f>'Marks Entry'!ET65</f>
        <v>0</v>
      </c>
      <c r="EP63" s="495">
        <f>'Marks Entry'!EU65</f>
        <v>0</v>
      </c>
      <c r="EQ63" s="495">
        <f>'Marks Entry'!EV65</f>
        <v>0</v>
      </c>
      <c r="ER63" s="495">
        <f>'Marks Entry'!EW65</f>
        <v>0</v>
      </c>
      <c r="ES63" s="495">
        <f>'Marks Entry'!EX65</f>
        <v>0</v>
      </c>
      <c r="ET63" s="498">
        <f>'Marks Entry'!EY65</f>
        <v>0</v>
      </c>
      <c r="EU63" s="504">
        <f>'Marks Entry'!FB65</f>
        <v>0</v>
      </c>
      <c r="EV63" s="505">
        <f>'Marks Entry'!FC65</f>
        <v>0</v>
      </c>
      <c r="EW63" s="506">
        <f>'Marks Entry'!FD65</f>
        <v>0</v>
      </c>
      <c r="EX63" s="507" t="str">
        <f>'Marks Entry'!FE65</f>
        <v/>
      </c>
      <c r="EY63" s="505">
        <f>'Marks Entry'!FF65</f>
        <v>0</v>
      </c>
      <c r="EZ63" s="506">
        <f>'Marks Entry'!FG65</f>
        <v>0</v>
      </c>
      <c r="FA63" s="508" t="str">
        <f>'Marks Entry'!FH65</f>
        <v/>
      </c>
      <c r="FB63" s="506" t="str">
        <f>IF(OR('Marks Entry'!FI65="First",'Marks Entry'!FI65="Second",'Marks Entry'!FI65="Third"),'Marks Entry'!FI65,"")</f>
        <v/>
      </c>
      <c r="FC63" s="506" t="str">
        <f>'Marks Entry'!FJ65</f>
        <v/>
      </c>
      <c r="FD63" s="509" t="str">
        <f>'Marks Entry'!FK65</f>
        <v/>
      </c>
      <c r="FE63" s="493" t="str">
        <f>'Marks Entry'!FL65</f>
        <v/>
      </c>
      <c r="FF63" s="510" t="str">
        <f>'Marks Entry'!FM65</f>
        <v/>
      </c>
      <c r="FG63" s="18">
        <f>'Marks Entry'!FO65</f>
        <v>0</v>
      </c>
    </row>
    <row r="64" spans="1:163" s="19" customFormat="1" ht="17.25" customHeight="1">
      <c r="A64" s="1013"/>
      <c r="B64" s="492">
        <f t="shared" si="1"/>
        <v>0</v>
      </c>
      <c r="C64" s="493">
        <f>'Marks Entry'!D66</f>
        <v>0</v>
      </c>
      <c r="D64" s="493">
        <f>'Marks Entry'!E66</f>
        <v>0</v>
      </c>
      <c r="E64" s="493">
        <f>'Marks Entry'!F66</f>
        <v>0</v>
      </c>
      <c r="F64" s="493">
        <f>'Marks Entry'!G66</f>
        <v>0</v>
      </c>
      <c r="G64" s="493">
        <f>'Marks Entry'!H66</f>
        <v>0</v>
      </c>
      <c r="H64" s="493">
        <f>'Marks Entry'!I66</f>
        <v>0</v>
      </c>
      <c r="I64" s="493">
        <f>'Marks Entry'!J66</f>
        <v>0</v>
      </c>
      <c r="J64" s="597">
        <f>'Marks Entry'!K66</f>
        <v>0</v>
      </c>
      <c r="K64" s="494">
        <f>'Marks Entry'!L66</f>
        <v>0</v>
      </c>
      <c r="L64" s="495">
        <f>'Marks Entry'!M66</f>
        <v>0</v>
      </c>
      <c r="M64" s="496">
        <f>'Marks Entry'!N66</f>
        <v>0</v>
      </c>
      <c r="N64" s="495">
        <f>'Marks Entry'!O66</f>
        <v>0</v>
      </c>
      <c r="O64" s="495">
        <f>'Marks Entry'!P66</f>
        <v>0</v>
      </c>
      <c r="P64" s="497">
        <f>'Marks Entry'!Q66</f>
        <v>0</v>
      </c>
      <c r="Q64" s="495">
        <f>'Marks Entry'!R66</f>
        <v>0</v>
      </c>
      <c r="R64" s="495">
        <f>'Marks Entry'!S66</f>
        <v>0</v>
      </c>
      <c r="S64" s="497">
        <f>'Marks Entry'!T66</f>
        <v>0</v>
      </c>
      <c r="T64" s="498">
        <f>'Marks Entry'!U66</f>
        <v>0</v>
      </c>
      <c r="U64" s="495">
        <f>'Marks Entry'!V66</f>
        <v>0</v>
      </c>
      <c r="V64" s="495">
        <f>'Marks Entry'!W66</f>
        <v>0</v>
      </c>
      <c r="W64" s="498">
        <f>'Marks Entry'!X66</f>
        <v>0</v>
      </c>
      <c r="X64" s="495">
        <f>'Marks Entry'!Y66</f>
        <v>0</v>
      </c>
      <c r="Y64" s="495">
        <f>'Marks Entry'!Z66</f>
        <v>0</v>
      </c>
      <c r="Z64" s="498">
        <f>'Marks Entry'!AA66</f>
        <v>0</v>
      </c>
      <c r="AA64" s="511">
        <f>'Marks Entry'!AB66</f>
        <v>0</v>
      </c>
      <c r="AB64" s="501">
        <f>'Marks Entry'!AC66</f>
        <v>0</v>
      </c>
      <c r="AC64" s="501" t="str">
        <f>'Marks Entry'!AD66</f>
        <v/>
      </c>
      <c r="AD64" s="502">
        <f>'Marks Entry'!AE66</f>
        <v>0</v>
      </c>
      <c r="AE64" s="494">
        <f>'Marks Entry'!AF66</f>
        <v>0</v>
      </c>
      <c r="AF64" s="495">
        <f>'Marks Entry'!AG66</f>
        <v>0</v>
      </c>
      <c r="AG64" s="496">
        <f>'Marks Entry'!AH66</f>
        <v>0</v>
      </c>
      <c r="AH64" s="495">
        <f>'Marks Entry'!AI66</f>
        <v>0</v>
      </c>
      <c r="AI64" s="495">
        <f>'Marks Entry'!AJ66</f>
        <v>0</v>
      </c>
      <c r="AJ64" s="497">
        <f>'Marks Entry'!AK66</f>
        <v>0</v>
      </c>
      <c r="AK64" s="495">
        <f>'Marks Entry'!AL66</f>
        <v>0</v>
      </c>
      <c r="AL64" s="495">
        <f>'Marks Entry'!AM66</f>
        <v>0</v>
      </c>
      <c r="AM64" s="497">
        <f>'Marks Entry'!AN66</f>
        <v>0</v>
      </c>
      <c r="AN64" s="498">
        <f>'Marks Entry'!AO66</f>
        <v>0</v>
      </c>
      <c r="AO64" s="495">
        <f>'Marks Entry'!AP66</f>
        <v>0</v>
      </c>
      <c r="AP64" s="495">
        <f>'Marks Entry'!AQ66</f>
        <v>0</v>
      </c>
      <c r="AQ64" s="498">
        <f>'Marks Entry'!AR66</f>
        <v>0</v>
      </c>
      <c r="AR64" s="495">
        <f>'Marks Entry'!AS66</f>
        <v>0</v>
      </c>
      <c r="AS64" s="495">
        <f>'Marks Entry'!AT66</f>
        <v>0</v>
      </c>
      <c r="AT64" s="498">
        <f>'Marks Entry'!AU66</f>
        <v>0</v>
      </c>
      <c r="AU64" s="511">
        <f>'Marks Entry'!AV66</f>
        <v>0</v>
      </c>
      <c r="AV64" s="501">
        <f>'Marks Entry'!AW66</f>
        <v>0</v>
      </c>
      <c r="AW64" s="501" t="str">
        <f>'Marks Entry'!AX66</f>
        <v>E</v>
      </c>
      <c r="AX64" s="502">
        <f>'Marks Entry'!AY66</f>
        <v>0</v>
      </c>
      <c r="AY64" s="494">
        <f>'Marks Entry'!AZ66</f>
        <v>0</v>
      </c>
      <c r="AZ64" s="495">
        <f>'Marks Entry'!BA66</f>
        <v>0</v>
      </c>
      <c r="BA64" s="496">
        <f>'Marks Entry'!BB66</f>
        <v>0</v>
      </c>
      <c r="BB64" s="495">
        <f>'Marks Entry'!BC66</f>
        <v>0</v>
      </c>
      <c r="BC64" s="495">
        <f>'Marks Entry'!BD66</f>
        <v>0</v>
      </c>
      <c r="BD64" s="497">
        <f>'Marks Entry'!BE66</f>
        <v>0</v>
      </c>
      <c r="BE64" s="495">
        <f>'Marks Entry'!BF66</f>
        <v>0</v>
      </c>
      <c r="BF64" s="495">
        <f>'Marks Entry'!BG66</f>
        <v>0</v>
      </c>
      <c r="BG64" s="497">
        <f>'Marks Entry'!BH66</f>
        <v>0</v>
      </c>
      <c r="BH64" s="498">
        <f>'Marks Entry'!BI66</f>
        <v>0</v>
      </c>
      <c r="BI64" s="495">
        <f>'Marks Entry'!BJ66</f>
        <v>0</v>
      </c>
      <c r="BJ64" s="495">
        <f>'Marks Entry'!BK66</f>
        <v>0</v>
      </c>
      <c r="BK64" s="498">
        <f>'Marks Entry'!BL66</f>
        <v>0</v>
      </c>
      <c r="BL64" s="495">
        <f>'Marks Entry'!BM66</f>
        <v>0</v>
      </c>
      <c r="BM64" s="495">
        <f>'Marks Entry'!BN66</f>
        <v>0</v>
      </c>
      <c r="BN64" s="498">
        <f>'Marks Entry'!BO66</f>
        <v>0</v>
      </c>
      <c r="BO64" s="511">
        <f>'Marks Entry'!BP66</f>
        <v>0</v>
      </c>
      <c r="BP64" s="501">
        <f>'Marks Entry'!BQ66</f>
        <v>0</v>
      </c>
      <c r="BQ64" s="501" t="str">
        <f>'Marks Entry'!BR66</f>
        <v>E</v>
      </c>
      <c r="BR64" s="502">
        <f>'Marks Entry'!BS66</f>
        <v>0</v>
      </c>
      <c r="BS64" s="494">
        <f>'Marks Entry'!BT66</f>
        <v>0</v>
      </c>
      <c r="BT64" s="495">
        <f>'Marks Entry'!BU66</f>
        <v>0</v>
      </c>
      <c r="BU64" s="496">
        <f>'Marks Entry'!BV66</f>
        <v>0</v>
      </c>
      <c r="BV64" s="495">
        <f>'Marks Entry'!BW66</f>
        <v>0</v>
      </c>
      <c r="BW64" s="495">
        <f>'Marks Entry'!BX66</f>
        <v>0</v>
      </c>
      <c r="BX64" s="497">
        <f>'Marks Entry'!BY66</f>
        <v>0</v>
      </c>
      <c r="BY64" s="495">
        <f>'Marks Entry'!BZ66</f>
        <v>0</v>
      </c>
      <c r="BZ64" s="495">
        <f>'Marks Entry'!CA66</f>
        <v>0</v>
      </c>
      <c r="CA64" s="497">
        <f>'Marks Entry'!CB66</f>
        <v>0</v>
      </c>
      <c r="CB64" s="498">
        <f>'Marks Entry'!CC66</f>
        <v>0</v>
      </c>
      <c r="CC64" s="495">
        <f>'Marks Entry'!CD66</f>
        <v>0</v>
      </c>
      <c r="CD64" s="495">
        <f>'Marks Entry'!CE66</f>
        <v>0</v>
      </c>
      <c r="CE64" s="498">
        <f>'Marks Entry'!CF66</f>
        <v>0</v>
      </c>
      <c r="CF64" s="495">
        <f>'Marks Entry'!CG66</f>
        <v>0</v>
      </c>
      <c r="CG64" s="495">
        <f>'Marks Entry'!CH66</f>
        <v>0</v>
      </c>
      <c r="CH64" s="498">
        <f>'Marks Entry'!CI66</f>
        <v>0</v>
      </c>
      <c r="CI64" s="511">
        <f>'Marks Entry'!CJ66</f>
        <v>0</v>
      </c>
      <c r="CJ64" s="501">
        <f>'Marks Entry'!CK66</f>
        <v>0</v>
      </c>
      <c r="CK64" s="501" t="str">
        <f>'Marks Entry'!CL66</f>
        <v>E</v>
      </c>
      <c r="CL64" s="502">
        <f>'Marks Entry'!CM66</f>
        <v>0</v>
      </c>
      <c r="CM64" s="494">
        <f>'Marks Entry'!CN66</f>
        <v>0</v>
      </c>
      <c r="CN64" s="495">
        <f>'Marks Entry'!CO66</f>
        <v>0</v>
      </c>
      <c r="CO64" s="496">
        <f>'Marks Entry'!CP66</f>
        <v>0</v>
      </c>
      <c r="CP64" s="495">
        <f>'Marks Entry'!CQ66</f>
        <v>0</v>
      </c>
      <c r="CQ64" s="495">
        <f>'Marks Entry'!CR66</f>
        <v>0</v>
      </c>
      <c r="CR64" s="497">
        <f>'Marks Entry'!CS66</f>
        <v>0</v>
      </c>
      <c r="CS64" s="495">
        <f>'Marks Entry'!CT66</f>
        <v>0</v>
      </c>
      <c r="CT64" s="495">
        <f>'Marks Entry'!CU66</f>
        <v>0</v>
      </c>
      <c r="CU64" s="497">
        <f>'Marks Entry'!CV66</f>
        <v>0</v>
      </c>
      <c r="CV64" s="498">
        <f>'Marks Entry'!CW66</f>
        <v>0</v>
      </c>
      <c r="CW64" s="495">
        <f>'Marks Entry'!CX66</f>
        <v>0</v>
      </c>
      <c r="CX64" s="495">
        <f>'Marks Entry'!CY66</f>
        <v>0</v>
      </c>
      <c r="CY64" s="498">
        <f>'Marks Entry'!CZ66</f>
        <v>0</v>
      </c>
      <c r="CZ64" s="495">
        <f>'Marks Entry'!DA66</f>
        <v>0</v>
      </c>
      <c r="DA64" s="495">
        <f>'Marks Entry'!DB66</f>
        <v>0</v>
      </c>
      <c r="DB64" s="498">
        <f>'Marks Entry'!DC66</f>
        <v>0</v>
      </c>
      <c r="DC64" s="511">
        <f>'Marks Entry'!DD66</f>
        <v>0</v>
      </c>
      <c r="DD64" s="501">
        <f>'Marks Entry'!DE66</f>
        <v>0</v>
      </c>
      <c r="DE64" s="501" t="str">
        <f>'Marks Entry'!DF66</f>
        <v>E</v>
      </c>
      <c r="DF64" s="502">
        <f>'Marks Entry'!DG66</f>
        <v>0</v>
      </c>
      <c r="DG64" s="494">
        <f>'Marks Entry'!DH66</f>
        <v>0</v>
      </c>
      <c r="DH64" s="495">
        <f>'Marks Entry'!DI66</f>
        <v>0</v>
      </c>
      <c r="DI64" s="496">
        <f>'Marks Entry'!DJ66</f>
        <v>0</v>
      </c>
      <c r="DJ64" s="495">
        <f>'Marks Entry'!DK66</f>
        <v>0</v>
      </c>
      <c r="DK64" s="495">
        <f>'Marks Entry'!DL66</f>
        <v>0</v>
      </c>
      <c r="DL64" s="497">
        <f>'Marks Entry'!DM66</f>
        <v>0</v>
      </c>
      <c r="DM64" s="495">
        <f>'Marks Entry'!DN66</f>
        <v>0</v>
      </c>
      <c r="DN64" s="495">
        <f>'Marks Entry'!DO66</f>
        <v>0</v>
      </c>
      <c r="DO64" s="497">
        <f>'Marks Entry'!DP66</f>
        <v>0</v>
      </c>
      <c r="DP64" s="498">
        <f>'Marks Entry'!DQ66</f>
        <v>0</v>
      </c>
      <c r="DQ64" s="495">
        <f>'Marks Entry'!DR66</f>
        <v>0</v>
      </c>
      <c r="DR64" s="495">
        <f>'Marks Entry'!DS66</f>
        <v>0</v>
      </c>
      <c r="DS64" s="498">
        <f>'Marks Entry'!DT66</f>
        <v>0</v>
      </c>
      <c r="DT64" s="495">
        <f>'Marks Entry'!DU66</f>
        <v>0</v>
      </c>
      <c r="DU64" s="495">
        <f>'Marks Entry'!DV66</f>
        <v>0</v>
      </c>
      <c r="DV64" s="498">
        <f>'Marks Entry'!DW66</f>
        <v>0</v>
      </c>
      <c r="DW64" s="511">
        <f>'Marks Entry'!DX66</f>
        <v>0</v>
      </c>
      <c r="DX64" s="501">
        <f>'Marks Entry'!DY66</f>
        <v>0</v>
      </c>
      <c r="DY64" s="501" t="str">
        <f>'Marks Entry'!DZ66</f>
        <v>E</v>
      </c>
      <c r="DZ64" s="502">
        <f>'Marks Entry'!EA66</f>
        <v>0</v>
      </c>
      <c r="EA64" s="494">
        <f>'Marks Entry'!EB66</f>
        <v>0</v>
      </c>
      <c r="EB64" s="495">
        <f>'Marks Entry'!EC66</f>
        <v>0</v>
      </c>
      <c r="EC64" s="495">
        <f>'Marks Entry'!ED66</f>
        <v>0</v>
      </c>
      <c r="ED64" s="495">
        <f>'Marks Entry'!EE66</f>
        <v>0</v>
      </c>
      <c r="EE64" s="495">
        <f>'Marks Entry'!EF66</f>
        <v>0</v>
      </c>
      <c r="EF64" s="503">
        <f>'Marks Entry'!EG66</f>
        <v>0</v>
      </c>
      <c r="EG64" s="504">
        <f>'Marks Entry'!EJ66</f>
        <v>0</v>
      </c>
      <c r="EH64" s="494">
        <f>'Marks Entry'!EK66</f>
        <v>0</v>
      </c>
      <c r="EI64" s="495">
        <f>'Marks Entry'!EL66</f>
        <v>0</v>
      </c>
      <c r="EJ64" s="495">
        <f>'Marks Entry'!EM66</f>
        <v>0</v>
      </c>
      <c r="EK64" s="495">
        <f>'Marks Entry'!EN66</f>
        <v>0</v>
      </c>
      <c r="EL64" s="495">
        <f>'Marks Entry'!EO66</f>
        <v>0</v>
      </c>
      <c r="EM64" s="498">
        <f>'Marks Entry'!EP66</f>
        <v>0</v>
      </c>
      <c r="EN64" s="504">
        <f>'Marks Entry'!ES66</f>
        <v>0</v>
      </c>
      <c r="EO64" s="494">
        <f>'Marks Entry'!ET66</f>
        <v>0</v>
      </c>
      <c r="EP64" s="495">
        <f>'Marks Entry'!EU66</f>
        <v>0</v>
      </c>
      <c r="EQ64" s="495">
        <f>'Marks Entry'!EV66</f>
        <v>0</v>
      </c>
      <c r="ER64" s="495">
        <f>'Marks Entry'!EW66</f>
        <v>0</v>
      </c>
      <c r="ES64" s="495">
        <f>'Marks Entry'!EX66</f>
        <v>0</v>
      </c>
      <c r="ET64" s="498">
        <f>'Marks Entry'!EY66</f>
        <v>0</v>
      </c>
      <c r="EU64" s="504">
        <f>'Marks Entry'!FB66</f>
        <v>0</v>
      </c>
      <c r="EV64" s="505">
        <f>'Marks Entry'!FC66</f>
        <v>0</v>
      </c>
      <c r="EW64" s="506">
        <f>'Marks Entry'!FD66</f>
        <v>0</v>
      </c>
      <c r="EX64" s="507" t="str">
        <f>'Marks Entry'!FE66</f>
        <v/>
      </c>
      <c r="EY64" s="505">
        <f>'Marks Entry'!FF66</f>
        <v>0</v>
      </c>
      <c r="EZ64" s="506">
        <f>'Marks Entry'!FG66</f>
        <v>0</v>
      </c>
      <c r="FA64" s="508" t="str">
        <f>'Marks Entry'!FH66</f>
        <v/>
      </c>
      <c r="FB64" s="506" t="str">
        <f>IF(OR('Marks Entry'!FI66="First",'Marks Entry'!FI66="Second",'Marks Entry'!FI66="Third"),'Marks Entry'!FI66,"")</f>
        <v/>
      </c>
      <c r="FC64" s="506" t="str">
        <f>'Marks Entry'!FJ66</f>
        <v/>
      </c>
      <c r="FD64" s="509" t="str">
        <f>'Marks Entry'!FK66</f>
        <v/>
      </c>
      <c r="FE64" s="493" t="str">
        <f>'Marks Entry'!FL66</f>
        <v/>
      </c>
      <c r="FF64" s="510" t="str">
        <f>'Marks Entry'!FM66</f>
        <v/>
      </c>
      <c r="FG64" s="18">
        <f>'Marks Entry'!FO66</f>
        <v>0</v>
      </c>
    </row>
    <row r="65" spans="1:163" s="19" customFormat="1" ht="17.25" customHeight="1">
      <c r="A65" s="1013"/>
      <c r="B65" s="492">
        <f t="shared" si="1"/>
        <v>0</v>
      </c>
      <c r="C65" s="493">
        <f>'Marks Entry'!D67</f>
        <v>0</v>
      </c>
      <c r="D65" s="493">
        <f>'Marks Entry'!E67</f>
        <v>0</v>
      </c>
      <c r="E65" s="493">
        <f>'Marks Entry'!F67</f>
        <v>0</v>
      </c>
      <c r="F65" s="493">
        <f>'Marks Entry'!G67</f>
        <v>0</v>
      </c>
      <c r="G65" s="493">
        <f>'Marks Entry'!H67</f>
        <v>0</v>
      </c>
      <c r="H65" s="493">
        <f>'Marks Entry'!I67</f>
        <v>0</v>
      </c>
      <c r="I65" s="493">
        <f>'Marks Entry'!J67</f>
        <v>0</v>
      </c>
      <c r="J65" s="597">
        <f>'Marks Entry'!K67</f>
        <v>0</v>
      </c>
      <c r="K65" s="494">
        <f>'Marks Entry'!L67</f>
        <v>0</v>
      </c>
      <c r="L65" s="495">
        <f>'Marks Entry'!M67</f>
        <v>0</v>
      </c>
      <c r="M65" s="496">
        <f>'Marks Entry'!N67</f>
        <v>0</v>
      </c>
      <c r="N65" s="495">
        <f>'Marks Entry'!O67</f>
        <v>0</v>
      </c>
      <c r="O65" s="495">
        <f>'Marks Entry'!P67</f>
        <v>0</v>
      </c>
      <c r="P65" s="497">
        <f>'Marks Entry'!Q67</f>
        <v>0</v>
      </c>
      <c r="Q65" s="495">
        <f>'Marks Entry'!R67</f>
        <v>0</v>
      </c>
      <c r="R65" s="495">
        <f>'Marks Entry'!S67</f>
        <v>0</v>
      </c>
      <c r="S65" s="497">
        <f>'Marks Entry'!T67</f>
        <v>0</v>
      </c>
      <c r="T65" s="498">
        <f>'Marks Entry'!U67</f>
        <v>0</v>
      </c>
      <c r="U65" s="495">
        <f>'Marks Entry'!V67</f>
        <v>0</v>
      </c>
      <c r="V65" s="495">
        <f>'Marks Entry'!W67</f>
        <v>0</v>
      </c>
      <c r="W65" s="498">
        <f>'Marks Entry'!X67</f>
        <v>0</v>
      </c>
      <c r="X65" s="495">
        <f>'Marks Entry'!Y67</f>
        <v>0</v>
      </c>
      <c r="Y65" s="495">
        <f>'Marks Entry'!Z67</f>
        <v>0</v>
      </c>
      <c r="Z65" s="498">
        <f>'Marks Entry'!AA67</f>
        <v>0</v>
      </c>
      <c r="AA65" s="511">
        <f>'Marks Entry'!AB67</f>
        <v>0</v>
      </c>
      <c r="AB65" s="501">
        <f>'Marks Entry'!AC67</f>
        <v>0</v>
      </c>
      <c r="AC65" s="501" t="str">
        <f>'Marks Entry'!AD67</f>
        <v/>
      </c>
      <c r="AD65" s="502">
        <f>'Marks Entry'!AE67</f>
        <v>0</v>
      </c>
      <c r="AE65" s="494">
        <f>'Marks Entry'!AF67</f>
        <v>0</v>
      </c>
      <c r="AF65" s="495">
        <f>'Marks Entry'!AG67</f>
        <v>0</v>
      </c>
      <c r="AG65" s="496">
        <f>'Marks Entry'!AH67</f>
        <v>0</v>
      </c>
      <c r="AH65" s="495">
        <f>'Marks Entry'!AI67</f>
        <v>0</v>
      </c>
      <c r="AI65" s="495">
        <f>'Marks Entry'!AJ67</f>
        <v>0</v>
      </c>
      <c r="AJ65" s="497">
        <f>'Marks Entry'!AK67</f>
        <v>0</v>
      </c>
      <c r="AK65" s="495">
        <f>'Marks Entry'!AL67</f>
        <v>0</v>
      </c>
      <c r="AL65" s="495">
        <f>'Marks Entry'!AM67</f>
        <v>0</v>
      </c>
      <c r="AM65" s="497">
        <f>'Marks Entry'!AN67</f>
        <v>0</v>
      </c>
      <c r="AN65" s="498">
        <f>'Marks Entry'!AO67</f>
        <v>0</v>
      </c>
      <c r="AO65" s="495">
        <f>'Marks Entry'!AP67</f>
        <v>0</v>
      </c>
      <c r="AP65" s="495">
        <f>'Marks Entry'!AQ67</f>
        <v>0</v>
      </c>
      <c r="AQ65" s="498">
        <f>'Marks Entry'!AR67</f>
        <v>0</v>
      </c>
      <c r="AR65" s="495">
        <f>'Marks Entry'!AS67</f>
        <v>0</v>
      </c>
      <c r="AS65" s="495">
        <f>'Marks Entry'!AT67</f>
        <v>0</v>
      </c>
      <c r="AT65" s="498">
        <f>'Marks Entry'!AU67</f>
        <v>0</v>
      </c>
      <c r="AU65" s="511">
        <f>'Marks Entry'!AV67</f>
        <v>0</v>
      </c>
      <c r="AV65" s="501">
        <f>'Marks Entry'!AW67</f>
        <v>0</v>
      </c>
      <c r="AW65" s="501" t="str">
        <f>'Marks Entry'!AX67</f>
        <v>E</v>
      </c>
      <c r="AX65" s="502">
        <f>'Marks Entry'!AY67</f>
        <v>0</v>
      </c>
      <c r="AY65" s="494">
        <f>'Marks Entry'!AZ67</f>
        <v>0</v>
      </c>
      <c r="AZ65" s="495">
        <f>'Marks Entry'!BA67</f>
        <v>0</v>
      </c>
      <c r="BA65" s="496">
        <f>'Marks Entry'!BB67</f>
        <v>0</v>
      </c>
      <c r="BB65" s="495">
        <f>'Marks Entry'!BC67</f>
        <v>0</v>
      </c>
      <c r="BC65" s="495">
        <f>'Marks Entry'!BD67</f>
        <v>0</v>
      </c>
      <c r="BD65" s="497">
        <f>'Marks Entry'!BE67</f>
        <v>0</v>
      </c>
      <c r="BE65" s="495">
        <f>'Marks Entry'!BF67</f>
        <v>0</v>
      </c>
      <c r="BF65" s="495">
        <f>'Marks Entry'!BG67</f>
        <v>0</v>
      </c>
      <c r="BG65" s="497">
        <f>'Marks Entry'!BH67</f>
        <v>0</v>
      </c>
      <c r="BH65" s="498">
        <f>'Marks Entry'!BI67</f>
        <v>0</v>
      </c>
      <c r="BI65" s="495">
        <f>'Marks Entry'!BJ67</f>
        <v>0</v>
      </c>
      <c r="BJ65" s="495">
        <f>'Marks Entry'!BK67</f>
        <v>0</v>
      </c>
      <c r="BK65" s="498">
        <f>'Marks Entry'!BL67</f>
        <v>0</v>
      </c>
      <c r="BL65" s="495">
        <f>'Marks Entry'!BM67</f>
        <v>0</v>
      </c>
      <c r="BM65" s="495">
        <f>'Marks Entry'!BN67</f>
        <v>0</v>
      </c>
      <c r="BN65" s="498">
        <f>'Marks Entry'!BO67</f>
        <v>0</v>
      </c>
      <c r="BO65" s="511">
        <f>'Marks Entry'!BP67</f>
        <v>0</v>
      </c>
      <c r="BP65" s="501">
        <f>'Marks Entry'!BQ67</f>
        <v>0</v>
      </c>
      <c r="BQ65" s="501" t="str">
        <f>'Marks Entry'!BR67</f>
        <v>E</v>
      </c>
      <c r="BR65" s="502">
        <f>'Marks Entry'!BS67</f>
        <v>0</v>
      </c>
      <c r="BS65" s="494">
        <f>'Marks Entry'!BT67</f>
        <v>0</v>
      </c>
      <c r="BT65" s="495">
        <f>'Marks Entry'!BU67</f>
        <v>0</v>
      </c>
      <c r="BU65" s="496">
        <f>'Marks Entry'!BV67</f>
        <v>0</v>
      </c>
      <c r="BV65" s="495">
        <f>'Marks Entry'!BW67</f>
        <v>0</v>
      </c>
      <c r="BW65" s="495">
        <f>'Marks Entry'!BX67</f>
        <v>0</v>
      </c>
      <c r="BX65" s="497">
        <f>'Marks Entry'!BY67</f>
        <v>0</v>
      </c>
      <c r="BY65" s="495">
        <f>'Marks Entry'!BZ67</f>
        <v>0</v>
      </c>
      <c r="BZ65" s="495">
        <f>'Marks Entry'!CA67</f>
        <v>0</v>
      </c>
      <c r="CA65" s="497">
        <f>'Marks Entry'!CB67</f>
        <v>0</v>
      </c>
      <c r="CB65" s="498">
        <f>'Marks Entry'!CC67</f>
        <v>0</v>
      </c>
      <c r="CC65" s="495">
        <f>'Marks Entry'!CD67</f>
        <v>0</v>
      </c>
      <c r="CD65" s="495">
        <f>'Marks Entry'!CE67</f>
        <v>0</v>
      </c>
      <c r="CE65" s="498">
        <f>'Marks Entry'!CF67</f>
        <v>0</v>
      </c>
      <c r="CF65" s="495">
        <f>'Marks Entry'!CG67</f>
        <v>0</v>
      </c>
      <c r="CG65" s="495">
        <f>'Marks Entry'!CH67</f>
        <v>0</v>
      </c>
      <c r="CH65" s="498">
        <f>'Marks Entry'!CI67</f>
        <v>0</v>
      </c>
      <c r="CI65" s="511">
        <f>'Marks Entry'!CJ67</f>
        <v>0</v>
      </c>
      <c r="CJ65" s="501">
        <f>'Marks Entry'!CK67</f>
        <v>0</v>
      </c>
      <c r="CK65" s="501" t="str">
        <f>'Marks Entry'!CL67</f>
        <v>E</v>
      </c>
      <c r="CL65" s="502">
        <f>'Marks Entry'!CM67</f>
        <v>0</v>
      </c>
      <c r="CM65" s="494">
        <f>'Marks Entry'!CN67</f>
        <v>0</v>
      </c>
      <c r="CN65" s="495">
        <f>'Marks Entry'!CO67</f>
        <v>0</v>
      </c>
      <c r="CO65" s="496">
        <f>'Marks Entry'!CP67</f>
        <v>0</v>
      </c>
      <c r="CP65" s="495">
        <f>'Marks Entry'!CQ67</f>
        <v>0</v>
      </c>
      <c r="CQ65" s="495">
        <f>'Marks Entry'!CR67</f>
        <v>0</v>
      </c>
      <c r="CR65" s="497">
        <f>'Marks Entry'!CS67</f>
        <v>0</v>
      </c>
      <c r="CS65" s="495">
        <f>'Marks Entry'!CT67</f>
        <v>0</v>
      </c>
      <c r="CT65" s="495">
        <f>'Marks Entry'!CU67</f>
        <v>0</v>
      </c>
      <c r="CU65" s="497">
        <f>'Marks Entry'!CV67</f>
        <v>0</v>
      </c>
      <c r="CV65" s="498">
        <f>'Marks Entry'!CW67</f>
        <v>0</v>
      </c>
      <c r="CW65" s="495">
        <f>'Marks Entry'!CX67</f>
        <v>0</v>
      </c>
      <c r="CX65" s="495">
        <f>'Marks Entry'!CY67</f>
        <v>0</v>
      </c>
      <c r="CY65" s="498">
        <f>'Marks Entry'!CZ67</f>
        <v>0</v>
      </c>
      <c r="CZ65" s="495">
        <f>'Marks Entry'!DA67</f>
        <v>0</v>
      </c>
      <c r="DA65" s="495">
        <f>'Marks Entry'!DB67</f>
        <v>0</v>
      </c>
      <c r="DB65" s="498">
        <f>'Marks Entry'!DC67</f>
        <v>0</v>
      </c>
      <c r="DC65" s="511">
        <f>'Marks Entry'!DD67</f>
        <v>0</v>
      </c>
      <c r="DD65" s="501">
        <f>'Marks Entry'!DE67</f>
        <v>0</v>
      </c>
      <c r="DE65" s="501" t="str">
        <f>'Marks Entry'!DF67</f>
        <v>E</v>
      </c>
      <c r="DF65" s="502">
        <f>'Marks Entry'!DG67</f>
        <v>0</v>
      </c>
      <c r="DG65" s="494">
        <f>'Marks Entry'!DH67</f>
        <v>0</v>
      </c>
      <c r="DH65" s="495">
        <f>'Marks Entry'!DI67</f>
        <v>0</v>
      </c>
      <c r="DI65" s="496">
        <f>'Marks Entry'!DJ67</f>
        <v>0</v>
      </c>
      <c r="DJ65" s="495">
        <f>'Marks Entry'!DK67</f>
        <v>0</v>
      </c>
      <c r="DK65" s="495">
        <f>'Marks Entry'!DL67</f>
        <v>0</v>
      </c>
      <c r="DL65" s="497">
        <f>'Marks Entry'!DM67</f>
        <v>0</v>
      </c>
      <c r="DM65" s="495">
        <f>'Marks Entry'!DN67</f>
        <v>0</v>
      </c>
      <c r="DN65" s="495">
        <f>'Marks Entry'!DO67</f>
        <v>0</v>
      </c>
      <c r="DO65" s="497">
        <f>'Marks Entry'!DP67</f>
        <v>0</v>
      </c>
      <c r="DP65" s="498">
        <f>'Marks Entry'!DQ67</f>
        <v>0</v>
      </c>
      <c r="DQ65" s="495">
        <f>'Marks Entry'!DR67</f>
        <v>0</v>
      </c>
      <c r="DR65" s="495">
        <f>'Marks Entry'!DS67</f>
        <v>0</v>
      </c>
      <c r="DS65" s="498">
        <f>'Marks Entry'!DT67</f>
        <v>0</v>
      </c>
      <c r="DT65" s="495">
        <f>'Marks Entry'!DU67</f>
        <v>0</v>
      </c>
      <c r="DU65" s="495">
        <f>'Marks Entry'!DV67</f>
        <v>0</v>
      </c>
      <c r="DV65" s="498">
        <f>'Marks Entry'!DW67</f>
        <v>0</v>
      </c>
      <c r="DW65" s="511">
        <f>'Marks Entry'!DX67</f>
        <v>0</v>
      </c>
      <c r="DX65" s="501">
        <f>'Marks Entry'!DY67</f>
        <v>0</v>
      </c>
      <c r="DY65" s="501" t="str">
        <f>'Marks Entry'!DZ67</f>
        <v>E</v>
      </c>
      <c r="DZ65" s="502">
        <f>'Marks Entry'!EA67</f>
        <v>0</v>
      </c>
      <c r="EA65" s="494">
        <f>'Marks Entry'!EB67</f>
        <v>0</v>
      </c>
      <c r="EB65" s="495">
        <f>'Marks Entry'!EC67</f>
        <v>0</v>
      </c>
      <c r="EC65" s="495">
        <f>'Marks Entry'!ED67</f>
        <v>0</v>
      </c>
      <c r="ED65" s="495">
        <f>'Marks Entry'!EE67</f>
        <v>0</v>
      </c>
      <c r="EE65" s="495">
        <f>'Marks Entry'!EF67</f>
        <v>0</v>
      </c>
      <c r="EF65" s="503">
        <f>'Marks Entry'!EG67</f>
        <v>0</v>
      </c>
      <c r="EG65" s="504">
        <f>'Marks Entry'!EJ67</f>
        <v>0</v>
      </c>
      <c r="EH65" s="494">
        <f>'Marks Entry'!EK67</f>
        <v>0</v>
      </c>
      <c r="EI65" s="495">
        <f>'Marks Entry'!EL67</f>
        <v>0</v>
      </c>
      <c r="EJ65" s="495">
        <f>'Marks Entry'!EM67</f>
        <v>0</v>
      </c>
      <c r="EK65" s="495">
        <f>'Marks Entry'!EN67</f>
        <v>0</v>
      </c>
      <c r="EL65" s="495">
        <f>'Marks Entry'!EO67</f>
        <v>0</v>
      </c>
      <c r="EM65" s="498">
        <f>'Marks Entry'!EP67</f>
        <v>0</v>
      </c>
      <c r="EN65" s="504">
        <f>'Marks Entry'!ES67</f>
        <v>0</v>
      </c>
      <c r="EO65" s="494">
        <f>'Marks Entry'!ET67</f>
        <v>0</v>
      </c>
      <c r="EP65" s="495">
        <f>'Marks Entry'!EU67</f>
        <v>0</v>
      </c>
      <c r="EQ65" s="495">
        <f>'Marks Entry'!EV67</f>
        <v>0</v>
      </c>
      <c r="ER65" s="495">
        <f>'Marks Entry'!EW67</f>
        <v>0</v>
      </c>
      <c r="ES65" s="495">
        <f>'Marks Entry'!EX67</f>
        <v>0</v>
      </c>
      <c r="ET65" s="498">
        <f>'Marks Entry'!EY67</f>
        <v>0</v>
      </c>
      <c r="EU65" s="504">
        <f>'Marks Entry'!FB67</f>
        <v>0</v>
      </c>
      <c r="EV65" s="505">
        <f>'Marks Entry'!FC67</f>
        <v>0</v>
      </c>
      <c r="EW65" s="506">
        <f>'Marks Entry'!FD67</f>
        <v>0</v>
      </c>
      <c r="EX65" s="507" t="str">
        <f>'Marks Entry'!FE67</f>
        <v/>
      </c>
      <c r="EY65" s="505">
        <f>'Marks Entry'!FF67</f>
        <v>0</v>
      </c>
      <c r="EZ65" s="506">
        <f>'Marks Entry'!FG67</f>
        <v>0</v>
      </c>
      <c r="FA65" s="508" t="str">
        <f>'Marks Entry'!FH67</f>
        <v/>
      </c>
      <c r="FB65" s="506" t="str">
        <f>IF(OR('Marks Entry'!FI67="First",'Marks Entry'!FI67="Second",'Marks Entry'!FI67="Third"),'Marks Entry'!FI67,"")</f>
        <v/>
      </c>
      <c r="FC65" s="506" t="str">
        <f>'Marks Entry'!FJ67</f>
        <v/>
      </c>
      <c r="FD65" s="509" t="str">
        <f>'Marks Entry'!FK67</f>
        <v/>
      </c>
      <c r="FE65" s="493" t="str">
        <f>'Marks Entry'!FL67</f>
        <v/>
      </c>
      <c r="FF65" s="510" t="str">
        <f>'Marks Entry'!FM67</f>
        <v/>
      </c>
      <c r="FG65" s="18">
        <f>'Marks Entry'!FO67</f>
        <v>0</v>
      </c>
    </row>
    <row r="66" spans="1:163" s="19" customFormat="1" ht="17.25" customHeight="1">
      <c r="A66" s="1013"/>
      <c r="B66" s="492">
        <f t="shared" si="1"/>
        <v>0</v>
      </c>
      <c r="C66" s="493">
        <f>'Marks Entry'!D68</f>
        <v>0</v>
      </c>
      <c r="D66" s="493">
        <f>'Marks Entry'!E68</f>
        <v>0</v>
      </c>
      <c r="E66" s="493">
        <f>'Marks Entry'!F68</f>
        <v>0</v>
      </c>
      <c r="F66" s="493">
        <f>'Marks Entry'!G68</f>
        <v>0</v>
      </c>
      <c r="G66" s="493">
        <f>'Marks Entry'!H68</f>
        <v>0</v>
      </c>
      <c r="H66" s="493">
        <f>'Marks Entry'!I68</f>
        <v>0</v>
      </c>
      <c r="I66" s="493">
        <f>'Marks Entry'!J68</f>
        <v>0</v>
      </c>
      <c r="J66" s="597">
        <f>'Marks Entry'!K68</f>
        <v>0</v>
      </c>
      <c r="K66" s="494">
        <f>'Marks Entry'!L68</f>
        <v>0</v>
      </c>
      <c r="L66" s="495">
        <f>'Marks Entry'!M68</f>
        <v>0</v>
      </c>
      <c r="M66" s="496">
        <f>'Marks Entry'!N68</f>
        <v>0</v>
      </c>
      <c r="N66" s="495">
        <f>'Marks Entry'!O68</f>
        <v>0</v>
      </c>
      <c r="O66" s="495">
        <f>'Marks Entry'!P68</f>
        <v>0</v>
      </c>
      <c r="P66" s="497">
        <f>'Marks Entry'!Q68</f>
        <v>0</v>
      </c>
      <c r="Q66" s="495">
        <f>'Marks Entry'!R68</f>
        <v>0</v>
      </c>
      <c r="R66" s="495">
        <f>'Marks Entry'!S68</f>
        <v>0</v>
      </c>
      <c r="S66" s="497">
        <f>'Marks Entry'!T68</f>
        <v>0</v>
      </c>
      <c r="T66" s="498">
        <f>'Marks Entry'!U68</f>
        <v>0</v>
      </c>
      <c r="U66" s="495">
        <f>'Marks Entry'!V68</f>
        <v>0</v>
      </c>
      <c r="V66" s="495">
        <f>'Marks Entry'!W68</f>
        <v>0</v>
      </c>
      <c r="W66" s="498">
        <f>'Marks Entry'!X68</f>
        <v>0</v>
      </c>
      <c r="X66" s="495">
        <f>'Marks Entry'!Y68</f>
        <v>0</v>
      </c>
      <c r="Y66" s="495">
        <f>'Marks Entry'!Z68</f>
        <v>0</v>
      </c>
      <c r="Z66" s="498">
        <f>'Marks Entry'!AA68</f>
        <v>0</v>
      </c>
      <c r="AA66" s="511">
        <f>'Marks Entry'!AB68</f>
        <v>0</v>
      </c>
      <c r="AB66" s="501">
        <f>'Marks Entry'!AC68</f>
        <v>0</v>
      </c>
      <c r="AC66" s="501" t="str">
        <f>'Marks Entry'!AD68</f>
        <v/>
      </c>
      <c r="AD66" s="502">
        <f>'Marks Entry'!AE68</f>
        <v>0</v>
      </c>
      <c r="AE66" s="494">
        <f>'Marks Entry'!AF68</f>
        <v>0</v>
      </c>
      <c r="AF66" s="495">
        <f>'Marks Entry'!AG68</f>
        <v>0</v>
      </c>
      <c r="AG66" s="496">
        <f>'Marks Entry'!AH68</f>
        <v>0</v>
      </c>
      <c r="AH66" s="495">
        <f>'Marks Entry'!AI68</f>
        <v>0</v>
      </c>
      <c r="AI66" s="495">
        <f>'Marks Entry'!AJ68</f>
        <v>0</v>
      </c>
      <c r="AJ66" s="497">
        <f>'Marks Entry'!AK68</f>
        <v>0</v>
      </c>
      <c r="AK66" s="495">
        <f>'Marks Entry'!AL68</f>
        <v>0</v>
      </c>
      <c r="AL66" s="495">
        <f>'Marks Entry'!AM68</f>
        <v>0</v>
      </c>
      <c r="AM66" s="497">
        <f>'Marks Entry'!AN68</f>
        <v>0</v>
      </c>
      <c r="AN66" s="498">
        <f>'Marks Entry'!AO68</f>
        <v>0</v>
      </c>
      <c r="AO66" s="495">
        <f>'Marks Entry'!AP68</f>
        <v>0</v>
      </c>
      <c r="AP66" s="495">
        <f>'Marks Entry'!AQ68</f>
        <v>0</v>
      </c>
      <c r="AQ66" s="498">
        <f>'Marks Entry'!AR68</f>
        <v>0</v>
      </c>
      <c r="AR66" s="495">
        <f>'Marks Entry'!AS68</f>
        <v>0</v>
      </c>
      <c r="AS66" s="495">
        <f>'Marks Entry'!AT68</f>
        <v>0</v>
      </c>
      <c r="AT66" s="498">
        <f>'Marks Entry'!AU68</f>
        <v>0</v>
      </c>
      <c r="AU66" s="511">
        <f>'Marks Entry'!AV68</f>
        <v>0</v>
      </c>
      <c r="AV66" s="501">
        <f>'Marks Entry'!AW68</f>
        <v>0</v>
      </c>
      <c r="AW66" s="501" t="str">
        <f>'Marks Entry'!AX68</f>
        <v>E</v>
      </c>
      <c r="AX66" s="502">
        <f>'Marks Entry'!AY68</f>
        <v>0</v>
      </c>
      <c r="AY66" s="494">
        <f>'Marks Entry'!AZ68</f>
        <v>0</v>
      </c>
      <c r="AZ66" s="495">
        <f>'Marks Entry'!BA68</f>
        <v>0</v>
      </c>
      <c r="BA66" s="496">
        <f>'Marks Entry'!BB68</f>
        <v>0</v>
      </c>
      <c r="BB66" s="495">
        <f>'Marks Entry'!BC68</f>
        <v>0</v>
      </c>
      <c r="BC66" s="495">
        <f>'Marks Entry'!BD68</f>
        <v>0</v>
      </c>
      <c r="BD66" s="497">
        <f>'Marks Entry'!BE68</f>
        <v>0</v>
      </c>
      <c r="BE66" s="495">
        <f>'Marks Entry'!BF68</f>
        <v>0</v>
      </c>
      <c r="BF66" s="495">
        <f>'Marks Entry'!BG68</f>
        <v>0</v>
      </c>
      <c r="BG66" s="497">
        <f>'Marks Entry'!BH68</f>
        <v>0</v>
      </c>
      <c r="BH66" s="498">
        <f>'Marks Entry'!BI68</f>
        <v>0</v>
      </c>
      <c r="BI66" s="495">
        <f>'Marks Entry'!BJ68</f>
        <v>0</v>
      </c>
      <c r="BJ66" s="495">
        <f>'Marks Entry'!BK68</f>
        <v>0</v>
      </c>
      <c r="BK66" s="498">
        <f>'Marks Entry'!BL68</f>
        <v>0</v>
      </c>
      <c r="BL66" s="495">
        <f>'Marks Entry'!BM68</f>
        <v>0</v>
      </c>
      <c r="BM66" s="495">
        <f>'Marks Entry'!BN68</f>
        <v>0</v>
      </c>
      <c r="BN66" s="498">
        <f>'Marks Entry'!BO68</f>
        <v>0</v>
      </c>
      <c r="BO66" s="511">
        <f>'Marks Entry'!BP68</f>
        <v>0</v>
      </c>
      <c r="BP66" s="501">
        <f>'Marks Entry'!BQ68</f>
        <v>0</v>
      </c>
      <c r="BQ66" s="501" t="str">
        <f>'Marks Entry'!BR68</f>
        <v>E</v>
      </c>
      <c r="BR66" s="502">
        <f>'Marks Entry'!BS68</f>
        <v>0</v>
      </c>
      <c r="BS66" s="494">
        <f>'Marks Entry'!BT68</f>
        <v>0</v>
      </c>
      <c r="BT66" s="495">
        <f>'Marks Entry'!BU68</f>
        <v>0</v>
      </c>
      <c r="BU66" s="496">
        <f>'Marks Entry'!BV68</f>
        <v>0</v>
      </c>
      <c r="BV66" s="495">
        <f>'Marks Entry'!BW68</f>
        <v>0</v>
      </c>
      <c r="BW66" s="495">
        <f>'Marks Entry'!BX68</f>
        <v>0</v>
      </c>
      <c r="BX66" s="497">
        <f>'Marks Entry'!BY68</f>
        <v>0</v>
      </c>
      <c r="BY66" s="495">
        <f>'Marks Entry'!BZ68</f>
        <v>0</v>
      </c>
      <c r="BZ66" s="495">
        <f>'Marks Entry'!CA68</f>
        <v>0</v>
      </c>
      <c r="CA66" s="497">
        <f>'Marks Entry'!CB68</f>
        <v>0</v>
      </c>
      <c r="CB66" s="498">
        <f>'Marks Entry'!CC68</f>
        <v>0</v>
      </c>
      <c r="CC66" s="495">
        <f>'Marks Entry'!CD68</f>
        <v>0</v>
      </c>
      <c r="CD66" s="495">
        <f>'Marks Entry'!CE68</f>
        <v>0</v>
      </c>
      <c r="CE66" s="498">
        <f>'Marks Entry'!CF68</f>
        <v>0</v>
      </c>
      <c r="CF66" s="495">
        <f>'Marks Entry'!CG68</f>
        <v>0</v>
      </c>
      <c r="CG66" s="495">
        <f>'Marks Entry'!CH68</f>
        <v>0</v>
      </c>
      <c r="CH66" s="498">
        <f>'Marks Entry'!CI68</f>
        <v>0</v>
      </c>
      <c r="CI66" s="511">
        <f>'Marks Entry'!CJ68</f>
        <v>0</v>
      </c>
      <c r="CJ66" s="501">
        <f>'Marks Entry'!CK68</f>
        <v>0</v>
      </c>
      <c r="CK66" s="501" t="str">
        <f>'Marks Entry'!CL68</f>
        <v>E</v>
      </c>
      <c r="CL66" s="502">
        <f>'Marks Entry'!CM68</f>
        <v>0</v>
      </c>
      <c r="CM66" s="494">
        <f>'Marks Entry'!CN68</f>
        <v>0</v>
      </c>
      <c r="CN66" s="495">
        <f>'Marks Entry'!CO68</f>
        <v>0</v>
      </c>
      <c r="CO66" s="496">
        <f>'Marks Entry'!CP68</f>
        <v>0</v>
      </c>
      <c r="CP66" s="495">
        <f>'Marks Entry'!CQ68</f>
        <v>0</v>
      </c>
      <c r="CQ66" s="495">
        <f>'Marks Entry'!CR68</f>
        <v>0</v>
      </c>
      <c r="CR66" s="497">
        <f>'Marks Entry'!CS68</f>
        <v>0</v>
      </c>
      <c r="CS66" s="495">
        <f>'Marks Entry'!CT68</f>
        <v>0</v>
      </c>
      <c r="CT66" s="495">
        <f>'Marks Entry'!CU68</f>
        <v>0</v>
      </c>
      <c r="CU66" s="497">
        <f>'Marks Entry'!CV68</f>
        <v>0</v>
      </c>
      <c r="CV66" s="498">
        <f>'Marks Entry'!CW68</f>
        <v>0</v>
      </c>
      <c r="CW66" s="495">
        <f>'Marks Entry'!CX68</f>
        <v>0</v>
      </c>
      <c r="CX66" s="495">
        <f>'Marks Entry'!CY68</f>
        <v>0</v>
      </c>
      <c r="CY66" s="498">
        <f>'Marks Entry'!CZ68</f>
        <v>0</v>
      </c>
      <c r="CZ66" s="495">
        <f>'Marks Entry'!DA68</f>
        <v>0</v>
      </c>
      <c r="DA66" s="495">
        <f>'Marks Entry'!DB68</f>
        <v>0</v>
      </c>
      <c r="DB66" s="498">
        <f>'Marks Entry'!DC68</f>
        <v>0</v>
      </c>
      <c r="DC66" s="511">
        <f>'Marks Entry'!DD68</f>
        <v>0</v>
      </c>
      <c r="DD66" s="501">
        <f>'Marks Entry'!DE68</f>
        <v>0</v>
      </c>
      <c r="DE66" s="501" t="str">
        <f>'Marks Entry'!DF68</f>
        <v>E</v>
      </c>
      <c r="DF66" s="502">
        <f>'Marks Entry'!DG68</f>
        <v>0</v>
      </c>
      <c r="DG66" s="494">
        <f>'Marks Entry'!DH68</f>
        <v>0</v>
      </c>
      <c r="DH66" s="495">
        <f>'Marks Entry'!DI68</f>
        <v>0</v>
      </c>
      <c r="DI66" s="496">
        <f>'Marks Entry'!DJ68</f>
        <v>0</v>
      </c>
      <c r="DJ66" s="495">
        <f>'Marks Entry'!DK68</f>
        <v>0</v>
      </c>
      <c r="DK66" s="495">
        <f>'Marks Entry'!DL68</f>
        <v>0</v>
      </c>
      <c r="DL66" s="497">
        <f>'Marks Entry'!DM68</f>
        <v>0</v>
      </c>
      <c r="DM66" s="495">
        <f>'Marks Entry'!DN68</f>
        <v>0</v>
      </c>
      <c r="DN66" s="495">
        <f>'Marks Entry'!DO68</f>
        <v>0</v>
      </c>
      <c r="DO66" s="497">
        <f>'Marks Entry'!DP68</f>
        <v>0</v>
      </c>
      <c r="DP66" s="498">
        <f>'Marks Entry'!DQ68</f>
        <v>0</v>
      </c>
      <c r="DQ66" s="495">
        <f>'Marks Entry'!DR68</f>
        <v>0</v>
      </c>
      <c r="DR66" s="495">
        <f>'Marks Entry'!DS68</f>
        <v>0</v>
      </c>
      <c r="DS66" s="498">
        <f>'Marks Entry'!DT68</f>
        <v>0</v>
      </c>
      <c r="DT66" s="495">
        <f>'Marks Entry'!DU68</f>
        <v>0</v>
      </c>
      <c r="DU66" s="495">
        <f>'Marks Entry'!DV68</f>
        <v>0</v>
      </c>
      <c r="DV66" s="498">
        <f>'Marks Entry'!DW68</f>
        <v>0</v>
      </c>
      <c r="DW66" s="511">
        <f>'Marks Entry'!DX68</f>
        <v>0</v>
      </c>
      <c r="DX66" s="501">
        <f>'Marks Entry'!DY68</f>
        <v>0</v>
      </c>
      <c r="DY66" s="501" t="str">
        <f>'Marks Entry'!DZ68</f>
        <v>E</v>
      </c>
      <c r="DZ66" s="502">
        <f>'Marks Entry'!EA68</f>
        <v>0</v>
      </c>
      <c r="EA66" s="494">
        <f>'Marks Entry'!EB68</f>
        <v>0</v>
      </c>
      <c r="EB66" s="495">
        <f>'Marks Entry'!EC68</f>
        <v>0</v>
      </c>
      <c r="EC66" s="495">
        <f>'Marks Entry'!ED68</f>
        <v>0</v>
      </c>
      <c r="ED66" s="495">
        <f>'Marks Entry'!EE68</f>
        <v>0</v>
      </c>
      <c r="EE66" s="495">
        <f>'Marks Entry'!EF68</f>
        <v>0</v>
      </c>
      <c r="EF66" s="503">
        <f>'Marks Entry'!EG68</f>
        <v>0</v>
      </c>
      <c r="EG66" s="504">
        <f>'Marks Entry'!EJ68</f>
        <v>0</v>
      </c>
      <c r="EH66" s="494">
        <f>'Marks Entry'!EK68</f>
        <v>0</v>
      </c>
      <c r="EI66" s="495">
        <f>'Marks Entry'!EL68</f>
        <v>0</v>
      </c>
      <c r="EJ66" s="495">
        <f>'Marks Entry'!EM68</f>
        <v>0</v>
      </c>
      <c r="EK66" s="495">
        <f>'Marks Entry'!EN68</f>
        <v>0</v>
      </c>
      <c r="EL66" s="495">
        <f>'Marks Entry'!EO68</f>
        <v>0</v>
      </c>
      <c r="EM66" s="498">
        <f>'Marks Entry'!EP68</f>
        <v>0</v>
      </c>
      <c r="EN66" s="504">
        <f>'Marks Entry'!ES68</f>
        <v>0</v>
      </c>
      <c r="EO66" s="494">
        <f>'Marks Entry'!ET68</f>
        <v>0</v>
      </c>
      <c r="EP66" s="495">
        <f>'Marks Entry'!EU68</f>
        <v>0</v>
      </c>
      <c r="EQ66" s="495">
        <f>'Marks Entry'!EV68</f>
        <v>0</v>
      </c>
      <c r="ER66" s="495">
        <f>'Marks Entry'!EW68</f>
        <v>0</v>
      </c>
      <c r="ES66" s="495">
        <f>'Marks Entry'!EX68</f>
        <v>0</v>
      </c>
      <c r="ET66" s="498">
        <f>'Marks Entry'!EY68</f>
        <v>0</v>
      </c>
      <c r="EU66" s="504">
        <f>'Marks Entry'!FB68</f>
        <v>0</v>
      </c>
      <c r="EV66" s="505">
        <f>'Marks Entry'!FC68</f>
        <v>0</v>
      </c>
      <c r="EW66" s="506">
        <f>'Marks Entry'!FD68</f>
        <v>0</v>
      </c>
      <c r="EX66" s="507" t="str">
        <f>'Marks Entry'!FE68</f>
        <v/>
      </c>
      <c r="EY66" s="505">
        <f>'Marks Entry'!FF68</f>
        <v>0</v>
      </c>
      <c r="EZ66" s="506">
        <f>'Marks Entry'!FG68</f>
        <v>0</v>
      </c>
      <c r="FA66" s="508" t="str">
        <f>'Marks Entry'!FH68</f>
        <v/>
      </c>
      <c r="FB66" s="506" t="str">
        <f>IF(OR('Marks Entry'!FI68="First",'Marks Entry'!FI68="Second",'Marks Entry'!FI68="Third"),'Marks Entry'!FI68,"")</f>
        <v/>
      </c>
      <c r="FC66" s="506" t="str">
        <f>'Marks Entry'!FJ68</f>
        <v/>
      </c>
      <c r="FD66" s="509" t="str">
        <f>'Marks Entry'!FK68</f>
        <v/>
      </c>
      <c r="FE66" s="493" t="str">
        <f>'Marks Entry'!FL68</f>
        <v/>
      </c>
      <c r="FF66" s="510" t="str">
        <f>'Marks Entry'!FM68</f>
        <v/>
      </c>
      <c r="FG66" s="18">
        <f>'Marks Entry'!FO68</f>
        <v>0</v>
      </c>
    </row>
    <row r="67" spans="1:163" s="19" customFormat="1" ht="17.25" customHeight="1">
      <c r="A67" s="1013"/>
      <c r="B67" s="492">
        <f t="shared" si="1"/>
        <v>0</v>
      </c>
      <c r="C67" s="493">
        <f>'Marks Entry'!D69</f>
        <v>0</v>
      </c>
      <c r="D67" s="493">
        <f>'Marks Entry'!E69</f>
        <v>0</v>
      </c>
      <c r="E67" s="493">
        <f>'Marks Entry'!F69</f>
        <v>0</v>
      </c>
      <c r="F67" s="493">
        <f>'Marks Entry'!G69</f>
        <v>0</v>
      </c>
      <c r="G67" s="493">
        <f>'Marks Entry'!H69</f>
        <v>0</v>
      </c>
      <c r="H67" s="493">
        <f>'Marks Entry'!I69</f>
        <v>0</v>
      </c>
      <c r="I67" s="493">
        <f>'Marks Entry'!J69</f>
        <v>0</v>
      </c>
      <c r="J67" s="597">
        <f>'Marks Entry'!K69</f>
        <v>0</v>
      </c>
      <c r="K67" s="494">
        <f>'Marks Entry'!L69</f>
        <v>0</v>
      </c>
      <c r="L67" s="495">
        <f>'Marks Entry'!M69</f>
        <v>0</v>
      </c>
      <c r="M67" s="496">
        <f>'Marks Entry'!N69</f>
        <v>0</v>
      </c>
      <c r="N67" s="495">
        <f>'Marks Entry'!O69</f>
        <v>0</v>
      </c>
      <c r="O67" s="495">
        <f>'Marks Entry'!P69</f>
        <v>0</v>
      </c>
      <c r="P67" s="497">
        <f>'Marks Entry'!Q69</f>
        <v>0</v>
      </c>
      <c r="Q67" s="495">
        <f>'Marks Entry'!R69</f>
        <v>0</v>
      </c>
      <c r="R67" s="495">
        <f>'Marks Entry'!S69</f>
        <v>0</v>
      </c>
      <c r="S67" s="497">
        <f>'Marks Entry'!T69</f>
        <v>0</v>
      </c>
      <c r="T67" s="498">
        <f>'Marks Entry'!U69</f>
        <v>0</v>
      </c>
      <c r="U67" s="495">
        <f>'Marks Entry'!V69</f>
        <v>0</v>
      </c>
      <c r="V67" s="495">
        <f>'Marks Entry'!W69</f>
        <v>0</v>
      </c>
      <c r="W67" s="498">
        <f>'Marks Entry'!X69</f>
        <v>0</v>
      </c>
      <c r="X67" s="495">
        <f>'Marks Entry'!Y69</f>
        <v>0</v>
      </c>
      <c r="Y67" s="495">
        <f>'Marks Entry'!Z69</f>
        <v>0</v>
      </c>
      <c r="Z67" s="498">
        <f>'Marks Entry'!AA69</f>
        <v>0</v>
      </c>
      <c r="AA67" s="511">
        <f>'Marks Entry'!AB69</f>
        <v>0</v>
      </c>
      <c r="AB67" s="501">
        <f>'Marks Entry'!AC69</f>
        <v>0</v>
      </c>
      <c r="AC67" s="501" t="str">
        <f>'Marks Entry'!AD69</f>
        <v/>
      </c>
      <c r="AD67" s="502">
        <f>'Marks Entry'!AE69</f>
        <v>0</v>
      </c>
      <c r="AE67" s="494">
        <f>'Marks Entry'!AF69</f>
        <v>0</v>
      </c>
      <c r="AF67" s="495">
        <f>'Marks Entry'!AG69</f>
        <v>0</v>
      </c>
      <c r="AG67" s="496">
        <f>'Marks Entry'!AH69</f>
        <v>0</v>
      </c>
      <c r="AH67" s="495">
        <f>'Marks Entry'!AI69</f>
        <v>0</v>
      </c>
      <c r="AI67" s="495">
        <f>'Marks Entry'!AJ69</f>
        <v>0</v>
      </c>
      <c r="AJ67" s="497">
        <f>'Marks Entry'!AK69</f>
        <v>0</v>
      </c>
      <c r="AK67" s="495">
        <f>'Marks Entry'!AL69</f>
        <v>0</v>
      </c>
      <c r="AL67" s="495">
        <f>'Marks Entry'!AM69</f>
        <v>0</v>
      </c>
      <c r="AM67" s="497">
        <f>'Marks Entry'!AN69</f>
        <v>0</v>
      </c>
      <c r="AN67" s="498">
        <f>'Marks Entry'!AO69</f>
        <v>0</v>
      </c>
      <c r="AO67" s="495">
        <f>'Marks Entry'!AP69</f>
        <v>0</v>
      </c>
      <c r="AP67" s="495">
        <f>'Marks Entry'!AQ69</f>
        <v>0</v>
      </c>
      <c r="AQ67" s="498">
        <f>'Marks Entry'!AR69</f>
        <v>0</v>
      </c>
      <c r="AR67" s="495">
        <f>'Marks Entry'!AS69</f>
        <v>0</v>
      </c>
      <c r="AS67" s="495">
        <f>'Marks Entry'!AT69</f>
        <v>0</v>
      </c>
      <c r="AT67" s="498">
        <f>'Marks Entry'!AU69</f>
        <v>0</v>
      </c>
      <c r="AU67" s="511">
        <f>'Marks Entry'!AV69</f>
        <v>0</v>
      </c>
      <c r="AV67" s="501">
        <f>'Marks Entry'!AW69</f>
        <v>0</v>
      </c>
      <c r="AW67" s="501" t="str">
        <f>'Marks Entry'!AX69</f>
        <v>E</v>
      </c>
      <c r="AX67" s="502">
        <f>'Marks Entry'!AY69</f>
        <v>0</v>
      </c>
      <c r="AY67" s="494">
        <f>'Marks Entry'!AZ69</f>
        <v>0</v>
      </c>
      <c r="AZ67" s="495">
        <f>'Marks Entry'!BA69</f>
        <v>0</v>
      </c>
      <c r="BA67" s="496">
        <f>'Marks Entry'!BB69</f>
        <v>0</v>
      </c>
      <c r="BB67" s="495">
        <f>'Marks Entry'!BC69</f>
        <v>0</v>
      </c>
      <c r="BC67" s="495">
        <f>'Marks Entry'!BD69</f>
        <v>0</v>
      </c>
      <c r="BD67" s="497">
        <f>'Marks Entry'!BE69</f>
        <v>0</v>
      </c>
      <c r="BE67" s="495">
        <f>'Marks Entry'!BF69</f>
        <v>0</v>
      </c>
      <c r="BF67" s="495">
        <f>'Marks Entry'!BG69</f>
        <v>0</v>
      </c>
      <c r="BG67" s="497">
        <f>'Marks Entry'!BH69</f>
        <v>0</v>
      </c>
      <c r="BH67" s="498">
        <f>'Marks Entry'!BI69</f>
        <v>0</v>
      </c>
      <c r="BI67" s="495">
        <f>'Marks Entry'!BJ69</f>
        <v>0</v>
      </c>
      <c r="BJ67" s="495">
        <f>'Marks Entry'!BK69</f>
        <v>0</v>
      </c>
      <c r="BK67" s="498">
        <f>'Marks Entry'!BL69</f>
        <v>0</v>
      </c>
      <c r="BL67" s="495">
        <f>'Marks Entry'!BM69</f>
        <v>0</v>
      </c>
      <c r="BM67" s="495">
        <f>'Marks Entry'!BN69</f>
        <v>0</v>
      </c>
      <c r="BN67" s="498">
        <f>'Marks Entry'!BO69</f>
        <v>0</v>
      </c>
      <c r="BO67" s="511">
        <f>'Marks Entry'!BP69</f>
        <v>0</v>
      </c>
      <c r="BP67" s="501">
        <f>'Marks Entry'!BQ69</f>
        <v>0</v>
      </c>
      <c r="BQ67" s="501" t="str">
        <f>'Marks Entry'!BR69</f>
        <v>E</v>
      </c>
      <c r="BR67" s="502">
        <f>'Marks Entry'!BS69</f>
        <v>0</v>
      </c>
      <c r="BS67" s="494">
        <f>'Marks Entry'!BT69</f>
        <v>0</v>
      </c>
      <c r="BT67" s="495">
        <f>'Marks Entry'!BU69</f>
        <v>0</v>
      </c>
      <c r="BU67" s="496">
        <f>'Marks Entry'!BV69</f>
        <v>0</v>
      </c>
      <c r="BV67" s="495">
        <f>'Marks Entry'!BW69</f>
        <v>0</v>
      </c>
      <c r="BW67" s="495">
        <f>'Marks Entry'!BX69</f>
        <v>0</v>
      </c>
      <c r="BX67" s="497">
        <f>'Marks Entry'!BY69</f>
        <v>0</v>
      </c>
      <c r="BY67" s="495">
        <f>'Marks Entry'!BZ69</f>
        <v>0</v>
      </c>
      <c r="BZ67" s="495">
        <f>'Marks Entry'!CA69</f>
        <v>0</v>
      </c>
      <c r="CA67" s="497">
        <f>'Marks Entry'!CB69</f>
        <v>0</v>
      </c>
      <c r="CB67" s="498">
        <f>'Marks Entry'!CC69</f>
        <v>0</v>
      </c>
      <c r="CC67" s="495">
        <f>'Marks Entry'!CD69</f>
        <v>0</v>
      </c>
      <c r="CD67" s="495">
        <f>'Marks Entry'!CE69</f>
        <v>0</v>
      </c>
      <c r="CE67" s="498">
        <f>'Marks Entry'!CF69</f>
        <v>0</v>
      </c>
      <c r="CF67" s="495">
        <f>'Marks Entry'!CG69</f>
        <v>0</v>
      </c>
      <c r="CG67" s="495">
        <f>'Marks Entry'!CH69</f>
        <v>0</v>
      </c>
      <c r="CH67" s="498">
        <f>'Marks Entry'!CI69</f>
        <v>0</v>
      </c>
      <c r="CI67" s="511">
        <f>'Marks Entry'!CJ69</f>
        <v>0</v>
      </c>
      <c r="CJ67" s="501">
        <f>'Marks Entry'!CK69</f>
        <v>0</v>
      </c>
      <c r="CK67" s="501" t="str">
        <f>'Marks Entry'!CL69</f>
        <v>E</v>
      </c>
      <c r="CL67" s="502">
        <f>'Marks Entry'!CM69</f>
        <v>0</v>
      </c>
      <c r="CM67" s="494">
        <f>'Marks Entry'!CN69</f>
        <v>0</v>
      </c>
      <c r="CN67" s="495">
        <f>'Marks Entry'!CO69</f>
        <v>0</v>
      </c>
      <c r="CO67" s="496">
        <f>'Marks Entry'!CP69</f>
        <v>0</v>
      </c>
      <c r="CP67" s="495">
        <f>'Marks Entry'!CQ69</f>
        <v>0</v>
      </c>
      <c r="CQ67" s="495">
        <f>'Marks Entry'!CR69</f>
        <v>0</v>
      </c>
      <c r="CR67" s="497">
        <f>'Marks Entry'!CS69</f>
        <v>0</v>
      </c>
      <c r="CS67" s="495">
        <f>'Marks Entry'!CT69</f>
        <v>0</v>
      </c>
      <c r="CT67" s="495">
        <f>'Marks Entry'!CU69</f>
        <v>0</v>
      </c>
      <c r="CU67" s="497">
        <f>'Marks Entry'!CV69</f>
        <v>0</v>
      </c>
      <c r="CV67" s="498">
        <f>'Marks Entry'!CW69</f>
        <v>0</v>
      </c>
      <c r="CW67" s="495">
        <f>'Marks Entry'!CX69</f>
        <v>0</v>
      </c>
      <c r="CX67" s="495">
        <f>'Marks Entry'!CY69</f>
        <v>0</v>
      </c>
      <c r="CY67" s="498">
        <f>'Marks Entry'!CZ69</f>
        <v>0</v>
      </c>
      <c r="CZ67" s="495">
        <f>'Marks Entry'!DA69</f>
        <v>0</v>
      </c>
      <c r="DA67" s="495">
        <f>'Marks Entry'!DB69</f>
        <v>0</v>
      </c>
      <c r="DB67" s="498">
        <f>'Marks Entry'!DC69</f>
        <v>0</v>
      </c>
      <c r="DC67" s="511">
        <f>'Marks Entry'!DD69</f>
        <v>0</v>
      </c>
      <c r="DD67" s="501">
        <f>'Marks Entry'!DE69</f>
        <v>0</v>
      </c>
      <c r="DE67" s="501" t="str">
        <f>'Marks Entry'!DF69</f>
        <v>E</v>
      </c>
      <c r="DF67" s="502">
        <f>'Marks Entry'!DG69</f>
        <v>0</v>
      </c>
      <c r="DG67" s="494">
        <f>'Marks Entry'!DH69</f>
        <v>0</v>
      </c>
      <c r="DH67" s="495">
        <f>'Marks Entry'!DI69</f>
        <v>0</v>
      </c>
      <c r="DI67" s="496">
        <f>'Marks Entry'!DJ69</f>
        <v>0</v>
      </c>
      <c r="DJ67" s="495">
        <f>'Marks Entry'!DK69</f>
        <v>0</v>
      </c>
      <c r="DK67" s="495">
        <f>'Marks Entry'!DL69</f>
        <v>0</v>
      </c>
      <c r="DL67" s="497">
        <f>'Marks Entry'!DM69</f>
        <v>0</v>
      </c>
      <c r="DM67" s="495">
        <f>'Marks Entry'!DN69</f>
        <v>0</v>
      </c>
      <c r="DN67" s="495">
        <f>'Marks Entry'!DO69</f>
        <v>0</v>
      </c>
      <c r="DO67" s="497">
        <f>'Marks Entry'!DP69</f>
        <v>0</v>
      </c>
      <c r="DP67" s="498">
        <f>'Marks Entry'!DQ69</f>
        <v>0</v>
      </c>
      <c r="DQ67" s="495">
        <f>'Marks Entry'!DR69</f>
        <v>0</v>
      </c>
      <c r="DR67" s="495">
        <f>'Marks Entry'!DS69</f>
        <v>0</v>
      </c>
      <c r="DS67" s="498">
        <f>'Marks Entry'!DT69</f>
        <v>0</v>
      </c>
      <c r="DT67" s="495">
        <f>'Marks Entry'!DU69</f>
        <v>0</v>
      </c>
      <c r="DU67" s="495">
        <f>'Marks Entry'!DV69</f>
        <v>0</v>
      </c>
      <c r="DV67" s="498">
        <f>'Marks Entry'!DW69</f>
        <v>0</v>
      </c>
      <c r="DW67" s="511">
        <f>'Marks Entry'!DX69</f>
        <v>0</v>
      </c>
      <c r="DX67" s="501">
        <f>'Marks Entry'!DY69</f>
        <v>0</v>
      </c>
      <c r="DY67" s="501" t="str">
        <f>'Marks Entry'!DZ69</f>
        <v>E</v>
      </c>
      <c r="DZ67" s="502">
        <f>'Marks Entry'!EA69</f>
        <v>0</v>
      </c>
      <c r="EA67" s="494">
        <f>'Marks Entry'!EB69</f>
        <v>0</v>
      </c>
      <c r="EB67" s="495">
        <f>'Marks Entry'!EC69</f>
        <v>0</v>
      </c>
      <c r="EC67" s="495">
        <f>'Marks Entry'!ED69</f>
        <v>0</v>
      </c>
      <c r="ED67" s="495">
        <f>'Marks Entry'!EE69</f>
        <v>0</v>
      </c>
      <c r="EE67" s="495">
        <f>'Marks Entry'!EF69</f>
        <v>0</v>
      </c>
      <c r="EF67" s="503">
        <f>'Marks Entry'!EG69</f>
        <v>0</v>
      </c>
      <c r="EG67" s="504">
        <f>'Marks Entry'!EJ69</f>
        <v>0</v>
      </c>
      <c r="EH67" s="494">
        <f>'Marks Entry'!EK69</f>
        <v>0</v>
      </c>
      <c r="EI67" s="495">
        <f>'Marks Entry'!EL69</f>
        <v>0</v>
      </c>
      <c r="EJ67" s="495">
        <f>'Marks Entry'!EM69</f>
        <v>0</v>
      </c>
      <c r="EK67" s="495">
        <f>'Marks Entry'!EN69</f>
        <v>0</v>
      </c>
      <c r="EL67" s="495">
        <f>'Marks Entry'!EO69</f>
        <v>0</v>
      </c>
      <c r="EM67" s="498">
        <f>'Marks Entry'!EP69</f>
        <v>0</v>
      </c>
      <c r="EN67" s="504">
        <f>'Marks Entry'!ES69</f>
        <v>0</v>
      </c>
      <c r="EO67" s="494">
        <f>'Marks Entry'!ET69</f>
        <v>0</v>
      </c>
      <c r="EP67" s="495">
        <f>'Marks Entry'!EU69</f>
        <v>0</v>
      </c>
      <c r="EQ67" s="495">
        <f>'Marks Entry'!EV69</f>
        <v>0</v>
      </c>
      <c r="ER67" s="495">
        <f>'Marks Entry'!EW69</f>
        <v>0</v>
      </c>
      <c r="ES67" s="495">
        <f>'Marks Entry'!EX69</f>
        <v>0</v>
      </c>
      <c r="ET67" s="498">
        <f>'Marks Entry'!EY69</f>
        <v>0</v>
      </c>
      <c r="EU67" s="504">
        <f>'Marks Entry'!FB69</f>
        <v>0</v>
      </c>
      <c r="EV67" s="505">
        <f>'Marks Entry'!FC69</f>
        <v>0</v>
      </c>
      <c r="EW67" s="506">
        <f>'Marks Entry'!FD69</f>
        <v>0</v>
      </c>
      <c r="EX67" s="507" t="str">
        <f>'Marks Entry'!FE69</f>
        <v/>
      </c>
      <c r="EY67" s="505">
        <f>'Marks Entry'!FF69</f>
        <v>0</v>
      </c>
      <c r="EZ67" s="506">
        <f>'Marks Entry'!FG69</f>
        <v>0</v>
      </c>
      <c r="FA67" s="508" t="str">
        <f>'Marks Entry'!FH69</f>
        <v/>
      </c>
      <c r="FB67" s="506" t="str">
        <f>IF(OR('Marks Entry'!FI69="First",'Marks Entry'!FI69="Second",'Marks Entry'!FI69="Third"),'Marks Entry'!FI69,"")</f>
        <v/>
      </c>
      <c r="FC67" s="506" t="str">
        <f>'Marks Entry'!FJ69</f>
        <v/>
      </c>
      <c r="FD67" s="509" t="str">
        <f>'Marks Entry'!FK69</f>
        <v/>
      </c>
      <c r="FE67" s="493" t="str">
        <f>'Marks Entry'!FL69</f>
        <v/>
      </c>
      <c r="FF67" s="510" t="str">
        <f>'Marks Entry'!FM69</f>
        <v/>
      </c>
      <c r="FG67" s="18">
        <f>'Marks Entry'!FO69</f>
        <v>0</v>
      </c>
    </row>
    <row r="68" spans="1:163" s="19" customFormat="1" ht="17.25" customHeight="1">
      <c r="A68" s="1013"/>
      <c r="B68" s="492">
        <f t="shared" si="1"/>
        <v>0</v>
      </c>
      <c r="C68" s="493">
        <f>'Marks Entry'!D70</f>
        <v>0</v>
      </c>
      <c r="D68" s="493">
        <f>'Marks Entry'!E70</f>
        <v>0</v>
      </c>
      <c r="E68" s="493">
        <f>'Marks Entry'!F70</f>
        <v>0</v>
      </c>
      <c r="F68" s="493">
        <f>'Marks Entry'!G70</f>
        <v>0</v>
      </c>
      <c r="G68" s="493">
        <f>'Marks Entry'!H70</f>
        <v>0</v>
      </c>
      <c r="H68" s="493">
        <f>'Marks Entry'!I70</f>
        <v>0</v>
      </c>
      <c r="I68" s="493">
        <f>'Marks Entry'!J70</f>
        <v>0</v>
      </c>
      <c r="J68" s="597">
        <f>'Marks Entry'!K70</f>
        <v>0</v>
      </c>
      <c r="K68" s="494">
        <f>'Marks Entry'!L70</f>
        <v>0</v>
      </c>
      <c r="L68" s="495">
        <f>'Marks Entry'!M70</f>
        <v>0</v>
      </c>
      <c r="M68" s="496">
        <f>'Marks Entry'!N70</f>
        <v>0</v>
      </c>
      <c r="N68" s="495">
        <f>'Marks Entry'!O70</f>
        <v>0</v>
      </c>
      <c r="O68" s="495">
        <f>'Marks Entry'!P70</f>
        <v>0</v>
      </c>
      <c r="P68" s="497">
        <f>'Marks Entry'!Q70</f>
        <v>0</v>
      </c>
      <c r="Q68" s="495">
        <f>'Marks Entry'!R70</f>
        <v>0</v>
      </c>
      <c r="R68" s="495">
        <f>'Marks Entry'!S70</f>
        <v>0</v>
      </c>
      <c r="S68" s="497">
        <f>'Marks Entry'!T70</f>
        <v>0</v>
      </c>
      <c r="T68" s="498">
        <f>'Marks Entry'!U70</f>
        <v>0</v>
      </c>
      <c r="U68" s="495">
        <f>'Marks Entry'!V70</f>
        <v>0</v>
      </c>
      <c r="V68" s="495">
        <f>'Marks Entry'!W70</f>
        <v>0</v>
      </c>
      <c r="W68" s="498">
        <f>'Marks Entry'!X70</f>
        <v>0</v>
      </c>
      <c r="X68" s="495">
        <f>'Marks Entry'!Y70</f>
        <v>0</v>
      </c>
      <c r="Y68" s="495">
        <f>'Marks Entry'!Z70</f>
        <v>0</v>
      </c>
      <c r="Z68" s="498">
        <f>'Marks Entry'!AA70</f>
        <v>0</v>
      </c>
      <c r="AA68" s="511">
        <f>'Marks Entry'!AB70</f>
        <v>0</v>
      </c>
      <c r="AB68" s="501">
        <f>'Marks Entry'!AC70</f>
        <v>0</v>
      </c>
      <c r="AC68" s="501" t="str">
        <f>'Marks Entry'!AD70</f>
        <v/>
      </c>
      <c r="AD68" s="502">
        <f>'Marks Entry'!AE70</f>
        <v>0</v>
      </c>
      <c r="AE68" s="494">
        <f>'Marks Entry'!AF70</f>
        <v>0</v>
      </c>
      <c r="AF68" s="495">
        <f>'Marks Entry'!AG70</f>
        <v>0</v>
      </c>
      <c r="AG68" s="496">
        <f>'Marks Entry'!AH70</f>
        <v>0</v>
      </c>
      <c r="AH68" s="495">
        <f>'Marks Entry'!AI70</f>
        <v>0</v>
      </c>
      <c r="AI68" s="495">
        <f>'Marks Entry'!AJ70</f>
        <v>0</v>
      </c>
      <c r="AJ68" s="497">
        <f>'Marks Entry'!AK70</f>
        <v>0</v>
      </c>
      <c r="AK68" s="495">
        <f>'Marks Entry'!AL70</f>
        <v>0</v>
      </c>
      <c r="AL68" s="495">
        <f>'Marks Entry'!AM70</f>
        <v>0</v>
      </c>
      <c r="AM68" s="497">
        <f>'Marks Entry'!AN70</f>
        <v>0</v>
      </c>
      <c r="AN68" s="498">
        <f>'Marks Entry'!AO70</f>
        <v>0</v>
      </c>
      <c r="AO68" s="495">
        <f>'Marks Entry'!AP70</f>
        <v>0</v>
      </c>
      <c r="AP68" s="495">
        <f>'Marks Entry'!AQ70</f>
        <v>0</v>
      </c>
      <c r="AQ68" s="498">
        <f>'Marks Entry'!AR70</f>
        <v>0</v>
      </c>
      <c r="AR68" s="495">
        <f>'Marks Entry'!AS70</f>
        <v>0</v>
      </c>
      <c r="AS68" s="495">
        <f>'Marks Entry'!AT70</f>
        <v>0</v>
      </c>
      <c r="AT68" s="498">
        <f>'Marks Entry'!AU70</f>
        <v>0</v>
      </c>
      <c r="AU68" s="511">
        <f>'Marks Entry'!AV70</f>
        <v>0</v>
      </c>
      <c r="AV68" s="501">
        <f>'Marks Entry'!AW70</f>
        <v>0</v>
      </c>
      <c r="AW68" s="501" t="str">
        <f>'Marks Entry'!AX70</f>
        <v>E</v>
      </c>
      <c r="AX68" s="502">
        <f>'Marks Entry'!AY70</f>
        <v>0</v>
      </c>
      <c r="AY68" s="494">
        <f>'Marks Entry'!AZ70</f>
        <v>0</v>
      </c>
      <c r="AZ68" s="495">
        <f>'Marks Entry'!BA70</f>
        <v>0</v>
      </c>
      <c r="BA68" s="496">
        <f>'Marks Entry'!BB70</f>
        <v>0</v>
      </c>
      <c r="BB68" s="495">
        <f>'Marks Entry'!BC70</f>
        <v>0</v>
      </c>
      <c r="BC68" s="495">
        <f>'Marks Entry'!BD70</f>
        <v>0</v>
      </c>
      <c r="BD68" s="497">
        <f>'Marks Entry'!BE70</f>
        <v>0</v>
      </c>
      <c r="BE68" s="495">
        <f>'Marks Entry'!BF70</f>
        <v>0</v>
      </c>
      <c r="BF68" s="495">
        <f>'Marks Entry'!BG70</f>
        <v>0</v>
      </c>
      <c r="BG68" s="497">
        <f>'Marks Entry'!BH70</f>
        <v>0</v>
      </c>
      <c r="BH68" s="498">
        <f>'Marks Entry'!BI70</f>
        <v>0</v>
      </c>
      <c r="BI68" s="495">
        <f>'Marks Entry'!BJ70</f>
        <v>0</v>
      </c>
      <c r="BJ68" s="495">
        <f>'Marks Entry'!BK70</f>
        <v>0</v>
      </c>
      <c r="BK68" s="498">
        <f>'Marks Entry'!BL70</f>
        <v>0</v>
      </c>
      <c r="BL68" s="495">
        <f>'Marks Entry'!BM70</f>
        <v>0</v>
      </c>
      <c r="BM68" s="495">
        <f>'Marks Entry'!BN70</f>
        <v>0</v>
      </c>
      <c r="BN68" s="498">
        <f>'Marks Entry'!BO70</f>
        <v>0</v>
      </c>
      <c r="BO68" s="511">
        <f>'Marks Entry'!BP70</f>
        <v>0</v>
      </c>
      <c r="BP68" s="501">
        <f>'Marks Entry'!BQ70</f>
        <v>0</v>
      </c>
      <c r="BQ68" s="501" t="str">
        <f>'Marks Entry'!BR70</f>
        <v>E</v>
      </c>
      <c r="BR68" s="502">
        <f>'Marks Entry'!BS70</f>
        <v>0</v>
      </c>
      <c r="BS68" s="494">
        <f>'Marks Entry'!BT70</f>
        <v>0</v>
      </c>
      <c r="BT68" s="495">
        <f>'Marks Entry'!BU70</f>
        <v>0</v>
      </c>
      <c r="BU68" s="496">
        <f>'Marks Entry'!BV70</f>
        <v>0</v>
      </c>
      <c r="BV68" s="495">
        <f>'Marks Entry'!BW70</f>
        <v>0</v>
      </c>
      <c r="BW68" s="495">
        <f>'Marks Entry'!BX70</f>
        <v>0</v>
      </c>
      <c r="BX68" s="497">
        <f>'Marks Entry'!BY70</f>
        <v>0</v>
      </c>
      <c r="BY68" s="495">
        <f>'Marks Entry'!BZ70</f>
        <v>0</v>
      </c>
      <c r="BZ68" s="495">
        <f>'Marks Entry'!CA70</f>
        <v>0</v>
      </c>
      <c r="CA68" s="497">
        <f>'Marks Entry'!CB70</f>
        <v>0</v>
      </c>
      <c r="CB68" s="498">
        <f>'Marks Entry'!CC70</f>
        <v>0</v>
      </c>
      <c r="CC68" s="495">
        <f>'Marks Entry'!CD70</f>
        <v>0</v>
      </c>
      <c r="CD68" s="495">
        <f>'Marks Entry'!CE70</f>
        <v>0</v>
      </c>
      <c r="CE68" s="498">
        <f>'Marks Entry'!CF70</f>
        <v>0</v>
      </c>
      <c r="CF68" s="495">
        <f>'Marks Entry'!CG70</f>
        <v>0</v>
      </c>
      <c r="CG68" s="495">
        <f>'Marks Entry'!CH70</f>
        <v>0</v>
      </c>
      <c r="CH68" s="498">
        <f>'Marks Entry'!CI70</f>
        <v>0</v>
      </c>
      <c r="CI68" s="511">
        <f>'Marks Entry'!CJ70</f>
        <v>0</v>
      </c>
      <c r="CJ68" s="501">
        <f>'Marks Entry'!CK70</f>
        <v>0</v>
      </c>
      <c r="CK68" s="501" t="str">
        <f>'Marks Entry'!CL70</f>
        <v>E</v>
      </c>
      <c r="CL68" s="502">
        <f>'Marks Entry'!CM70</f>
        <v>0</v>
      </c>
      <c r="CM68" s="494">
        <f>'Marks Entry'!CN70</f>
        <v>0</v>
      </c>
      <c r="CN68" s="495">
        <f>'Marks Entry'!CO70</f>
        <v>0</v>
      </c>
      <c r="CO68" s="496">
        <f>'Marks Entry'!CP70</f>
        <v>0</v>
      </c>
      <c r="CP68" s="495">
        <f>'Marks Entry'!CQ70</f>
        <v>0</v>
      </c>
      <c r="CQ68" s="495">
        <f>'Marks Entry'!CR70</f>
        <v>0</v>
      </c>
      <c r="CR68" s="497">
        <f>'Marks Entry'!CS70</f>
        <v>0</v>
      </c>
      <c r="CS68" s="495">
        <f>'Marks Entry'!CT70</f>
        <v>0</v>
      </c>
      <c r="CT68" s="495">
        <f>'Marks Entry'!CU70</f>
        <v>0</v>
      </c>
      <c r="CU68" s="497">
        <f>'Marks Entry'!CV70</f>
        <v>0</v>
      </c>
      <c r="CV68" s="498">
        <f>'Marks Entry'!CW70</f>
        <v>0</v>
      </c>
      <c r="CW68" s="495">
        <f>'Marks Entry'!CX70</f>
        <v>0</v>
      </c>
      <c r="CX68" s="495">
        <f>'Marks Entry'!CY70</f>
        <v>0</v>
      </c>
      <c r="CY68" s="498">
        <f>'Marks Entry'!CZ70</f>
        <v>0</v>
      </c>
      <c r="CZ68" s="495">
        <f>'Marks Entry'!DA70</f>
        <v>0</v>
      </c>
      <c r="DA68" s="495">
        <f>'Marks Entry'!DB70</f>
        <v>0</v>
      </c>
      <c r="DB68" s="498">
        <f>'Marks Entry'!DC70</f>
        <v>0</v>
      </c>
      <c r="DC68" s="511">
        <f>'Marks Entry'!DD70</f>
        <v>0</v>
      </c>
      <c r="DD68" s="501">
        <f>'Marks Entry'!DE70</f>
        <v>0</v>
      </c>
      <c r="DE68" s="501" t="str">
        <f>'Marks Entry'!DF70</f>
        <v>E</v>
      </c>
      <c r="DF68" s="502">
        <f>'Marks Entry'!DG70</f>
        <v>0</v>
      </c>
      <c r="DG68" s="494">
        <f>'Marks Entry'!DH70</f>
        <v>0</v>
      </c>
      <c r="DH68" s="495">
        <f>'Marks Entry'!DI70</f>
        <v>0</v>
      </c>
      <c r="DI68" s="496">
        <f>'Marks Entry'!DJ70</f>
        <v>0</v>
      </c>
      <c r="DJ68" s="495">
        <f>'Marks Entry'!DK70</f>
        <v>0</v>
      </c>
      <c r="DK68" s="495">
        <f>'Marks Entry'!DL70</f>
        <v>0</v>
      </c>
      <c r="DL68" s="497">
        <f>'Marks Entry'!DM70</f>
        <v>0</v>
      </c>
      <c r="DM68" s="495">
        <f>'Marks Entry'!DN70</f>
        <v>0</v>
      </c>
      <c r="DN68" s="495">
        <f>'Marks Entry'!DO70</f>
        <v>0</v>
      </c>
      <c r="DO68" s="497">
        <f>'Marks Entry'!DP70</f>
        <v>0</v>
      </c>
      <c r="DP68" s="498">
        <f>'Marks Entry'!DQ70</f>
        <v>0</v>
      </c>
      <c r="DQ68" s="495">
        <f>'Marks Entry'!DR70</f>
        <v>0</v>
      </c>
      <c r="DR68" s="495">
        <f>'Marks Entry'!DS70</f>
        <v>0</v>
      </c>
      <c r="DS68" s="498">
        <f>'Marks Entry'!DT70</f>
        <v>0</v>
      </c>
      <c r="DT68" s="495">
        <f>'Marks Entry'!DU70</f>
        <v>0</v>
      </c>
      <c r="DU68" s="495">
        <f>'Marks Entry'!DV70</f>
        <v>0</v>
      </c>
      <c r="DV68" s="498">
        <f>'Marks Entry'!DW70</f>
        <v>0</v>
      </c>
      <c r="DW68" s="511">
        <f>'Marks Entry'!DX70</f>
        <v>0</v>
      </c>
      <c r="DX68" s="501">
        <f>'Marks Entry'!DY70</f>
        <v>0</v>
      </c>
      <c r="DY68" s="501" t="str">
        <f>'Marks Entry'!DZ70</f>
        <v>E</v>
      </c>
      <c r="DZ68" s="502">
        <f>'Marks Entry'!EA70</f>
        <v>0</v>
      </c>
      <c r="EA68" s="494">
        <f>'Marks Entry'!EB70</f>
        <v>0</v>
      </c>
      <c r="EB68" s="495">
        <f>'Marks Entry'!EC70</f>
        <v>0</v>
      </c>
      <c r="EC68" s="495">
        <f>'Marks Entry'!ED70</f>
        <v>0</v>
      </c>
      <c r="ED68" s="495">
        <f>'Marks Entry'!EE70</f>
        <v>0</v>
      </c>
      <c r="EE68" s="495">
        <f>'Marks Entry'!EF70</f>
        <v>0</v>
      </c>
      <c r="EF68" s="503">
        <f>'Marks Entry'!EG70</f>
        <v>0</v>
      </c>
      <c r="EG68" s="504">
        <f>'Marks Entry'!EJ70</f>
        <v>0</v>
      </c>
      <c r="EH68" s="494">
        <f>'Marks Entry'!EK70</f>
        <v>0</v>
      </c>
      <c r="EI68" s="495">
        <f>'Marks Entry'!EL70</f>
        <v>0</v>
      </c>
      <c r="EJ68" s="495">
        <f>'Marks Entry'!EM70</f>
        <v>0</v>
      </c>
      <c r="EK68" s="495">
        <f>'Marks Entry'!EN70</f>
        <v>0</v>
      </c>
      <c r="EL68" s="495">
        <f>'Marks Entry'!EO70</f>
        <v>0</v>
      </c>
      <c r="EM68" s="498">
        <f>'Marks Entry'!EP70</f>
        <v>0</v>
      </c>
      <c r="EN68" s="504">
        <f>'Marks Entry'!ES70</f>
        <v>0</v>
      </c>
      <c r="EO68" s="494">
        <f>'Marks Entry'!ET70</f>
        <v>0</v>
      </c>
      <c r="EP68" s="495">
        <f>'Marks Entry'!EU70</f>
        <v>0</v>
      </c>
      <c r="EQ68" s="495">
        <f>'Marks Entry'!EV70</f>
        <v>0</v>
      </c>
      <c r="ER68" s="495">
        <f>'Marks Entry'!EW70</f>
        <v>0</v>
      </c>
      <c r="ES68" s="495">
        <f>'Marks Entry'!EX70</f>
        <v>0</v>
      </c>
      <c r="ET68" s="498">
        <f>'Marks Entry'!EY70</f>
        <v>0</v>
      </c>
      <c r="EU68" s="504">
        <f>'Marks Entry'!FB70</f>
        <v>0</v>
      </c>
      <c r="EV68" s="505">
        <f>'Marks Entry'!FC70</f>
        <v>0</v>
      </c>
      <c r="EW68" s="506">
        <f>'Marks Entry'!FD70</f>
        <v>0</v>
      </c>
      <c r="EX68" s="507" t="str">
        <f>'Marks Entry'!FE70</f>
        <v/>
      </c>
      <c r="EY68" s="505">
        <f>'Marks Entry'!FF70</f>
        <v>0</v>
      </c>
      <c r="EZ68" s="506">
        <f>'Marks Entry'!FG70</f>
        <v>0</v>
      </c>
      <c r="FA68" s="508" t="str">
        <f>'Marks Entry'!FH70</f>
        <v/>
      </c>
      <c r="FB68" s="506" t="str">
        <f>IF(OR('Marks Entry'!FI70="First",'Marks Entry'!FI70="Second",'Marks Entry'!FI70="Third"),'Marks Entry'!FI70,"")</f>
        <v/>
      </c>
      <c r="FC68" s="506" t="str">
        <f>'Marks Entry'!FJ70</f>
        <v/>
      </c>
      <c r="FD68" s="509" t="str">
        <f>'Marks Entry'!FK70</f>
        <v/>
      </c>
      <c r="FE68" s="493" t="str">
        <f>'Marks Entry'!FL70</f>
        <v/>
      </c>
      <c r="FF68" s="510" t="str">
        <f>'Marks Entry'!FM70</f>
        <v/>
      </c>
      <c r="FG68" s="18">
        <f>'Marks Entry'!FO70</f>
        <v>0</v>
      </c>
    </row>
    <row r="69" spans="1:163" s="19" customFormat="1" ht="17.25" customHeight="1">
      <c r="A69" s="1013"/>
      <c r="B69" s="492">
        <f t="shared" si="1"/>
        <v>0</v>
      </c>
      <c r="C69" s="493">
        <f>'Marks Entry'!D71</f>
        <v>0</v>
      </c>
      <c r="D69" s="493">
        <f>'Marks Entry'!E71</f>
        <v>0</v>
      </c>
      <c r="E69" s="493">
        <f>'Marks Entry'!F71</f>
        <v>0</v>
      </c>
      <c r="F69" s="493">
        <f>'Marks Entry'!G71</f>
        <v>0</v>
      </c>
      <c r="G69" s="493">
        <f>'Marks Entry'!H71</f>
        <v>0</v>
      </c>
      <c r="H69" s="493">
        <f>'Marks Entry'!I71</f>
        <v>0</v>
      </c>
      <c r="I69" s="493">
        <f>'Marks Entry'!J71</f>
        <v>0</v>
      </c>
      <c r="J69" s="597">
        <f>'Marks Entry'!K71</f>
        <v>0</v>
      </c>
      <c r="K69" s="494">
        <f>'Marks Entry'!L71</f>
        <v>0</v>
      </c>
      <c r="L69" s="495">
        <f>'Marks Entry'!M71</f>
        <v>0</v>
      </c>
      <c r="M69" s="496">
        <f>'Marks Entry'!N71</f>
        <v>0</v>
      </c>
      <c r="N69" s="495">
        <f>'Marks Entry'!O71</f>
        <v>0</v>
      </c>
      <c r="O69" s="495">
        <f>'Marks Entry'!P71</f>
        <v>0</v>
      </c>
      <c r="P69" s="497">
        <f>'Marks Entry'!Q71</f>
        <v>0</v>
      </c>
      <c r="Q69" s="495">
        <f>'Marks Entry'!R71</f>
        <v>0</v>
      </c>
      <c r="R69" s="495">
        <f>'Marks Entry'!S71</f>
        <v>0</v>
      </c>
      <c r="S69" s="497">
        <f>'Marks Entry'!T71</f>
        <v>0</v>
      </c>
      <c r="T69" s="498">
        <f>'Marks Entry'!U71</f>
        <v>0</v>
      </c>
      <c r="U69" s="495">
        <f>'Marks Entry'!V71</f>
        <v>0</v>
      </c>
      <c r="V69" s="495">
        <f>'Marks Entry'!W71</f>
        <v>0</v>
      </c>
      <c r="W69" s="498">
        <f>'Marks Entry'!X71</f>
        <v>0</v>
      </c>
      <c r="X69" s="495">
        <f>'Marks Entry'!Y71</f>
        <v>0</v>
      </c>
      <c r="Y69" s="495">
        <f>'Marks Entry'!Z71</f>
        <v>0</v>
      </c>
      <c r="Z69" s="498">
        <f>'Marks Entry'!AA71</f>
        <v>0</v>
      </c>
      <c r="AA69" s="511">
        <f>'Marks Entry'!AB71</f>
        <v>0</v>
      </c>
      <c r="AB69" s="501">
        <f>'Marks Entry'!AC71</f>
        <v>0</v>
      </c>
      <c r="AC69" s="501" t="str">
        <f>'Marks Entry'!AD71</f>
        <v/>
      </c>
      <c r="AD69" s="502">
        <f>'Marks Entry'!AE71</f>
        <v>0</v>
      </c>
      <c r="AE69" s="494">
        <f>'Marks Entry'!AF71</f>
        <v>0</v>
      </c>
      <c r="AF69" s="495">
        <f>'Marks Entry'!AG71</f>
        <v>0</v>
      </c>
      <c r="AG69" s="496">
        <f>'Marks Entry'!AH71</f>
        <v>0</v>
      </c>
      <c r="AH69" s="495">
        <f>'Marks Entry'!AI71</f>
        <v>0</v>
      </c>
      <c r="AI69" s="495">
        <f>'Marks Entry'!AJ71</f>
        <v>0</v>
      </c>
      <c r="AJ69" s="497">
        <f>'Marks Entry'!AK71</f>
        <v>0</v>
      </c>
      <c r="AK69" s="495">
        <f>'Marks Entry'!AL71</f>
        <v>0</v>
      </c>
      <c r="AL69" s="495">
        <f>'Marks Entry'!AM71</f>
        <v>0</v>
      </c>
      <c r="AM69" s="497">
        <f>'Marks Entry'!AN71</f>
        <v>0</v>
      </c>
      <c r="AN69" s="498">
        <f>'Marks Entry'!AO71</f>
        <v>0</v>
      </c>
      <c r="AO69" s="495">
        <f>'Marks Entry'!AP71</f>
        <v>0</v>
      </c>
      <c r="AP69" s="495">
        <f>'Marks Entry'!AQ71</f>
        <v>0</v>
      </c>
      <c r="AQ69" s="498">
        <f>'Marks Entry'!AR71</f>
        <v>0</v>
      </c>
      <c r="AR69" s="495">
        <f>'Marks Entry'!AS71</f>
        <v>0</v>
      </c>
      <c r="AS69" s="495">
        <f>'Marks Entry'!AT71</f>
        <v>0</v>
      </c>
      <c r="AT69" s="498">
        <f>'Marks Entry'!AU71</f>
        <v>0</v>
      </c>
      <c r="AU69" s="511">
        <f>'Marks Entry'!AV71</f>
        <v>0</v>
      </c>
      <c r="AV69" s="501">
        <f>'Marks Entry'!AW71</f>
        <v>0</v>
      </c>
      <c r="AW69" s="501" t="str">
        <f>'Marks Entry'!AX71</f>
        <v>E</v>
      </c>
      <c r="AX69" s="502">
        <f>'Marks Entry'!AY71</f>
        <v>0</v>
      </c>
      <c r="AY69" s="494">
        <f>'Marks Entry'!AZ71</f>
        <v>0</v>
      </c>
      <c r="AZ69" s="495">
        <f>'Marks Entry'!BA71</f>
        <v>0</v>
      </c>
      <c r="BA69" s="496">
        <f>'Marks Entry'!BB71</f>
        <v>0</v>
      </c>
      <c r="BB69" s="495">
        <f>'Marks Entry'!BC71</f>
        <v>0</v>
      </c>
      <c r="BC69" s="495">
        <f>'Marks Entry'!BD71</f>
        <v>0</v>
      </c>
      <c r="BD69" s="497">
        <f>'Marks Entry'!BE71</f>
        <v>0</v>
      </c>
      <c r="BE69" s="495">
        <f>'Marks Entry'!BF71</f>
        <v>0</v>
      </c>
      <c r="BF69" s="495">
        <f>'Marks Entry'!BG71</f>
        <v>0</v>
      </c>
      <c r="BG69" s="497">
        <f>'Marks Entry'!BH71</f>
        <v>0</v>
      </c>
      <c r="BH69" s="498">
        <f>'Marks Entry'!BI71</f>
        <v>0</v>
      </c>
      <c r="BI69" s="495">
        <f>'Marks Entry'!BJ71</f>
        <v>0</v>
      </c>
      <c r="BJ69" s="495">
        <f>'Marks Entry'!BK71</f>
        <v>0</v>
      </c>
      <c r="BK69" s="498">
        <f>'Marks Entry'!BL71</f>
        <v>0</v>
      </c>
      <c r="BL69" s="495">
        <f>'Marks Entry'!BM71</f>
        <v>0</v>
      </c>
      <c r="BM69" s="495">
        <f>'Marks Entry'!BN71</f>
        <v>0</v>
      </c>
      <c r="BN69" s="498">
        <f>'Marks Entry'!BO71</f>
        <v>0</v>
      </c>
      <c r="BO69" s="511">
        <f>'Marks Entry'!BP71</f>
        <v>0</v>
      </c>
      <c r="BP69" s="501">
        <f>'Marks Entry'!BQ71</f>
        <v>0</v>
      </c>
      <c r="BQ69" s="501" t="str">
        <f>'Marks Entry'!BR71</f>
        <v>E</v>
      </c>
      <c r="BR69" s="502">
        <f>'Marks Entry'!BS71</f>
        <v>0</v>
      </c>
      <c r="BS69" s="494">
        <f>'Marks Entry'!BT71</f>
        <v>0</v>
      </c>
      <c r="BT69" s="495">
        <f>'Marks Entry'!BU71</f>
        <v>0</v>
      </c>
      <c r="BU69" s="496">
        <f>'Marks Entry'!BV71</f>
        <v>0</v>
      </c>
      <c r="BV69" s="495">
        <f>'Marks Entry'!BW71</f>
        <v>0</v>
      </c>
      <c r="BW69" s="495">
        <f>'Marks Entry'!BX71</f>
        <v>0</v>
      </c>
      <c r="BX69" s="497">
        <f>'Marks Entry'!BY71</f>
        <v>0</v>
      </c>
      <c r="BY69" s="495">
        <f>'Marks Entry'!BZ71</f>
        <v>0</v>
      </c>
      <c r="BZ69" s="495">
        <f>'Marks Entry'!CA71</f>
        <v>0</v>
      </c>
      <c r="CA69" s="497">
        <f>'Marks Entry'!CB71</f>
        <v>0</v>
      </c>
      <c r="CB69" s="498">
        <f>'Marks Entry'!CC71</f>
        <v>0</v>
      </c>
      <c r="CC69" s="495">
        <f>'Marks Entry'!CD71</f>
        <v>0</v>
      </c>
      <c r="CD69" s="495">
        <f>'Marks Entry'!CE71</f>
        <v>0</v>
      </c>
      <c r="CE69" s="498">
        <f>'Marks Entry'!CF71</f>
        <v>0</v>
      </c>
      <c r="CF69" s="495">
        <f>'Marks Entry'!CG71</f>
        <v>0</v>
      </c>
      <c r="CG69" s="495">
        <f>'Marks Entry'!CH71</f>
        <v>0</v>
      </c>
      <c r="CH69" s="498">
        <f>'Marks Entry'!CI71</f>
        <v>0</v>
      </c>
      <c r="CI69" s="511">
        <f>'Marks Entry'!CJ71</f>
        <v>0</v>
      </c>
      <c r="CJ69" s="501">
        <f>'Marks Entry'!CK71</f>
        <v>0</v>
      </c>
      <c r="CK69" s="501" t="str">
        <f>'Marks Entry'!CL71</f>
        <v>E</v>
      </c>
      <c r="CL69" s="502">
        <f>'Marks Entry'!CM71</f>
        <v>0</v>
      </c>
      <c r="CM69" s="494">
        <f>'Marks Entry'!CN71</f>
        <v>0</v>
      </c>
      <c r="CN69" s="495">
        <f>'Marks Entry'!CO71</f>
        <v>0</v>
      </c>
      <c r="CO69" s="496">
        <f>'Marks Entry'!CP71</f>
        <v>0</v>
      </c>
      <c r="CP69" s="495">
        <f>'Marks Entry'!CQ71</f>
        <v>0</v>
      </c>
      <c r="CQ69" s="495">
        <f>'Marks Entry'!CR71</f>
        <v>0</v>
      </c>
      <c r="CR69" s="497">
        <f>'Marks Entry'!CS71</f>
        <v>0</v>
      </c>
      <c r="CS69" s="495">
        <f>'Marks Entry'!CT71</f>
        <v>0</v>
      </c>
      <c r="CT69" s="495">
        <f>'Marks Entry'!CU71</f>
        <v>0</v>
      </c>
      <c r="CU69" s="497">
        <f>'Marks Entry'!CV71</f>
        <v>0</v>
      </c>
      <c r="CV69" s="498">
        <f>'Marks Entry'!CW71</f>
        <v>0</v>
      </c>
      <c r="CW69" s="495">
        <f>'Marks Entry'!CX71</f>
        <v>0</v>
      </c>
      <c r="CX69" s="495">
        <f>'Marks Entry'!CY71</f>
        <v>0</v>
      </c>
      <c r="CY69" s="498">
        <f>'Marks Entry'!CZ71</f>
        <v>0</v>
      </c>
      <c r="CZ69" s="495">
        <f>'Marks Entry'!DA71</f>
        <v>0</v>
      </c>
      <c r="DA69" s="495">
        <f>'Marks Entry'!DB71</f>
        <v>0</v>
      </c>
      <c r="DB69" s="498">
        <f>'Marks Entry'!DC71</f>
        <v>0</v>
      </c>
      <c r="DC69" s="511">
        <f>'Marks Entry'!DD71</f>
        <v>0</v>
      </c>
      <c r="DD69" s="501">
        <f>'Marks Entry'!DE71</f>
        <v>0</v>
      </c>
      <c r="DE69" s="501" t="str">
        <f>'Marks Entry'!DF71</f>
        <v>E</v>
      </c>
      <c r="DF69" s="502">
        <f>'Marks Entry'!DG71</f>
        <v>0</v>
      </c>
      <c r="DG69" s="494">
        <f>'Marks Entry'!DH71</f>
        <v>0</v>
      </c>
      <c r="DH69" s="495">
        <f>'Marks Entry'!DI71</f>
        <v>0</v>
      </c>
      <c r="DI69" s="496">
        <f>'Marks Entry'!DJ71</f>
        <v>0</v>
      </c>
      <c r="DJ69" s="495">
        <f>'Marks Entry'!DK71</f>
        <v>0</v>
      </c>
      <c r="DK69" s="495">
        <f>'Marks Entry'!DL71</f>
        <v>0</v>
      </c>
      <c r="DL69" s="497">
        <f>'Marks Entry'!DM71</f>
        <v>0</v>
      </c>
      <c r="DM69" s="495">
        <f>'Marks Entry'!DN71</f>
        <v>0</v>
      </c>
      <c r="DN69" s="495">
        <f>'Marks Entry'!DO71</f>
        <v>0</v>
      </c>
      <c r="DO69" s="497">
        <f>'Marks Entry'!DP71</f>
        <v>0</v>
      </c>
      <c r="DP69" s="498">
        <f>'Marks Entry'!DQ71</f>
        <v>0</v>
      </c>
      <c r="DQ69" s="495">
        <f>'Marks Entry'!DR71</f>
        <v>0</v>
      </c>
      <c r="DR69" s="495">
        <f>'Marks Entry'!DS71</f>
        <v>0</v>
      </c>
      <c r="DS69" s="498">
        <f>'Marks Entry'!DT71</f>
        <v>0</v>
      </c>
      <c r="DT69" s="495">
        <f>'Marks Entry'!DU71</f>
        <v>0</v>
      </c>
      <c r="DU69" s="495">
        <f>'Marks Entry'!DV71</f>
        <v>0</v>
      </c>
      <c r="DV69" s="498">
        <f>'Marks Entry'!DW71</f>
        <v>0</v>
      </c>
      <c r="DW69" s="511">
        <f>'Marks Entry'!DX71</f>
        <v>0</v>
      </c>
      <c r="DX69" s="501">
        <f>'Marks Entry'!DY71</f>
        <v>0</v>
      </c>
      <c r="DY69" s="501" t="str">
        <f>'Marks Entry'!DZ71</f>
        <v>E</v>
      </c>
      <c r="DZ69" s="502">
        <f>'Marks Entry'!EA71</f>
        <v>0</v>
      </c>
      <c r="EA69" s="494">
        <f>'Marks Entry'!EB71</f>
        <v>0</v>
      </c>
      <c r="EB69" s="495">
        <f>'Marks Entry'!EC71</f>
        <v>0</v>
      </c>
      <c r="EC69" s="495">
        <f>'Marks Entry'!ED71</f>
        <v>0</v>
      </c>
      <c r="ED69" s="495">
        <f>'Marks Entry'!EE71</f>
        <v>0</v>
      </c>
      <c r="EE69" s="495">
        <f>'Marks Entry'!EF71</f>
        <v>0</v>
      </c>
      <c r="EF69" s="503">
        <f>'Marks Entry'!EG71</f>
        <v>0</v>
      </c>
      <c r="EG69" s="504">
        <f>'Marks Entry'!EJ71</f>
        <v>0</v>
      </c>
      <c r="EH69" s="494">
        <f>'Marks Entry'!EK71</f>
        <v>0</v>
      </c>
      <c r="EI69" s="495">
        <f>'Marks Entry'!EL71</f>
        <v>0</v>
      </c>
      <c r="EJ69" s="495">
        <f>'Marks Entry'!EM71</f>
        <v>0</v>
      </c>
      <c r="EK69" s="495">
        <f>'Marks Entry'!EN71</f>
        <v>0</v>
      </c>
      <c r="EL69" s="495">
        <f>'Marks Entry'!EO71</f>
        <v>0</v>
      </c>
      <c r="EM69" s="498">
        <f>'Marks Entry'!EP71</f>
        <v>0</v>
      </c>
      <c r="EN69" s="504">
        <f>'Marks Entry'!ES71</f>
        <v>0</v>
      </c>
      <c r="EO69" s="494">
        <f>'Marks Entry'!ET71</f>
        <v>0</v>
      </c>
      <c r="EP69" s="495">
        <f>'Marks Entry'!EU71</f>
        <v>0</v>
      </c>
      <c r="EQ69" s="495">
        <f>'Marks Entry'!EV71</f>
        <v>0</v>
      </c>
      <c r="ER69" s="495">
        <f>'Marks Entry'!EW71</f>
        <v>0</v>
      </c>
      <c r="ES69" s="495">
        <f>'Marks Entry'!EX71</f>
        <v>0</v>
      </c>
      <c r="ET69" s="498">
        <f>'Marks Entry'!EY71</f>
        <v>0</v>
      </c>
      <c r="EU69" s="504">
        <f>'Marks Entry'!FB71</f>
        <v>0</v>
      </c>
      <c r="EV69" s="505">
        <f>'Marks Entry'!FC71</f>
        <v>0</v>
      </c>
      <c r="EW69" s="506">
        <f>'Marks Entry'!FD71</f>
        <v>0</v>
      </c>
      <c r="EX69" s="507" t="str">
        <f>'Marks Entry'!FE71</f>
        <v/>
      </c>
      <c r="EY69" s="505">
        <f>'Marks Entry'!FF71</f>
        <v>0</v>
      </c>
      <c r="EZ69" s="506">
        <f>'Marks Entry'!FG71</f>
        <v>0</v>
      </c>
      <c r="FA69" s="508" t="str">
        <f>'Marks Entry'!FH71</f>
        <v/>
      </c>
      <c r="FB69" s="506" t="str">
        <f>IF(OR('Marks Entry'!FI71="First",'Marks Entry'!FI71="Second",'Marks Entry'!FI71="Third"),'Marks Entry'!FI71,"")</f>
        <v/>
      </c>
      <c r="FC69" s="506" t="str">
        <f>'Marks Entry'!FJ71</f>
        <v/>
      </c>
      <c r="FD69" s="509" t="str">
        <f>'Marks Entry'!FK71</f>
        <v/>
      </c>
      <c r="FE69" s="493" t="str">
        <f>'Marks Entry'!FL71</f>
        <v/>
      </c>
      <c r="FF69" s="510" t="str">
        <f>'Marks Entry'!FM71</f>
        <v/>
      </c>
      <c r="FG69" s="18">
        <f>'Marks Entry'!FO71</f>
        <v>0</v>
      </c>
    </row>
    <row r="70" spans="1:163" s="19" customFormat="1" ht="17.25" customHeight="1">
      <c r="A70" s="1013"/>
      <c r="B70" s="492">
        <f t="shared" si="1"/>
        <v>0</v>
      </c>
      <c r="C70" s="493">
        <f>'Marks Entry'!D72</f>
        <v>0</v>
      </c>
      <c r="D70" s="493">
        <f>'Marks Entry'!E72</f>
        <v>0</v>
      </c>
      <c r="E70" s="493">
        <f>'Marks Entry'!F72</f>
        <v>0</v>
      </c>
      <c r="F70" s="493">
        <f>'Marks Entry'!G72</f>
        <v>0</v>
      </c>
      <c r="G70" s="493">
        <f>'Marks Entry'!H72</f>
        <v>0</v>
      </c>
      <c r="H70" s="493">
        <f>'Marks Entry'!I72</f>
        <v>0</v>
      </c>
      <c r="I70" s="493">
        <f>'Marks Entry'!J72</f>
        <v>0</v>
      </c>
      <c r="J70" s="597">
        <f>'Marks Entry'!K72</f>
        <v>0</v>
      </c>
      <c r="K70" s="494">
        <f>'Marks Entry'!L72</f>
        <v>0</v>
      </c>
      <c r="L70" s="495">
        <f>'Marks Entry'!M72</f>
        <v>0</v>
      </c>
      <c r="M70" s="496">
        <f>'Marks Entry'!N72</f>
        <v>0</v>
      </c>
      <c r="N70" s="495">
        <f>'Marks Entry'!O72</f>
        <v>0</v>
      </c>
      <c r="O70" s="495">
        <f>'Marks Entry'!P72</f>
        <v>0</v>
      </c>
      <c r="P70" s="497">
        <f>'Marks Entry'!Q72</f>
        <v>0</v>
      </c>
      <c r="Q70" s="495">
        <f>'Marks Entry'!R72</f>
        <v>0</v>
      </c>
      <c r="R70" s="495">
        <f>'Marks Entry'!S72</f>
        <v>0</v>
      </c>
      <c r="S70" s="497">
        <f>'Marks Entry'!T72</f>
        <v>0</v>
      </c>
      <c r="T70" s="498">
        <f>'Marks Entry'!U72</f>
        <v>0</v>
      </c>
      <c r="U70" s="495">
        <f>'Marks Entry'!V72</f>
        <v>0</v>
      </c>
      <c r="V70" s="495">
        <f>'Marks Entry'!W72</f>
        <v>0</v>
      </c>
      <c r="W70" s="498">
        <f>'Marks Entry'!X72</f>
        <v>0</v>
      </c>
      <c r="X70" s="495">
        <f>'Marks Entry'!Y72</f>
        <v>0</v>
      </c>
      <c r="Y70" s="495">
        <f>'Marks Entry'!Z72</f>
        <v>0</v>
      </c>
      <c r="Z70" s="498">
        <f>'Marks Entry'!AA72</f>
        <v>0</v>
      </c>
      <c r="AA70" s="511">
        <f>'Marks Entry'!AB72</f>
        <v>0</v>
      </c>
      <c r="AB70" s="501">
        <f>'Marks Entry'!AC72</f>
        <v>0</v>
      </c>
      <c r="AC70" s="501" t="str">
        <f>'Marks Entry'!AD72</f>
        <v/>
      </c>
      <c r="AD70" s="502">
        <f>'Marks Entry'!AE72</f>
        <v>0</v>
      </c>
      <c r="AE70" s="494">
        <f>'Marks Entry'!AF72</f>
        <v>0</v>
      </c>
      <c r="AF70" s="495">
        <f>'Marks Entry'!AG72</f>
        <v>0</v>
      </c>
      <c r="AG70" s="496">
        <f>'Marks Entry'!AH72</f>
        <v>0</v>
      </c>
      <c r="AH70" s="495">
        <f>'Marks Entry'!AI72</f>
        <v>0</v>
      </c>
      <c r="AI70" s="495">
        <f>'Marks Entry'!AJ72</f>
        <v>0</v>
      </c>
      <c r="AJ70" s="497">
        <f>'Marks Entry'!AK72</f>
        <v>0</v>
      </c>
      <c r="AK70" s="495">
        <f>'Marks Entry'!AL72</f>
        <v>0</v>
      </c>
      <c r="AL70" s="495">
        <f>'Marks Entry'!AM72</f>
        <v>0</v>
      </c>
      <c r="AM70" s="497">
        <f>'Marks Entry'!AN72</f>
        <v>0</v>
      </c>
      <c r="AN70" s="498">
        <f>'Marks Entry'!AO72</f>
        <v>0</v>
      </c>
      <c r="AO70" s="495">
        <f>'Marks Entry'!AP72</f>
        <v>0</v>
      </c>
      <c r="AP70" s="495">
        <f>'Marks Entry'!AQ72</f>
        <v>0</v>
      </c>
      <c r="AQ70" s="498">
        <f>'Marks Entry'!AR72</f>
        <v>0</v>
      </c>
      <c r="AR70" s="495">
        <f>'Marks Entry'!AS72</f>
        <v>0</v>
      </c>
      <c r="AS70" s="495">
        <f>'Marks Entry'!AT72</f>
        <v>0</v>
      </c>
      <c r="AT70" s="498">
        <f>'Marks Entry'!AU72</f>
        <v>0</v>
      </c>
      <c r="AU70" s="511">
        <f>'Marks Entry'!AV72</f>
        <v>0</v>
      </c>
      <c r="AV70" s="501">
        <f>'Marks Entry'!AW72</f>
        <v>0</v>
      </c>
      <c r="AW70" s="501" t="str">
        <f>'Marks Entry'!AX72</f>
        <v>E</v>
      </c>
      <c r="AX70" s="502">
        <f>'Marks Entry'!AY72</f>
        <v>0</v>
      </c>
      <c r="AY70" s="494">
        <f>'Marks Entry'!AZ72</f>
        <v>0</v>
      </c>
      <c r="AZ70" s="495">
        <f>'Marks Entry'!BA72</f>
        <v>0</v>
      </c>
      <c r="BA70" s="496">
        <f>'Marks Entry'!BB72</f>
        <v>0</v>
      </c>
      <c r="BB70" s="495">
        <f>'Marks Entry'!BC72</f>
        <v>0</v>
      </c>
      <c r="BC70" s="495">
        <f>'Marks Entry'!BD72</f>
        <v>0</v>
      </c>
      <c r="BD70" s="497">
        <f>'Marks Entry'!BE72</f>
        <v>0</v>
      </c>
      <c r="BE70" s="495">
        <f>'Marks Entry'!BF72</f>
        <v>0</v>
      </c>
      <c r="BF70" s="495">
        <f>'Marks Entry'!BG72</f>
        <v>0</v>
      </c>
      <c r="BG70" s="497">
        <f>'Marks Entry'!BH72</f>
        <v>0</v>
      </c>
      <c r="BH70" s="498">
        <f>'Marks Entry'!BI72</f>
        <v>0</v>
      </c>
      <c r="BI70" s="495">
        <f>'Marks Entry'!BJ72</f>
        <v>0</v>
      </c>
      <c r="BJ70" s="495">
        <f>'Marks Entry'!BK72</f>
        <v>0</v>
      </c>
      <c r="BK70" s="498">
        <f>'Marks Entry'!BL72</f>
        <v>0</v>
      </c>
      <c r="BL70" s="495">
        <f>'Marks Entry'!BM72</f>
        <v>0</v>
      </c>
      <c r="BM70" s="495">
        <f>'Marks Entry'!BN72</f>
        <v>0</v>
      </c>
      <c r="BN70" s="498">
        <f>'Marks Entry'!BO72</f>
        <v>0</v>
      </c>
      <c r="BO70" s="511">
        <f>'Marks Entry'!BP72</f>
        <v>0</v>
      </c>
      <c r="BP70" s="501">
        <f>'Marks Entry'!BQ72</f>
        <v>0</v>
      </c>
      <c r="BQ70" s="501" t="str">
        <f>'Marks Entry'!BR72</f>
        <v>E</v>
      </c>
      <c r="BR70" s="502">
        <f>'Marks Entry'!BS72</f>
        <v>0</v>
      </c>
      <c r="BS70" s="494">
        <f>'Marks Entry'!BT72</f>
        <v>0</v>
      </c>
      <c r="BT70" s="495">
        <f>'Marks Entry'!BU72</f>
        <v>0</v>
      </c>
      <c r="BU70" s="496">
        <f>'Marks Entry'!BV72</f>
        <v>0</v>
      </c>
      <c r="BV70" s="495">
        <f>'Marks Entry'!BW72</f>
        <v>0</v>
      </c>
      <c r="BW70" s="495">
        <f>'Marks Entry'!BX72</f>
        <v>0</v>
      </c>
      <c r="BX70" s="497">
        <f>'Marks Entry'!BY72</f>
        <v>0</v>
      </c>
      <c r="BY70" s="495">
        <f>'Marks Entry'!BZ72</f>
        <v>0</v>
      </c>
      <c r="BZ70" s="495">
        <f>'Marks Entry'!CA72</f>
        <v>0</v>
      </c>
      <c r="CA70" s="497">
        <f>'Marks Entry'!CB72</f>
        <v>0</v>
      </c>
      <c r="CB70" s="498">
        <f>'Marks Entry'!CC72</f>
        <v>0</v>
      </c>
      <c r="CC70" s="495">
        <f>'Marks Entry'!CD72</f>
        <v>0</v>
      </c>
      <c r="CD70" s="495">
        <f>'Marks Entry'!CE72</f>
        <v>0</v>
      </c>
      <c r="CE70" s="498">
        <f>'Marks Entry'!CF72</f>
        <v>0</v>
      </c>
      <c r="CF70" s="495">
        <f>'Marks Entry'!CG72</f>
        <v>0</v>
      </c>
      <c r="CG70" s="495">
        <f>'Marks Entry'!CH72</f>
        <v>0</v>
      </c>
      <c r="CH70" s="498">
        <f>'Marks Entry'!CI72</f>
        <v>0</v>
      </c>
      <c r="CI70" s="511">
        <f>'Marks Entry'!CJ72</f>
        <v>0</v>
      </c>
      <c r="CJ70" s="501">
        <f>'Marks Entry'!CK72</f>
        <v>0</v>
      </c>
      <c r="CK70" s="501" t="str">
        <f>'Marks Entry'!CL72</f>
        <v>E</v>
      </c>
      <c r="CL70" s="502">
        <f>'Marks Entry'!CM72</f>
        <v>0</v>
      </c>
      <c r="CM70" s="494">
        <f>'Marks Entry'!CN72</f>
        <v>0</v>
      </c>
      <c r="CN70" s="495">
        <f>'Marks Entry'!CO72</f>
        <v>0</v>
      </c>
      <c r="CO70" s="496">
        <f>'Marks Entry'!CP72</f>
        <v>0</v>
      </c>
      <c r="CP70" s="495">
        <f>'Marks Entry'!CQ72</f>
        <v>0</v>
      </c>
      <c r="CQ70" s="495">
        <f>'Marks Entry'!CR72</f>
        <v>0</v>
      </c>
      <c r="CR70" s="497">
        <f>'Marks Entry'!CS72</f>
        <v>0</v>
      </c>
      <c r="CS70" s="495">
        <f>'Marks Entry'!CT72</f>
        <v>0</v>
      </c>
      <c r="CT70" s="495">
        <f>'Marks Entry'!CU72</f>
        <v>0</v>
      </c>
      <c r="CU70" s="497">
        <f>'Marks Entry'!CV72</f>
        <v>0</v>
      </c>
      <c r="CV70" s="498">
        <f>'Marks Entry'!CW72</f>
        <v>0</v>
      </c>
      <c r="CW70" s="495">
        <f>'Marks Entry'!CX72</f>
        <v>0</v>
      </c>
      <c r="CX70" s="495">
        <f>'Marks Entry'!CY72</f>
        <v>0</v>
      </c>
      <c r="CY70" s="498">
        <f>'Marks Entry'!CZ72</f>
        <v>0</v>
      </c>
      <c r="CZ70" s="495">
        <f>'Marks Entry'!DA72</f>
        <v>0</v>
      </c>
      <c r="DA70" s="495">
        <f>'Marks Entry'!DB72</f>
        <v>0</v>
      </c>
      <c r="DB70" s="498">
        <f>'Marks Entry'!DC72</f>
        <v>0</v>
      </c>
      <c r="DC70" s="511">
        <f>'Marks Entry'!DD72</f>
        <v>0</v>
      </c>
      <c r="DD70" s="501">
        <f>'Marks Entry'!DE72</f>
        <v>0</v>
      </c>
      <c r="DE70" s="501" t="str">
        <f>'Marks Entry'!DF72</f>
        <v>E</v>
      </c>
      <c r="DF70" s="502">
        <f>'Marks Entry'!DG72</f>
        <v>0</v>
      </c>
      <c r="DG70" s="494">
        <f>'Marks Entry'!DH72</f>
        <v>0</v>
      </c>
      <c r="DH70" s="495">
        <f>'Marks Entry'!DI72</f>
        <v>0</v>
      </c>
      <c r="DI70" s="496">
        <f>'Marks Entry'!DJ72</f>
        <v>0</v>
      </c>
      <c r="DJ70" s="495">
        <f>'Marks Entry'!DK72</f>
        <v>0</v>
      </c>
      <c r="DK70" s="495">
        <f>'Marks Entry'!DL72</f>
        <v>0</v>
      </c>
      <c r="DL70" s="497">
        <f>'Marks Entry'!DM72</f>
        <v>0</v>
      </c>
      <c r="DM70" s="495">
        <f>'Marks Entry'!DN72</f>
        <v>0</v>
      </c>
      <c r="DN70" s="495">
        <f>'Marks Entry'!DO72</f>
        <v>0</v>
      </c>
      <c r="DO70" s="497">
        <f>'Marks Entry'!DP72</f>
        <v>0</v>
      </c>
      <c r="DP70" s="498">
        <f>'Marks Entry'!DQ72</f>
        <v>0</v>
      </c>
      <c r="DQ70" s="495">
        <f>'Marks Entry'!DR72</f>
        <v>0</v>
      </c>
      <c r="DR70" s="495">
        <f>'Marks Entry'!DS72</f>
        <v>0</v>
      </c>
      <c r="DS70" s="498">
        <f>'Marks Entry'!DT72</f>
        <v>0</v>
      </c>
      <c r="DT70" s="495">
        <f>'Marks Entry'!DU72</f>
        <v>0</v>
      </c>
      <c r="DU70" s="495">
        <f>'Marks Entry'!DV72</f>
        <v>0</v>
      </c>
      <c r="DV70" s="498">
        <f>'Marks Entry'!DW72</f>
        <v>0</v>
      </c>
      <c r="DW70" s="511">
        <f>'Marks Entry'!DX72</f>
        <v>0</v>
      </c>
      <c r="DX70" s="501">
        <f>'Marks Entry'!DY72</f>
        <v>0</v>
      </c>
      <c r="DY70" s="501" t="str">
        <f>'Marks Entry'!DZ72</f>
        <v>E</v>
      </c>
      <c r="DZ70" s="502">
        <f>'Marks Entry'!EA72</f>
        <v>0</v>
      </c>
      <c r="EA70" s="494">
        <f>'Marks Entry'!EB72</f>
        <v>0</v>
      </c>
      <c r="EB70" s="495">
        <f>'Marks Entry'!EC72</f>
        <v>0</v>
      </c>
      <c r="EC70" s="495">
        <f>'Marks Entry'!ED72</f>
        <v>0</v>
      </c>
      <c r="ED70" s="495">
        <f>'Marks Entry'!EE72</f>
        <v>0</v>
      </c>
      <c r="EE70" s="495">
        <f>'Marks Entry'!EF72</f>
        <v>0</v>
      </c>
      <c r="EF70" s="503">
        <f>'Marks Entry'!EG72</f>
        <v>0</v>
      </c>
      <c r="EG70" s="504">
        <f>'Marks Entry'!EJ72</f>
        <v>0</v>
      </c>
      <c r="EH70" s="494">
        <f>'Marks Entry'!EK72</f>
        <v>0</v>
      </c>
      <c r="EI70" s="495">
        <f>'Marks Entry'!EL72</f>
        <v>0</v>
      </c>
      <c r="EJ70" s="495">
        <f>'Marks Entry'!EM72</f>
        <v>0</v>
      </c>
      <c r="EK70" s="495">
        <f>'Marks Entry'!EN72</f>
        <v>0</v>
      </c>
      <c r="EL70" s="495">
        <f>'Marks Entry'!EO72</f>
        <v>0</v>
      </c>
      <c r="EM70" s="498">
        <f>'Marks Entry'!EP72</f>
        <v>0</v>
      </c>
      <c r="EN70" s="504">
        <f>'Marks Entry'!ES72</f>
        <v>0</v>
      </c>
      <c r="EO70" s="494">
        <f>'Marks Entry'!ET72</f>
        <v>0</v>
      </c>
      <c r="EP70" s="495">
        <f>'Marks Entry'!EU72</f>
        <v>0</v>
      </c>
      <c r="EQ70" s="495">
        <f>'Marks Entry'!EV72</f>
        <v>0</v>
      </c>
      <c r="ER70" s="495">
        <f>'Marks Entry'!EW72</f>
        <v>0</v>
      </c>
      <c r="ES70" s="495">
        <f>'Marks Entry'!EX72</f>
        <v>0</v>
      </c>
      <c r="ET70" s="498">
        <f>'Marks Entry'!EY72</f>
        <v>0</v>
      </c>
      <c r="EU70" s="504">
        <f>'Marks Entry'!FB72</f>
        <v>0</v>
      </c>
      <c r="EV70" s="505">
        <f>'Marks Entry'!FC72</f>
        <v>0</v>
      </c>
      <c r="EW70" s="506">
        <f>'Marks Entry'!FD72</f>
        <v>0</v>
      </c>
      <c r="EX70" s="507" t="str">
        <f>'Marks Entry'!FE72</f>
        <v/>
      </c>
      <c r="EY70" s="505">
        <f>'Marks Entry'!FF72</f>
        <v>0</v>
      </c>
      <c r="EZ70" s="506">
        <f>'Marks Entry'!FG72</f>
        <v>0</v>
      </c>
      <c r="FA70" s="508" t="str">
        <f>'Marks Entry'!FH72</f>
        <v/>
      </c>
      <c r="FB70" s="506" t="str">
        <f>IF(OR('Marks Entry'!FI72="First",'Marks Entry'!FI72="Second",'Marks Entry'!FI72="Third"),'Marks Entry'!FI72,"")</f>
        <v/>
      </c>
      <c r="FC70" s="506" t="str">
        <f>'Marks Entry'!FJ72</f>
        <v/>
      </c>
      <c r="FD70" s="509" t="str">
        <f>'Marks Entry'!FK72</f>
        <v/>
      </c>
      <c r="FE70" s="493" t="str">
        <f>'Marks Entry'!FL72</f>
        <v/>
      </c>
      <c r="FF70" s="510" t="str">
        <f>'Marks Entry'!FM72</f>
        <v/>
      </c>
      <c r="FG70" s="18">
        <f>'Marks Entry'!FO72</f>
        <v>0</v>
      </c>
    </row>
    <row r="71" spans="1:163" s="19" customFormat="1" ht="17.25" customHeight="1">
      <c r="A71" s="1013"/>
      <c r="B71" s="492">
        <f t="shared" si="1"/>
        <v>0</v>
      </c>
      <c r="C71" s="493">
        <f>'Marks Entry'!D73</f>
        <v>0</v>
      </c>
      <c r="D71" s="493">
        <f>'Marks Entry'!E73</f>
        <v>0</v>
      </c>
      <c r="E71" s="493">
        <f>'Marks Entry'!F73</f>
        <v>0</v>
      </c>
      <c r="F71" s="493">
        <f>'Marks Entry'!G73</f>
        <v>0</v>
      </c>
      <c r="G71" s="493">
        <f>'Marks Entry'!H73</f>
        <v>0</v>
      </c>
      <c r="H71" s="493">
        <f>'Marks Entry'!I73</f>
        <v>0</v>
      </c>
      <c r="I71" s="493">
        <f>'Marks Entry'!J73</f>
        <v>0</v>
      </c>
      <c r="J71" s="597">
        <f>'Marks Entry'!K73</f>
        <v>0</v>
      </c>
      <c r="K71" s="494">
        <f>'Marks Entry'!L73</f>
        <v>0</v>
      </c>
      <c r="L71" s="495">
        <f>'Marks Entry'!M73</f>
        <v>0</v>
      </c>
      <c r="M71" s="496">
        <f>'Marks Entry'!N73</f>
        <v>0</v>
      </c>
      <c r="N71" s="495">
        <f>'Marks Entry'!O73</f>
        <v>0</v>
      </c>
      <c r="O71" s="495">
        <f>'Marks Entry'!P73</f>
        <v>0</v>
      </c>
      <c r="P71" s="497">
        <f>'Marks Entry'!Q73</f>
        <v>0</v>
      </c>
      <c r="Q71" s="495">
        <f>'Marks Entry'!R73</f>
        <v>0</v>
      </c>
      <c r="R71" s="495">
        <f>'Marks Entry'!S73</f>
        <v>0</v>
      </c>
      <c r="S71" s="497">
        <f>'Marks Entry'!T73</f>
        <v>0</v>
      </c>
      <c r="T71" s="498">
        <f>'Marks Entry'!U73</f>
        <v>0</v>
      </c>
      <c r="U71" s="495">
        <f>'Marks Entry'!V73</f>
        <v>0</v>
      </c>
      <c r="V71" s="495">
        <f>'Marks Entry'!W73</f>
        <v>0</v>
      </c>
      <c r="W71" s="498">
        <f>'Marks Entry'!X73</f>
        <v>0</v>
      </c>
      <c r="X71" s="495">
        <f>'Marks Entry'!Y73</f>
        <v>0</v>
      </c>
      <c r="Y71" s="495">
        <f>'Marks Entry'!Z73</f>
        <v>0</v>
      </c>
      <c r="Z71" s="498">
        <f>'Marks Entry'!AA73</f>
        <v>0</v>
      </c>
      <c r="AA71" s="511">
        <f>'Marks Entry'!AB73</f>
        <v>0</v>
      </c>
      <c r="AB71" s="501">
        <f>'Marks Entry'!AC73</f>
        <v>0</v>
      </c>
      <c r="AC71" s="501" t="str">
        <f>'Marks Entry'!AD73</f>
        <v/>
      </c>
      <c r="AD71" s="502">
        <f>'Marks Entry'!AE73</f>
        <v>0</v>
      </c>
      <c r="AE71" s="494">
        <f>'Marks Entry'!AF73</f>
        <v>0</v>
      </c>
      <c r="AF71" s="495">
        <f>'Marks Entry'!AG73</f>
        <v>0</v>
      </c>
      <c r="AG71" s="496">
        <f>'Marks Entry'!AH73</f>
        <v>0</v>
      </c>
      <c r="AH71" s="495">
        <f>'Marks Entry'!AI73</f>
        <v>0</v>
      </c>
      <c r="AI71" s="495">
        <f>'Marks Entry'!AJ73</f>
        <v>0</v>
      </c>
      <c r="AJ71" s="497">
        <f>'Marks Entry'!AK73</f>
        <v>0</v>
      </c>
      <c r="AK71" s="495">
        <f>'Marks Entry'!AL73</f>
        <v>0</v>
      </c>
      <c r="AL71" s="495">
        <f>'Marks Entry'!AM73</f>
        <v>0</v>
      </c>
      <c r="AM71" s="497">
        <f>'Marks Entry'!AN73</f>
        <v>0</v>
      </c>
      <c r="AN71" s="498">
        <f>'Marks Entry'!AO73</f>
        <v>0</v>
      </c>
      <c r="AO71" s="495">
        <f>'Marks Entry'!AP73</f>
        <v>0</v>
      </c>
      <c r="AP71" s="495">
        <f>'Marks Entry'!AQ73</f>
        <v>0</v>
      </c>
      <c r="AQ71" s="498">
        <f>'Marks Entry'!AR73</f>
        <v>0</v>
      </c>
      <c r="AR71" s="495">
        <f>'Marks Entry'!AS73</f>
        <v>0</v>
      </c>
      <c r="AS71" s="495">
        <f>'Marks Entry'!AT73</f>
        <v>0</v>
      </c>
      <c r="AT71" s="498">
        <f>'Marks Entry'!AU73</f>
        <v>0</v>
      </c>
      <c r="AU71" s="511">
        <f>'Marks Entry'!AV73</f>
        <v>0</v>
      </c>
      <c r="AV71" s="501">
        <f>'Marks Entry'!AW73</f>
        <v>0</v>
      </c>
      <c r="AW71" s="501" t="str">
        <f>'Marks Entry'!AX73</f>
        <v>E</v>
      </c>
      <c r="AX71" s="502">
        <f>'Marks Entry'!AY73</f>
        <v>0</v>
      </c>
      <c r="AY71" s="494">
        <f>'Marks Entry'!AZ73</f>
        <v>0</v>
      </c>
      <c r="AZ71" s="495">
        <f>'Marks Entry'!BA73</f>
        <v>0</v>
      </c>
      <c r="BA71" s="496">
        <f>'Marks Entry'!BB73</f>
        <v>0</v>
      </c>
      <c r="BB71" s="495">
        <f>'Marks Entry'!BC73</f>
        <v>0</v>
      </c>
      <c r="BC71" s="495">
        <f>'Marks Entry'!BD73</f>
        <v>0</v>
      </c>
      <c r="BD71" s="497">
        <f>'Marks Entry'!BE73</f>
        <v>0</v>
      </c>
      <c r="BE71" s="495">
        <f>'Marks Entry'!BF73</f>
        <v>0</v>
      </c>
      <c r="BF71" s="495">
        <f>'Marks Entry'!BG73</f>
        <v>0</v>
      </c>
      <c r="BG71" s="497">
        <f>'Marks Entry'!BH73</f>
        <v>0</v>
      </c>
      <c r="BH71" s="498">
        <f>'Marks Entry'!BI73</f>
        <v>0</v>
      </c>
      <c r="BI71" s="495">
        <f>'Marks Entry'!BJ73</f>
        <v>0</v>
      </c>
      <c r="BJ71" s="495">
        <f>'Marks Entry'!BK73</f>
        <v>0</v>
      </c>
      <c r="BK71" s="498">
        <f>'Marks Entry'!BL73</f>
        <v>0</v>
      </c>
      <c r="BL71" s="495">
        <f>'Marks Entry'!BM73</f>
        <v>0</v>
      </c>
      <c r="BM71" s="495">
        <f>'Marks Entry'!BN73</f>
        <v>0</v>
      </c>
      <c r="BN71" s="498">
        <f>'Marks Entry'!BO73</f>
        <v>0</v>
      </c>
      <c r="BO71" s="511">
        <f>'Marks Entry'!BP73</f>
        <v>0</v>
      </c>
      <c r="BP71" s="501">
        <f>'Marks Entry'!BQ73</f>
        <v>0</v>
      </c>
      <c r="BQ71" s="501" t="str">
        <f>'Marks Entry'!BR73</f>
        <v>E</v>
      </c>
      <c r="BR71" s="502">
        <f>'Marks Entry'!BS73</f>
        <v>0</v>
      </c>
      <c r="BS71" s="494">
        <f>'Marks Entry'!BT73</f>
        <v>0</v>
      </c>
      <c r="BT71" s="495">
        <f>'Marks Entry'!BU73</f>
        <v>0</v>
      </c>
      <c r="BU71" s="496">
        <f>'Marks Entry'!BV73</f>
        <v>0</v>
      </c>
      <c r="BV71" s="495">
        <f>'Marks Entry'!BW73</f>
        <v>0</v>
      </c>
      <c r="BW71" s="495">
        <f>'Marks Entry'!BX73</f>
        <v>0</v>
      </c>
      <c r="BX71" s="497">
        <f>'Marks Entry'!BY73</f>
        <v>0</v>
      </c>
      <c r="BY71" s="495">
        <f>'Marks Entry'!BZ73</f>
        <v>0</v>
      </c>
      <c r="BZ71" s="495">
        <f>'Marks Entry'!CA73</f>
        <v>0</v>
      </c>
      <c r="CA71" s="497">
        <f>'Marks Entry'!CB73</f>
        <v>0</v>
      </c>
      <c r="CB71" s="498">
        <f>'Marks Entry'!CC73</f>
        <v>0</v>
      </c>
      <c r="CC71" s="495">
        <f>'Marks Entry'!CD73</f>
        <v>0</v>
      </c>
      <c r="CD71" s="495">
        <f>'Marks Entry'!CE73</f>
        <v>0</v>
      </c>
      <c r="CE71" s="498">
        <f>'Marks Entry'!CF73</f>
        <v>0</v>
      </c>
      <c r="CF71" s="495">
        <f>'Marks Entry'!CG73</f>
        <v>0</v>
      </c>
      <c r="CG71" s="495">
        <f>'Marks Entry'!CH73</f>
        <v>0</v>
      </c>
      <c r="CH71" s="498">
        <f>'Marks Entry'!CI73</f>
        <v>0</v>
      </c>
      <c r="CI71" s="511">
        <f>'Marks Entry'!CJ73</f>
        <v>0</v>
      </c>
      <c r="CJ71" s="501">
        <f>'Marks Entry'!CK73</f>
        <v>0</v>
      </c>
      <c r="CK71" s="501" t="str">
        <f>'Marks Entry'!CL73</f>
        <v>E</v>
      </c>
      <c r="CL71" s="502">
        <f>'Marks Entry'!CM73</f>
        <v>0</v>
      </c>
      <c r="CM71" s="494">
        <f>'Marks Entry'!CN73</f>
        <v>0</v>
      </c>
      <c r="CN71" s="495">
        <f>'Marks Entry'!CO73</f>
        <v>0</v>
      </c>
      <c r="CO71" s="496">
        <f>'Marks Entry'!CP73</f>
        <v>0</v>
      </c>
      <c r="CP71" s="495">
        <f>'Marks Entry'!CQ73</f>
        <v>0</v>
      </c>
      <c r="CQ71" s="495">
        <f>'Marks Entry'!CR73</f>
        <v>0</v>
      </c>
      <c r="CR71" s="497">
        <f>'Marks Entry'!CS73</f>
        <v>0</v>
      </c>
      <c r="CS71" s="495">
        <f>'Marks Entry'!CT73</f>
        <v>0</v>
      </c>
      <c r="CT71" s="495">
        <f>'Marks Entry'!CU73</f>
        <v>0</v>
      </c>
      <c r="CU71" s="497">
        <f>'Marks Entry'!CV73</f>
        <v>0</v>
      </c>
      <c r="CV71" s="498">
        <f>'Marks Entry'!CW73</f>
        <v>0</v>
      </c>
      <c r="CW71" s="495">
        <f>'Marks Entry'!CX73</f>
        <v>0</v>
      </c>
      <c r="CX71" s="495">
        <f>'Marks Entry'!CY73</f>
        <v>0</v>
      </c>
      <c r="CY71" s="498">
        <f>'Marks Entry'!CZ73</f>
        <v>0</v>
      </c>
      <c r="CZ71" s="495">
        <f>'Marks Entry'!DA73</f>
        <v>0</v>
      </c>
      <c r="DA71" s="495">
        <f>'Marks Entry'!DB73</f>
        <v>0</v>
      </c>
      <c r="DB71" s="498">
        <f>'Marks Entry'!DC73</f>
        <v>0</v>
      </c>
      <c r="DC71" s="511">
        <f>'Marks Entry'!DD73</f>
        <v>0</v>
      </c>
      <c r="DD71" s="501">
        <f>'Marks Entry'!DE73</f>
        <v>0</v>
      </c>
      <c r="DE71" s="501" t="str">
        <f>'Marks Entry'!DF73</f>
        <v>E</v>
      </c>
      <c r="DF71" s="502">
        <f>'Marks Entry'!DG73</f>
        <v>0</v>
      </c>
      <c r="DG71" s="494">
        <f>'Marks Entry'!DH73</f>
        <v>0</v>
      </c>
      <c r="DH71" s="495">
        <f>'Marks Entry'!DI73</f>
        <v>0</v>
      </c>
      <c r="DI71" s="496">
        <f>'Marks Entry'!DJ73</f>
        <v>0</v>
      </c>
      <c r="DJ71" s="495">
        <f>'Marks Entry'!DK73</f>
        <v>0</v>
      </c>
      <c r="DK71" s="495">
        <f>'Marks Entry'!DL73</f>
        <v>0</v>
      </c>
      <c r="DL71" s="497">
        <f>'Marks Entry'!DM73</f>
        <v>0</v>
      </c>
      <c r="DM71" s="495">
        <f>'Marks Entry'!DN73</f>
        <v>0</v>
      </c>
      <c r="DN71" s="495">
        <f>'Marks Entry'!DO73</f>
        <v>0</v>
      </c>
      <c r="DO71" s="497">
        <f>'Marks Entry'!DP73</f>
        <v>0</v>
      </c>
      <c r="DP71" s="498">
        <f>'Marks Entry'!DQ73</f>
        <v>0</v>
      </c>
      <c r="DQ71" s="495">
        <f>'Marks Entry'!DR73</f>
        <v>0</v>
      </c>
      <c r="DR71" s="495">
        <f>'Marks Entry'!DS73</f>
        <v>0</v>
      </c>
      <c r="DS71" s="498">
        <f>'Marks Entry'!DT73</f>
        <v>0</v>
      </c>
      <c r="DT71" s="495">
        <f>'Marks Entry'!DU73</f>
        <v>0</v>
      </c>
      <c r="DU71" s="495">
        <f>'Marks Entry'!DV73</f>
        <v>0</v>
      </c>
      <c r="DV71" s="498">
        <f>'Marks Entry'!DW73</f>
        <v>0</v>
      </c>
      <c r="DW71" s="511">
        <f>'Marks Entry'!DX73</f>
        <v>0</v>
      </c>
      <c r="DX71" s="501">
        <f>'Marks Entry'!DY73</f>
        <v>0</v>
      </c>
      <c r="DY71" s="501" t="str">
        <f>'Marks Entry'!DZ73</f>
        <v>E</v>
      </c>
      <c r="DZ71" s="502">
        <f>'Marks Entry'!EA73</f>
        <v>0</v>
      </c>
      <c r="EA71" s="494">
        <f>'Marks Entry'!EB73</f>
        <v>0</v>
      </c>
      <c r="EB71" s="495">
        <f>'Marks Entry'!EC73</f>
        <v>0</v>
      </c>
      <c r="EC71" s="495">
        <f>'Marks Entry'!ED73</f>
        <v>0</v>
      </c>
      <c r="ED71" s="495">
        <f>'Marks Entry'!EE73</f>
        <v>0</v>
      </c>
      <c r="EE71" s="495">
        <f>'Marks Entry'!EF73</f>
        <v>0</v>
      </c>
      <c r="EF71" s="503">
        <f>'Marks Entry'!EG73</f>
        <v>0</v>
      </c>
      <c r="EG71" s="504">
        <f>'Marks Entry'!EJ73</f>
        <v>0</v>
      </c>
      <c r="EH71" s="494">
        <f>'Marks Entry'!EK73</f>
        <v>0</v>
      </c>
      <c r="EI71" s="495">
        <f>'Marks Entry'!EL73</f>
        <v>0</v>
      </c>
      <c r="EJ71" s="495">
        <f>'Marks Entry'!EM73</f>
        <v>0</v>
      </c>
      <c r="EK71" s="495">
        <f>'Marks Entry'!EN73</f>
        <v>0</v>
      </c>
      <c r="EL71" s="495">
        <f>'Marks Entry'!EO73</f>
        <v>0</v>
      </c>
      <c r="EM71" s="498">
        <f>'Marks Entry'!EP73</f>
        <v>0</v>
      </c>
      <c r="EN71" s="504">
        <f>'Marks Entry'!ES73</f>
        <v>0</v>
      </c>
      <c r="EO71" s="494">
        <f>'Marks Entry'!ET73</f>
        <v>0</v>
      </c>
      <c r="EP71" s="495">
        <f>'Marks Entry'!EU73</f>
        <v>0</v>
      </c>
      <c r="EQ71" s="495">
        <f>'Marks Entry'!EV73</f>
        <v>0</v>
      </c>
      <c r="ER71" s="495">
        <f>'Marks Entry'!EW73</f>
        <v>0</v>
      </c>
      <c r="ES71" s="495">
        <f>'Marks Entry'!EX73</f>
        <v>0</v>
      </c>
      <c r="ET71" s="498">
        <f>'Marks Entry'!EY73</f>
        <v>0</v>
      </c>
      <c r="EU71" s="504">
        <f>'Marks Entry'!FB73</f>
        <v>0</v>
      </c>
      <c r="EV71" s="505">
        <f>'Marks Entry'!FC73</f>
        <v>0</v>
      </c>
      <c r="EW71" s="506">
        <f>'Marks Entry'!FD73</f>
        <v>0</v>
      </c>
      <c r="EX71" s="507" t="str">
        <f>'Marks Entry'!FE73</f>
        <v/>
      </c>
      <c r="EY71" s="505">
        <f>'Marks Entry'!FF73</f>
        <v>0</v>
      </c>
      <c r="EZ71" s="506">
        <f>'Marks Entry'!FG73</f>
        <v>0</v>
      </c>
      <c r="FA71" s="508" t="str">
        <f>'Marks Entry'!FH73</f>
        <v/>
      </c>
      <c r="FB71" s="506" t="str">
        <f>IF(OR('Marks Entry'!FI73="First",'Marks Entry'!FI73="Second",'Marks Entry'!FI73="Third"),'Marks Entry'!FI73,"")</f>
        <v/>
      </c>
      <c r="FC71" s="506" t="str">
        <f>'Marks Entry'!FJ73</f>
        <v/>
      </c>
      <c r="FD71" s="509" t="str">
        <f>'Marks Entry'!FK73</f>
        <v/>
      </c>
      <c r="FE71" s="493" t="str">
        <f>'Marks Entry'!FL73</f>
        <v/>
      </c>
      <c r="FF71" s="510" t="str">
        <f>'Marks Entry'!FM73</f>
        <v/>
      </c>
      <c r="FG71" s="18">
        <f>'Marks Entry'!FO73</f>
        <v>0</v>
      </c>
    </row>
    <row r="72" spans="1:163" s="19" customFormat="1" ht="17.25" customHeight="1">
      <c r="A72" s="1013"/>
      <c r="B72" s="492">
        <f t="shared" si="1"/>
        <v>0</v>
      </c>
      <c r="C72" s="493">
        <f>'Marks Entry'!D74</f>
        <v>0</v>
      </c>
      <c r="D72" s="493">
        <f>'Marks Entry'!E74</f>
        <v>0</v>
      </c>
      <c r="E72" s="493">
        <f>'Marks Entry'!F74</f>
        <v>0</v>
      </c>
      <c r="F72" s="493">
        <f>'Marks Entry'!G74</f>
        <v>0</v>
      </c>
      <c r="G72" s="493">
        <f>'Marks Entry'!H74</f>
        <v>0</v>
      </c>
      <c r="H72" s="493">
        <f>'Marks Entry'!I74</f>
        <v>0</v>
      </c>
      <c r="I72" s="493">
        <f>'Marks Entry'!J74</f>
        <v>0</v>
      </c>
      <c r="J72" s="597">
        <f>'Marks Entry'!K74</f>
        <v>0</v>
      </c>
      <c r="K72" s="494">
        <f>'Marks Entry'!L74</f>
        <v>0</v>
      </c>
      <c r="L72" s="495">
        <f>'Marks Entry'!M74</f>
        <v>0</v>
      </c>
      <c r="M72" s="496">
        <f>'Marks Entry'!N74</f>
        <v>0</v>
      </c>
      <c r="N72" s="495">
        <f>'Marks Entry'!O74</f>
        <v>0</v>
      </c>
      <c r="O72" s="495">
        <f>'Marks Entry'!P74</f>
        <v>0</v>
      </c>
      <c r="P72" s="497">
        <f>'Marks Entry'!Q74</f>
        <v>0</v>
      </c>
      <c r="Q72" s="495">
        <f>'Marks Entry'!R74</f>
        <v>0</v>
      </c>
      <c r="R72" s="495">
        <f>'Marks Entry'!S74</f>
        <v>0</v>
      </c>
      <c r="S72" s="497">
        <f>'Marks Entry'!T74</f>
        <v>0</v>
      </c>
      <c r="T72" s="498">
        <f>'Marks Entry'!U74</f>
        <v>0</v>
      </c>
      <c r="U72" s="495">
        <f>'Marks Entry'!V74</f>
        <v>0</v>
      </c>
      <c r="V72" s="495">
        <f>'Marks Entry'!W74</f>
        <v>0</v>
      </c>
      <c r="W72" s="498">
        <f>'Marks Entry'!X74</f>
        <v>0</v>
      </c>
      <c r="X72" s="495">
        <f>'Marks Entry'!Y74</f>
        <v>0</v>
      </c>
      <c r="Y72" s="495">
        <f>'Marks Entry'!Z74</f>
        <v>0</v>
      </c>
      <c r="Z72" s="498">
        <f>'Marks Entry'!AA74</f>
        <v>0</v>
      </c>
      <c r="AA72" s="511">
        <f>'Marks Entry'!AB74</f>
        <v>0</v>
      </c>
      <c r="AB72" s="501">
        <f>'Marks Entry'!AC74</f>
        <v>0</v>
      </c>
      <c r="AC72" s="501" t="str">
        <f>'Marks Entry'!AD74</f>
        <v/>
      </c>
      <c r="AD72" s="502">
        <f>'Marks Entry'!AE74</f>
        <v>0</v>
      </c>
      <c r="AE72" s="494">
        <f>'Marks Entry'!AF74</f>
        <v>0</v>
      </c>
      <c r="AF72" s="495">
        <f>'Marks Entry'!AG74</f>
        <v>0</v>
      </c>
      <c r="AG72" s="496">
        <f>'Marks Entry'!AH74</f>
        <v>0</v>
      </c>
      <c r="AH72" s="495">
        <f>'Marks Entry'!AI74</f>
        <v>0</v>
      </c>
      <c r="AI72" s="495">
        <f>'Marks Entry'!AJ74</f>
        <v>0</v>
      </c>
      <c r="AJ72" s="497">
        <f>'Marks Entry'!AK74</f>
        <v>0</v>
      </c>
      <c r="AK72" s="495">
        <f>'Marks Entry'!AL74</f>
        <v>0</v>
      </c>
      <c r="AL72" s="495">
        <f>'Marks Entry'!AM74</f>
        <v>0</v>
      </c>
      <c r="AM72" s="497">
        <f>'Marks Entry'!AN74</f>
        <v>0</v>
      </c>
      <c r="AN72" s="498">
        <f>'Marks Entry'!AO74</f>
        <v>0</v>
      </c>
      <c r="AO72" s="495">
        <f>'Marks Entry'!AP74</f>
        <v>0</v>
      </c>
      <c r="AP72" s="495">
        <f>'Marks Entry'!AQ74</f>
        <v>0</v>
      </c>
      <c r="AQ72" s="498">
        <f>'Marks Entry'!AR74</f>
        <v>0</v>
      </c>
      <c r="AR72" s="495">
        <f>'Marks Entry'!AS74</f>
        <v>0</v>
      </c>
      <c r="AS72" s="495">
        <f>'Marks Entry'!AT74</f>
        <v>0</v>
      </c>
      <c r="AT72" s="498">
        <f>'Marks Entry'!AU74</f>
        <v>0</v>
      </c>
      <c r="AU72" s="511">
        <f>'Marks Entry'!AV74</f>
        <v>0</v>
      </c>
      <c r="AV72" s="501">
        <f>'Marks Entry'!AW74</f>
        <v>0</v>
      </c>
      <c r="AW72" s="501" t="str">
        <f>'Marks Entry'!AX74</f>
        <v>E</v>
      </c>
      <c r="AX72" s="502">
        <f>'Marks Entry'!AY74</f>
        <v>0</v>
      </c>
      <c r="AY72" s="494">
        <f>'Marks Entry'!AZ74</f>
        <v>0</v>
      </c>
      <c r="AZ72" s="495">
        <f>'Marks Entry'!BA74</f>
        <v>0</v>
      </c>
      <c r="BA72" s="496">
        <f>'Marks Entry'!BB74</f>
        <v>0</v>
      </c>
      <c r="BB72" s="495">
        <f>'Marks Entry'!BC74</f>
        <v>0</v>
      </c>
      <c r="BC72" s="495">
        <f>'Marks Entry'!BD74</f>
        <v>0</v>
      </c>
      <c r="BD72" s="497">
        <f>'Marks Entry'!BE74</f>
        <v>0</v>
      </c>
      <c r="BE72" s="495">
        <f>'Marks Entry'!BF74</f>
        <v>0</v>
      </c>
      <c r="BF72" s="495">
        <f>'Marks Entry'!BG74</f>
        <v>0</v>
      </c>
      <c r="BG72" s="497">
        <f>'Marks Entry'!BH74</f>
        <v>0</v>
      </c>
      <c r="BH72" s="498">
        <f>'Marks Entry'!BI74</f>
        <v>0</v>
      </c>
      <c r="BI72" s="495">
        <f>'Marks Entry'!BJ74</f>
        <v>0</v>
      </c>
      <c r="BJ72" s="495">
        <f>'Marks Entry'!BK74</f>
        <v>0</v>
      </c>
      <c r="BK72" s="498">
        <f>'Marks Entry'!BL74</f>
        <v>0</v>
      </c>
      <c r="BL72" s="495">
        <f>'Marks Entry'!BM74</f>
        <v>0</v>
      </c>
      <c r="BM72" s="495">
        <f>'Marks Entry'!BN74</f>
        <v>0</v>
      </c>
      <c r="BN72" s="498">
        <f>'Marks Entry'!BO74</f>
        <v>0</v>
      </c>
      <c r="BO72" s="511">
        <f>'Marks Entry'!BP74</f>
        <v>0</v>
      </c>
      <c r="BP72" s="501">
        <f>'Marks Entry'!BQ74</f>
        <v>0</v>
      </c>
      <c r="BQ72" s="501" t="str">
        <f>'Marks Entry'!BR74</f>
        <v>E</v>
      </c>
      <c r="BR72" s="502">
        <f>'Marks Entry'!BS74</f>
        <v>0</v>
      </c>
      <c r="BS72" s="494">
        <f>'Marks Entry'!BT74</f>
        <v>0</v>
      </c>
      <c r="BT72" s="495">
        <f>'Marks Entry'!BU74</f>
        <v>0</v>
      </c>
      <c r="BU72" s="496">
        <f>'Marks Entry'!BV74</f>
        <v>0</v>
      </c>
      <c r="BV72" s="495">
        <f>'Marks Entry'!BW74</f>
        <v>0</v>
      </c>
      <c r="BW72" s="495">
        <f>'Marks Entry'!BX74</f>
        <v>0</v>
      </c>
      <c r="BX72" s="497">
        <f>'Marks Entry'!BY74</f>
        <v>0</v>
      </c>
      <c r="BY72" s="495">
        <f>'Marks Entry'!BZ74</f>
        <v>0</v>
      </c>
      <c r="BZ72" s="495">
        <f>'Marks Entry'!CA74</f>
        <v>0</v>
      </c>
      <c r="CA72" s="497">
        <f>'Marks Entry'!CB74</f>
        <v>0</v>
      </c>
      <c r="CB72" s="498">
        <f>'Marks Entry'!CC74</f>
        <v>0</v>
      </c>
      <c r="CC72" s="495">
        <f>'Marks Entry'!CD74</f>
        <v>0</v>
      </c>
      <c r="CD72" s="495">
        <f>'Marks Entry'!CE74</f>
        <v>0</v>
      </c>
      <c r="CE72" s="498">
        <f>'Marks Entry'!CF74</f>
        <v>0</v>
      </c>
      <c r="CF72" s="495">
        <f>'Marks Entry'!CG74</f>
        <v>0</v>
      </c>
      <c r="CG72" s="495">
        <f>'Marks Entry'!CH74</f>
        <v>0</v>
      </c>
      <c r="CH72" s="498">
        <f>'Marks Entry'!CI74</f>
        <v>0</v>
      </c>
      <c r="CI72" s="511">
        <f>'Marks Entry'!CJ74</f>
        <v>0</v>
      </c>
      <c r="CJ72" s="501">
        <f>'Marks Entry'!CK74</f>
        <v>0</v>
      </c>
      <c r="CK72" s="501" t="str">
        <f>'Marks Entry'!CL74</f>
        <v>E</v>
      </c>
      <c r="CL72" s="502">
        <f>'Marks Entry'!CM74</f>
        <v>0</v>
      </c>
      <c r="CM72" s="494">
        <f>'Marks Entry'!CN74</f>
        <v>0</v>
      </c>
      <c r="CN72" s="495">
        <f>'Marks Entry'!CO74</f>
        <v>0</v>
      </c>
      <c r="CO72" s="496">
        <f>'Marks Entry'!CP74</f>
        <v>0</v>
      </c>
      <c r="CP72" s="495">
        <f>'Marks Entry'!CQ74</f>
        <v>0</v>
      </c>
      <c r="CQ72" s="495">
        <f>'Marks Entry'!CR74</f>
        <v>0</v>
      </c>
      <c r="CR72" s="497">
        <f>'Marks Entry'!CS74</f>
        <v>0</v>
      </c>
      <c r="CS72" s="495">
        <f>'Marks Entry'!CT74</f>
        <v>0</v>
      </c>
      <c r="CT72" s="495">
        <f>'Marks Entry'!CU74</f>
        <v>0</v>
      </c>
      <c r="CU72" s="497">
        <f>'Marks Entry'!CV74</f>
        <v>0</v>
      </c>
      <c r="CV72" s="498">
        <f>'Marks Entry'!CW74</f>
        <v>0</v>
      </c>
      <c r="CW72" s="495">
        <f>'Marks Entry'!CX74</f>
        <v>0</v>
      </c>
      <c r="CX72" s="495">
        <f>'Marks Entry'!CY74</f>
        <v>0</v>
      </c>
      <c r="CY72" s="498">
        <f>'Marks Entry'!CZ74</f>
        <v>0</v>
      </c>
      <c r="CZ72" s="495">
        <f>'Marks Entry'!DA74</f>
        <v>0</v>
      </c>
      <c r="DA72" s="495">
        <f>'Marks Entry'!DB74</f>
        <v>0</v>
      </c>
      <c r="DB72" s="498">
        <f>'Marks Entry'!DC74</f>
        <v>0</v>
      </c>
      <c r="DC72" s="511">
        <f>'Marks Entry'!DD74</f>
        <v>0</v>
      </c>
      <c r="DD72" s="501">
        <f>'Marks Entry'!DE74</f>
        <v>0</v>
      </c>
      <c r="DE72" s="501" t="str">
        <f>'Marks Entry'!DF74</f>
        <v>E</v>
      </c>
      <c r="DF72" s="502">
        <f>'Marks Entry'!DG74</f>
        <v>0</v>
      </c>
      <c r="DG72" s="494">
        <f>'Marks Entry'!DH74</f>
        <v>0</v>
      </c>
      <c r="DH72" s="495">
        <f>'Marks Entry'!DI74</f>
        <v>0</v>
      </c>
      <c r="DI72" s="496">
        <f>'Marks Entry'!DJ74</f>
        <v>0</v>
      </c>
      <c r="DJ72" s="495">
        <f>'Marks Entry'!DK74</f>
        <v>0</v>
      </c>
      <c r="DK72" s="495">
        <f>'Marks Entry'!DL74</f>
        <v>0</v>
      </c>
      <c r="DL72" s="497">
        <f>'Marks Entry'!DM74</f>
        <v>0</v>
      </c>
      <c r="DM72" s="495">
        <f>'Marks Entry'!DN74</f>
        <v>0</v>
      </c>
      <c r="DN72" s="495">
        <f>'Marks Entry'!DO74</f>
        <v>0</v>
      </c>
      <c r="DO72" s="497">
        <f>'Marks Entry'!DP74</f>
        <v>0</v>
      </c>
      <c r="DP72" s="498">
        <f>'Marks Entry'!DQ74</f>
        <v>0</v>
      </c>
      <c r="DQ72" s="495">
        <f>'Marks Entry'!DR74</f>
        <v>0</v>
      </c>
      <c r="DR72" s="495">
        <f>'Marks Entry'!DS74</f>
        <v>0</v>
      </c>
      <c r="DS72" s="498">
        <f>'Marks Entry'!DT74</f>
        <v>0</v>
      </c>
      <c r="DT72" s="495">
        <f>'Marks Entry'!DU74</f>
        <v>0</v>
      </c>
      <c r="DU72" s="495">
        <f>'Marks Entry'!DV74</f>
        <v>0</v>
      </c>
      <c r="DV72" s="498">
        <f>'Marks Entry'!DW74</f>
        <v>0</v>
      </c>
      <c r="DW72" s="511">
        <f>'Marks Entry'!DX74</f>
        <v>0</v>
      </c>
      <c r="DX72" s="501">
        <f>'Marks Entry'!DY74</f>
        <v>0</v>
      </c>
      <c r="DY72" s="501" t="str">
        <f>'Marks Entry'!DZ74</f>
        <v>E</v>
      </c>
      <c r="DZ72" s="502">
        <f>'Marks Entry'!EA74</f>
        <v>0</v>
      </c>
      <c r="EA72" s="494">
        <f>'Marks Entry'!EB74</f>
        <v>0</v>
      </c>
      <c r="EB72" s="495">
        <f>'Marks Entry'!EC74</f>
        <v>0</v>
      </c>
      <c r="EC72" s="495">
        <f>'Marks Entry'!ED74</f>
        <v>0</v>
      </c>
      <c r="ED72" s="495">
        <f>'Marks Entry'!EE74</f>
        <v>0</v>
      </c>
      <c r="EE72" s="495">
        <f>'Marks Entry'!EF74</f>
        <v>0</v>
      </c>
      <c r="EF72" s="503">
        <f>'Marks Entry'!EG74</f>
        <v>0</v>
      </c>
      <c r="EG72" s="504">
        <f>'Marks Entry'!EJ74</f>
        <v>0</v>
      </c>
      <c r="EH72" s="494">
        <f>'Marks Entry'!EK74</f>
        <v>0</v>
      </c>
      <c r="EI72" s="495">
        <f>'Marks Entry'!EL74</f>
        <v>0</v>
      </c>
      <c r="EJ72" s="495">
        <f>'Marks Entry'!EM74</f>
        <v>0</v>
      </c>
      <c r="EK72" s="495">
        <f>'Marks Entry'!EN74</f>
        <v>0</v>
      </c>
      <c r="EL72" s="495">
        <f>'Marks Entry'!EO74</f>
        <v>0</v>
      </c>
      <c r="EM72" s="498">
        <f>'Marks Entry'!EP74</f>
        <v>0</v>
      </c>
      <c r="EN72" s="504">
        <f>'Marks Entry'!ES74</f>
        <v>0</v>
      </c>
      <c r="EO72" s="494">
        <f>'Marks Entry'!ET74</f>
        <v>0</v>
      </c>
      <c r="EP72" s="495">
        <f>'Marks Entry'!EU74</f>
        <v>0</v>
      </c>
      <c r="EQ72" s="495">
        <f>'Marks Entry'!EV74</f>
        <v>0</v>
      </c>
      <c r="ER72" s="495">
        <f>'Marks Entry'!EW74</f>
        <v>0</v>
      </c>
      <c r="ES72" s="495">
        <f>'Marks Entry'!EX74</f>
        <v>0</v>
      </c>
      <c r="ET72" s="498">
        <f>'Marks Entry'!EY74</f>
        <v>0</v>
      </c>
      <c r="EU72" s="504">
        <f>'Marks Entry'!FB74</f>
        <v>0</v>
      </c>
      <c r="EV72" s="505">
        <f>'Marks Entry'!FC74</f>
        <v>0</v>
      </c>
      <c r="EW72" s="506">
        <f>'Marks Entry'!FD74</f>
        <v>0</v>
      </c>
      <c r="EX72" s="507" t="str">
        <f>'Marks Entry'!FE74</f>
        <v/>
      </c>
      <c r="EY72" s="505">
        <f>'Marks Entry'!FF74</f>
        <v>0</v>
      </c>
      <c r="EZ72" s="506">
        <f>'Marks Entry'!FG74</f>
        <v>0</v>
      </c>
      <c r="FA72" s="508" t="str">
        <f>'Marks Entry'!FH74</f>
        <v/>
      </c>
      <c r="FB72" s="506" t="str">
        <f>IF(OR('Marks Entry'!FI74="First",'Marks Entry'!FI74="Second",'Marks Entry'!FI74="Third"),'Marks Entry'!FI74,"")</f>
        <v/>
      </c>
      <c r="FC72" s="506" t="str">
        <f>'Marks Entry'!FJ74</f>
        <v/>
      </c>
      <c r="FD72" s="509" t="str">
        <f>'Marks Entry'!FK74</f>
        <v/>
      </c>
      <c r="FE72" s="493" t="str">
        <f>'Marks Entry'!FL74</f>
        <v/>
      </c>
      <c r="FF72" s="510" t="str">
        <f>'Marks Entry'!FM74</f>
        <v/>
      </c>
      <c r="FG72" s="18">
        <f>'Marks Entry'!FO74</f>
        <v>0</v>
      </c>
    </row>
    <row r="73" spans="1:163" s="19" customFormat="1" ht="17.25" customHeight="1">
      <c r="A73" s="1013"/>
      <c r="B73" s="492">
        <f t="shared" ref="B73:B106" si="2">IF(F73&gt;0,B72+1,0)</f>
        <v>0</v>
      </c>
      <c r="C73" s="493">
        <f>'Marks Entry'!D75</f>
        <v>0</v>
      </c>
      <c r="D73" s="493">
        <f>'Marks Entry'!E75</f>
        <v>0</v>
      </c>
      <c r="E73" s="493">
        <f>'Marks Entry'!F75</f>
        <v>0</v>
      </c>
      <c r="F73" s="493">
        <f>'Marks Entry'!G75</f>
        <v>0</v>
      </c>
      <c r="G73" s="493">
        <f>'Marks Entry'!H75</f>
        <v>0</v>
      </c>
      <c r="H73" s="493">
        <f>'Marks Entry'!I75</f>
        <v>0</v>
      </c>
      <c r="I73" s="493">
        <f>'Marks Entry'!J75</f>
        <v>0</v>
      </c>
      <c r="J73" s="597">
        <f>'Marks Entry'!K75</f>
        <v>0</v>
      </c>
      <c r="K73" s="494">
        <f>'Marks Entry'!L75</f>
        <v>0</v>
      </c>
      <c r="L73" s="495">
        <f>'Marks Entry'!M75</f>
        <v>0</v>
      </c>
      <c r="M73" s="496">
        <f>'Marks Entry'!N75</f>
        <v>0</v>
      </c>
      <c r="N73" s="495">
        <f>'Marks Entry'!O75</f>
        <v>0</v>
      </c>
      <c r="O73" s="495">
        <f>'Marks Entry'!P75</f>
        <v>0</v>
      </c>
      <c r="P73" s="497">
        <f>'Marks Entry'!Q75</f>
        <v>0</v>
      </c>
      <c r="Q73" s="495">
        <f>'Marks Entry'!R75</f>
        <v>0</v>
      </c>
      <c r="R73" s="495">
        <f>'Marks Entry'!S75</f>
        <v>0</v>
      </c>
      <c r="S73" s="497">
        <f>'Marks Entry'!T75</f>
        <v>0</v>
      </c>
      <c r="T73" s="498">
        <f>'Marks Entry'!U75</f>
        <v>0</v>
      </c>
      <c r="U73" s="495">
        <f>'Marks Entry'!V75</f>
        <v>0</v>
      </c>
      <c r="V73" s="495">
        <f>'Marks Entry'!W75</f>
        <v>0</v>
      </c>
      <c r="W73" s="498">
        <f>'Marks Entry'!X75</f>
        <v>0</v>
      </c>
      <c r="X73" s="495">
        <f>'Marks Entry'!Y75</f>
        <v>0</v>
      </c>
      <c r="Y73" s="495">
        <f>'Marks Entry'!Z75</f>
        <v>0</v>
      </c>
      <c r="Z73" s="498">
        <f>'Marks Entry'!AA75</f>
        <v>0</v>
      </c>
      <c r="AA73" s="511">
        <f>'Marks Entry'!AB75</f>
        <v>0</v>
      </c>
      <c r="AB73" s="501">
        <f>'Marks Entry'!AC75</f>
        <v>0</v>
      </c>
      <c r="AC73" s="501" t="str">
        <f>'Marks Entry'!AD75</f>
        <v/>
      </c>
      <c r="AD73" s="502">
        <f>'Marks Entry'!AE75</f>
        <v>0</v>
      </c>
      <c r="AE73" s="494">
        <f>'Marks Entry'!AF75</f>
        <v>0</v>
      </c>
      <c r="AF73" s="495">
        <f>'Marks Entry'!AG75</f>
        <v>0</v>
      </c>
      <c r="AG73" s="496">
        <f>'Marks Entry'!AH75</f>
        <v>0</v>
      </c>
      <c r="AH73" s="495">
        <f>'Marks Entry'!AI75</f>
        <v>0</v>
      </c>
      <c r="AI73" s="495">
        <f>'Marks Entry'!AJ75</f>
        <v>0</v>
      </c>
      <c r="AJ73" s="497">
        <f>'Marks Entry'!AK75</f>
        <v>0</v>
      </c>
      <c r="AK73" s="495">
        <f>'Marks Entry'!AL75</f>
        <v>0</v>
      </c>
      <c r="AL73" s="495">
        <f>'Marks Entry'!AM75</f>
        <v>0</v>
      </c>
      <c r="AM73" s="497">
        <f>'Marks Entry'!AN75</f>
        <v>0</v>
      </c>
      <c r="AN73" s="498">
        <f>'Marks Entry'!AO75</f>
        <v>0</v>
      </c>
      <c r="AO73" s="495">
        <f>'Marks Entry'!AP75</f>
        <v>0</v>
      </c>
      <c r="AP73" s="495">
        <f>'Marks Entry'!AQ75</f>
        <v>0</v>
      </c>
      <c r="AQ73" s="498">
        <f>'Marks Entry'!AR75</f>
        <v>0</v>
      </c>
      <c r="AR73" s="495">
        <f>'Marks Entry'!AS75</f>
        <v>0</v>
      </c>
      <c r="AS73" s="495">
        <f>'Marks Entry'!AT75</f>
        <v>0</v>
      </c>
      <c r="AT73" s="498">
        <f>'Marks Entry'!AU75</f>
        <v>0</v>
      </c>
      <c r="AU73" s="511">
        <f>'Marks Entry'!AV75</f>
        <v>0</v>
      </c>
      <c r="AV73" s="501">
        <f>'Marks Entry'!AW75</f>
        <v>0</v>
      </c>
      <c r="AW73" s="501" t="str">
        <f>'Marks Entry'!AX75</f>
        <v>E</v>
      </c>
      <c r="AX73" s="502">
        <f>'Marks Entry'!AY75</f>
        <v>0</v>
      </c>
      <c r="AY73" s="494">
        <f>'Marks Entry'!AZ75</f>
        <v>0</v>
      </c>
      <c r="AZ73" s="495">
        <f>'Marks Entry'!BA75</f>
        <v>0</v>
      </c>
      <c r="BA73" s="496">
        <f>'Marks Entry'!BB75</f>
        <v>0</v>
      </c>
      <c r="BB73" s="495">
        <f>'Marks Entry'!BC75</f>
        <v>0</v>
      </c>
      <c r="BC73" s="495">
        <f>'Marks Entry'!BD75</f>
        <v>0</v>
      </c>
      <c r="BD73" s="497">
        <f>'Marks Entry'!BE75</f>
        <v>0</v>
      </c>
      <c r="BE73" s="495">
        <f>'Marks Entry'!BF75</f>
        <v>0</v>
      </c>
      <c r="BF73" s="495">
        <f>'Marks Entry'!BG75</f>
        <v>0</v>
      </c>
      <c r="BG73" s="497">
        <f>'Marks Entry'!BH75</f>
        <v>0</v>
      </c>
      <c r="BH73" s="498">
        <f>'Marks Entry'!BI75</f>
        <v>0</v>
      </c>
      <c r="BI73" s="495">
        <f>'Marks Entry'!BJ75</f>
        <v>0</v>
      </c>
      <c r="BJ73" s="495">
        <f>'Marks Entry'!BK75</f>
        <v>0</v>
      </c>
      <c r="BK73" s="498">
        <f>'Marks Entry'!BL75</f>
        <v>0</v>
      </c>
      <c r="BL73" s="495">
        <f>'Marks Entry'!BM75</f>
        <v>0</v>
      </c>
      <c r="BM73" s="495">
        <f>'Marks Entry'!BN75</f>
        <v>0</v>
      </c>
      <c r="BN73" s="498">
        <f>'Marks Entry'!BO75</f>
        <v>0</v>
      </c>
      <c r="BO73" s="511">
        <f>'Marks Entry'!BP75</f>
        <v>0</v>
      </c>
      <c r="BP73" s="501">
        <f>'Marks Entry'!BQ75</f>
        <v>0</v>
      </c>
      <c r="BQ73" s="501" t="str">
        <f>'Marks Entry'!BR75</f>
        <v>E</v>
      </c>
      <c r="BR73" s="502">
        <f>'Marks Entry'!BS75</f>
        <v>0</v>
      </c>
      <c r="BS73" s="494">
        <f>'Marks Entry'!BT75</f>
        <v>0</v>
      </c>
      <c r="BT73" s="495">
        <f>'Marks Entry'!BU75</f>
        <v>0</v>
      </c>
      <c r="BU73" s="496">
        <f>'Marks Entry'!BV75</f>
        <v>0</v>
      </c>
      <c r="BV73" s="495">
        <f>'Marks Entry'!BW75</f>
        <v>0</v>
      </c>
      <c r="BW73" s="495">
        <f>'Marks Entry'!BX75</f>
        <v>0</v>
      </c>
      <c r="BX73" s="497">
        <f>'Marks Entry'!BY75</f>
        <v>0</v>
      </c>
      <c r="BY73" s="495">
        <f>'Marks Entry'!BZ75</f>
        <v>0</v>
      </c>
      <c r="BZ73" s="495">
        <f>'Marks Entry'!CA75</f>
        <v>0</v>
      </c>
      <c r="CA73" s="497">
        <f>'Marks Entry'!CB75</f>
        <v>0</v>
      </c>
      <c r="CB73" s="498">
        <f>'Marks Entry'!CC75</f>
        <v>0</v>
      </c>
      <c r="CC73" s="495">
        <f>'Marks Entry'!CD75</f>
        <v>0</v>
      </c>
      <c r="CD73" s="495">
        <f>'Marks Entry'!CE75</f>
        <v>0</v>
      </c>
      <c r="CE73" s="498">
        <f>'Marks Entry'!CF75</f>
        <v>0</v>
      </c>
      <c r="CF73" s="495">
        <f>'Marks Entry'!CG75</f>
        <v>0</v>
      </c>
      <c r="CG73" s="495">
        <f>'Marks Entry'!CH75</f>
        <v>0</v>
      </c>
      <c r="CH73" s="498">
        <f>'Marks Entry'!CI75</f>
        <v>0</v>
      </c>
      <c r="CI73" s="511">
        <f>'Marks Entry'!CJ75</f>
        <v>0</v>
      </c>
      <c r="CJ73" s="501">
        <f>'Marks Entry'!CK75</f>
        <v>0</v>
      </c>
      <c r="CK73" s="501" t="str">
        <f>'Marks Entry'!CL75</f>
        <v>E</v>
      </c>
      <c r="CL73" s="502">
        <f>'Marks Entry'!CM75</f>
        <v>0</v>
      </c>
      <c r="CM73" s="494">
        <f>'Marks Entry'!CN75</f>
        <v>0</v>
      </c>
      <c r="CN73" s="495">
        <f>'Marks Entry'!CO75</f>
        <v>0</v>
      </c>
      <c r="CO73" s="496">
        <f>'Marks Entry'!CP75</f>
        <v>0</v>
      </c>
      <c r="CP73" s="495">
        <f>'Marks Entry'!CQ75</f>
        <v>0</v>
      </c>
      <c r="CQ73" s="495">
        <f>'Marks Entry'!CR75</f>
        <v>0</v>
      </c>
      <c r="CR73" s="497">
        <f>'Marks Entry'!CS75</f>
        <v>0</v>
      </c>
      <c r="CS73" s="495">
        <f>'Marks Entry'!CT75</f>
        <v>0</v>
      </c>
      <c r="CT73" s="495">
        <f>'Marks Entry'!CU75</f>
        <v>0</v>
      </c>
      <c r="CU73" s="497">
        <f>'Marks Entry'!CV75</f>
        <v>0</v>
      </c>
      <c r="CV73" s="498">
        <f>'Marks Entry'!CW75</f>
        <v>0</v>
      </c>
      <c r="CW73" s="495">
        <f>'Marks Entry'!CX75</f>
        <v>0</v>
      </c>
      <c r="CX73" s="495">
        <f>'Marks Entry'!CY75</f>
        <v>0</v>
      </c>
      <c r="CY73" s="498">
        <f>'Marks Entry'!CZ75</f>
        <v>0</v>
      </c>
      <c r="CZ73" s="495">
        <f>'Marks Entry'!DA75</f>
        <v>0</v>
      </c>
      <c r="DA73" s="495">
        <f>'Marks Entry'!DB75</f>
        <v>0</v>
      </c>
      <c r="DB73" s="498">
        <f>'Marks Entry'!DC75</f>
        <v>0</v>
      </c>
      <c r="DC73" s="511">
        <f>'Marks Entry'!DD75</f>
        <v>0</v>
      </c>
      <c r="DD73" s="501">
        <f>'Marks Entry'!DE75</f>
        <v>0</v>
      </c>
      <c r="DE73" s="501" t="str">
        <f>'Marks Entry'!DF75</f>
        <v>E</v>
      </c>
      <c r="DF73" s="502">
        <f>'Marks Entry'!DG75</f>
        <v>0</v>
      </c>
      <c r="DG73" s="494">
        <f>'Marks Entry'!DH75</f>
        <v>0</v>
      </c>
      <c r="DH73" s="495">
        <f>'Marks Entry'!DI75</f>
        <v>0</v>
      </c>
      <c r="DI73" s="496">
        <f>'Marks Entry'!DJ75</f>
        <v>0</v>
      </c>
      <c r="DJ73" s="495">
        <f>'Marks Entry'!DK75</f>
        <v>0</v>
      </c>
      <c r="DK73" s="495">
        <f>'Marks Entry'!DL75</f>
        <v>0</v>
      </c>
      <c r="DL73" s="497">
        <f>'Marks Entry'!DM75</f>
        <v>0</v>
      </c>
      <c r="DM73" s="495">
        <f>'Marks Entry'!DN75</f>
        <v>0</v>
      </c>
      <c r="DN73" s="495">
        <f>'Marks Entry'!DO75</f>
        <v>0</v>
      </c>
      <c r="DO73" s="497">
        <f>'Marks Entry'!DP75</f>
        <v>0</v>
      </c>
      <c r="DP73" s="498">
        <f>'Marks Entry'!DQ75</f>
        <v>0</v>
      </c>
      <c r="DQ73" s="495">
        <f>'Marks Entry'!DR75</f>
        <v>0</v>
      </c>
      <c r="DR73" s="495">
        <f>'Marks Entry'!DS75</f>
        <v>0</v>
      </c>
      <c r="DS73" s="498">
        <f>'Marks Entry'!DT75</f>
        <v>0</v>
      </c>
      <c r="DT73" s="495">
        <f>'Marks Entry'!DU75</f>
        <v>0</v>
      </c>
      <c r="DU73" s="495">
        <f>'Marks Entry'!DV75</f>
        <v>0</v>
      </c>
      <c r="DV73" s="498">
        <f>'Marks Entry'!DW75</f>
        <v>0</v>
      </c>
      <c r="DW73" s="511">
        <f>'Marks Entry'!DX75</f>
        <v>0</v>
      </c>
      <c r="DX73" s="501">
        <f>'Marks Entry'!DY75</f>
        <v>0</v>
      </c>
      <c r="DY73" s="501" t="str">
        <f>'Marks Entry'!DZ75</f>
        <v>E</v>
      </c>
      <c r="DZ73" s="502">
        <f>'Marks Entry'!EA75</f>
        <v>0</v>
      </c>
      <c r="EA73" s="494">
        <f>'Marks Entry'!EB75</f>
        <v>0</v>
      </c>
      <c r="EB73" s="495">
        <f>'Marks Entry'!EC75</f>
        <v>0</v>
      </c>
      <c r="EC73" s="495">
        <f>'Marks Entry'!ED75</f>
        <v>0</v>
      </c>
      <c r="ED73" s="495">
        <f>'Marks Entry'!EE75</f>
        <v>0</v>
      </c>
      <c r="EE73" s="495">
        <f>'Marks Entry'!EF75</f>
        <v>0</v>
      </c>
      <c r="EF73" s="503">
        <f>'Marks Entry'!EG75</f>
        <v>0</v>
      </c>
      <c r="EG73" s="504">
        <f>'Marks Entry'!EJ75</f>
        <v>0</v>
      </c>
      <c r="EH73" s="494">
        <f>'Marks Entry'!EK75</f>
        <v>0</v>
      </c>
      <c r="EI73" s="495">
        <f>'Marks Entry'!EL75</f>
        <v>0</v>
      </c>
      <c r="EJ73" s="495">
        <f>'Marks Entry'!EM75</f>
        <v>0</v>
      </c>
      <c r="EK73" s="495">
        <f>'Marks Entry'!EN75</f>
        <v>0</v>
      </c>
      <c r="EL73" s="495">
        <f>'Marks Entry'!EO75</f>
        <v>0</v>
      </c>
      <c r="EM73" s="498">
        <f>'Marks Entry'!EP75</f>
        <v>0</v>
      </c>
      <c r="EN73" s="504">
        <f>'Marks Entry'!ES75</f>
        <v>0</v>
      </c>
      <c r="EO73" s="494">
        <f>'Marks Entry'!ET75</f>
        <v>0</v>
      </c>
      <c r="EP73" s="495">
        <f>'Marks Entry'!EU75</f>
        <v>0</v>
      </c>
      <c r="EQ73" s="495">
        <f>'Marks Entry'!EV75</f>
        <v>0</v>
      </c>
      <c r="ER73" s="495">
        <f>'Marks Entry'!EW75</f>
        <v>0</v>
      </c>
      <c r="ES73" s="495">
        <f>'Marks Entry'!EX75</f>
        <v>0</v>
      </c>
      <c r="ET73" s="498">
        <f>'Marks Entry'!EY75</f>
        <v>0</v>
      </c>
      <c r="EU73" s="504">
        <f>'Marks Entry'!FB75</f>
        <v>0</v>
      </c>
      <c r="EV73" s="505">
        <f>'Marks Entry'!FC75</f>
        <v>0</v>
      </c>
      <c r="EW73" s="506">
        <f>'Marks Entry'!FD75</f>
        <v>0</v>
      </c>
      <c r="EX73" s="507" t="str">
        <f>'Marks Entry'!FE75</f>
        <v/>
      </c>
      <c r="EY73" s="505">
        <f>'Marks Entry'!FF75</f>
        <v>0</v>
      </c>
      <c r="EZ73" s="506">
        <f>'Marks Entry'!FG75</f>
        <v>0</v>
      </c>
      <c r="FA73" s="508" t="str">
        <f>'Marks Entry'!FH75</f>
        <v/>
      </c>
      <c r="FB73" s="506" t="str">
        <f>IF(OR('Marks Entry'!FI75="First",'Marks Entry'!FI75="Second",'Marks Entry'!FI75="Third"),'Marks Entry'!FI75,"")</f>
        <v/>
      </c>
      <c r="FC73" s="506" t="str">
        <f>'Marks Entry'!FJ75</f>
        <v/>
      </c>
      <c r="FD73" s="509" t="str">
        <f>'Marks Entry'!FK75</f>
        <v/>
      </c>
      <c r="FE73" s="493" t="str">
        <f>'Marks Entry'!FL75</f>
        <v/>
      </c>
      <c r="FF73" s="510" t="str">
        <f>'Marks Entry'!FM75</f>
        <v/>
      </c>
      <c r="FG73" s="18">
        <f>'Marks Entry'!FO75</f>
        <v>0</v>
      </c>
    </row>
    <row r="74" spans="1:163" s="19" customFormat="1" ht="17.25" customHeight="1">
      <c r="A74" s="1013"/>
      <c r="B74" s="492">
        <f t="shared" si="2"/>
        <v>0</v>
      </c>
      <c r="C74" s="493">
        <f>'Marks Entry'!D76</f>
        <v>0</v>
      </c>
      <c r="D74" s="493">
        <f>'Marks Entry'!E76</f>
        <v>0</v>
      </c>
      <c r="E74" s="493">
        <f>'Marks Entry'!F76</f>
        <v>0</v>
      </c>
      <c r="F74" s="493">
        <f>'Marks Entry'!G76</f>
        <v>0</v>
      </c>
      <c r="G74" s="493">
        <f>'Marks Entry'!H76</f>
        <v>0</v>
      </c>
      <c r="H74" s="493">
        <f>'Marks Entry'!I76</f>
        <v>0</v>
      </c>
      <c r="I74" s="493">
        <f>'Marks Entry'!J76</f>
        <v>0</v>
      </c>
      <c r="J74" s="597">
        <f>'Marks Entry'!K76</f>
        <v>0</v>
      </c>
      <c r="K74" s="494">
        <f>'Marks Entry'!L76</f>
        <v>0</v>
      </c>
      <c r="L74" s="495">
        <f>'Marks Entry'!M76</f>
        <v>0</v>
      </c>
      <c r="M74" s="496">
        <f>'Marks Entry'!N76</f>
        <v>0</v>
      </c>
      <c r="N74" s="495">
        <f>'Marks Entry'!O76</f>
        <v>0</v>
      </c>
      <c r="O74" s="495">
        <f>'Marks Entry'!P76</f>
        <v>0</v>
      </c>
      <c r="P74" s="497">
        <f>'Marks Entry'!Q76</f>
        <v>0</v>
      </c>
      <c r="Q74" s="495">
        <f>'Marks Entry'!R76</f>
        <v>0</v>
      </c>
      <c r="R74" s="495">
        <f>'Marks Entry'!S76</f>
        <v>0</v>
      </c>
      <c r="S74" s="497">
        <f>'Marks Entry'!T76</f>
        <v>0</v>
      </c>
      <c r="T74" s="498">
        <f>'Marks Entry'!U76</f>
        <v>0</v>
      </c>
      <c r="U74" s="495">
        <f>'Marks Entry'!V76</f>
        <v>0</v>
      </c>
      <c r="V74" s="495">
        <f>'Marks Entry'!W76</f>
        <v>0</v>
      </c>
      <c r="W74" s="498">
        <f>'Marks Entry'!X76</f>
        <v>0</v>
      </c>
      <c r="X74" s="495">
        <f>'Marks Entry'!Y76</f>
        <v>0</v>
      </c>
      <c r="Y74" s="495">
        <f>'Marks Entry'!Z76</f>
        <v>0</v>
      </c>
      <c r="Z74" s="498">
        <f>'Marks Entry'!AA76</f>
        <v>0</v>
      </c>
      <c r="AA74" s="511">
        <f>'Marks Entry'!AB76</f>
        <v>0</v>
      </c>
      <c r="AB74" s="501">
        <f>'Marks Entry'!AC76</f>
        <v>0</v>
      </c>
      <c r="AC74" s="501" t="str">
        <f>'Marks Entry'!AD76</f>
        <v/>
      </c>
      <c r="AD74" s="502">
        <f>'Marks Entry'!AE76</f>
        <v>0</v>
      </c>
      <c r="AE74" s="494">
        <f>'Marks Entry'!AF76</f>
        <v>0</v>
      </c>
      <c r="AF74" s="495">
        <f>'Marks Entry'!AG76</f>
        <v>0</v>
      </c>
      <c r="AG74" s="496">
        <f>'Marks Entry'!AH76</f>
        <v>0</v>
      </c>
      <c r="AH74" s="495">
        <f>'Marks Entry'!AI76</f>
        <v>0</v>
      </c>
      <c r="AI74" s="495">
        <f>'Marks Entry'!AJ76</f>
        <v>0</v>
      </c>
      <c r="AJ74" s="497">
        <f>'Marks Entry'!AK76</f>
        <v>0</v>
      </c>
      <c r="AK74" s="495">
        <f>'Marks Entry'!AL76</f>
        <v>0</v>
      </c>
      <c r="AL74" s="495">
        <f>'Marks Entry'!AM76</f>
        <v>0</v>
      </c>
      <c r="AM74" s="497">
        <f>'Marks Entry'!AN76</f>
        <v>0</v>
      </c>
      <c r="AN74" s="498">
        <f>'Marks Entry'!AO76</f>
        <v>0</v>
      </c>
      <c r="AO74" s="495">
        <f>'Marks Entry'!AP76</f>
        <v>0</v>
      </c>
      <c r="AP74" s="495">
        <f>'Marks Entry'!AQ76</f>
        <v>0</v>
      </c>
      <c r="AQ74" s="498">
        <f>'Marks Entry'!AR76</f>
        <v>0</v>
      </c>
      <c r="AR74" s="495">
        <f>'Marks Entry'!AS76</f>
        <v>0</v>
      </c>
      <c r="AS74" s="495">
        <f>'Marks Entry'!AT76</f>
        <v>0</v>
      </c>
      <c r="AT74" s="498">
        <f>'Marks Entry'!AU76</f>
        <v>0</v>
      </c>
      <c r="AU74" s="511">
        <f>'Marks Entry'!AV76</f>
        <v>0</v>
      </c>
      <c r="AV74" s="501">
        <f>'Marks Entry'!AW76</f>
        <v>0</v>
      </c>
      <c r="AW74" s="501" t="str">
        <f>'Marks Entry'!AX76</f>
        <v>E</v>
      </c>
      <c r="AX74" s="502">
        <f>'Marks Entry'!AY76</f>
        <v>0</v>
      </c>
      <c r="AY74" s="494">
        <f>'Marks Entry'!AZ76</f>
        <v>0</v>
      </c>
      <c r="AZ74" s="495">
        <f>'Marks Entry'!BA76</f>
        <v>0</v>
      </c>
      <c r="BA74" s="496">
        <f>'Marks Entry'!BB76</f>
        <v>0</v>
      </c>
      <c r="BB74" s="495">
        <f>'Marks Entry'!BC76</f>
        <v>0</v>
      </c>
      <c r="BC74" s="495">
        <f>'Marks Entry'!BD76</f>
        <v>0</v>
      </c>
      <c r="BD74" s="497">
        <f>'Marks Entry'!BE76</f>
        <v>0</v>
      </c>
      <c r="BE74" s="495">
        <f>'Marks Entry'!BF76</f>
        <v>0</v>
      </c>
      <c r="BF74" s="495">
        <f>'Marks Entry'!BG76</f>
        <v>0</v>
      </c>
      <c r="BG74" s="497">
        <f>'Marks Entry'!BH76</f>
        <v>0</v>
      </c>
      <c r="BH74" s="498">
        <f>'Marks Entry'!BI76</f>
        <v>0</v>
      </c>
      <c r="BI74" s="495">
        <f>'Marks Entry'!BJ76</f>
        <v>0</v>
      </c>
      <c r="BJ74" s="495">
        <f>'Marks Entry'!BK76</f>
        <v>0</v>
      </c>
      <c r="BK74" s="498">
        <f>'Marks Entry'!BL76</f>
        <v>0</v>
      </c>
      <c r="BL74" s="495">
        <f>'Marks Entry'!BM76</f>
        <v>0</v>
      </c>
      <c r="BM74" s="495">
        <f>'Marks Entry'!BN76</f>
        <v>0</v>
      </c>
      <c r="BN74" s="498">
        <f>'Marks Entry'!BO76</f>
        <v>0</v>
      </c>
      <c r="BO74" s="511">
        <f>'Marks Entry'!BP76</f>
        <v>0</v>
      </c>
      <c r="BP74" s="501">
        <f>'Marks Entry'!BQ76</f>
        <v>0</v>
      </c>
      <c r="BQ74" s="501" t="str">
        <f>'Marks Entry'!BR76</f>
        <v>E</v>
      </c>
      <c r="BR74" s="502">
        <f>'Marks Entry'!BS76</f>
        <v>0</v>
      </c>
      <c r="BS74" s="494">
        <f>'Marks Entry'!BT76</f>
        <v>0</v>
      </c>
      <c r="BT74" s="495">
        <f>'Marks Entry'!BU76</f>
        <v>0</v>
      </c>
      <c r="BU74" s="496">
        <f>'Marks Entry'!BV76</f>
        <v>0</v>
      </c>
      <c r="BV74" s="495">
        <f>'Marks Entry'!BW76</f>
        <v>0</v>
      </c>
      <c r="BW74" s="495">
        <f>'Marks Entry'!BX76</f>
        <v>0</v>
      </c>
      <c r="BX74" s="497">
        <f>'Marks Entry'!BY76</f>
        <v>0</v>
      </c>
      <c r="BY74" s="495">
        <f>'Marks Entry'!BZ76</f>
        <v>0</v>
      </c>
      <c r="BZ74" s="495">
        <f>'Marks Entry'!CA76</f>
        <v>0</v>
      </c>
      <c r="CA74" s="497">
        <f>'Marks Entry'!CB76</f>
        <v>0</v>
      </c>
      <c r="CB74" s="498">
        <f>'Marks Entry'!CC76</f>
        <v>0</v>
      </c>
      <c r="CC74" s="495">
        <f>'Marks Entry'!CD76</f>
        <v>0</v>
      </c>
      <c r="CD74" s="495">
        <f>'Marks Entry'!CE76</f>
        <v>0</v>
      </c>
      <c r="CE74" s="498">
        <f>'Marks Entry'!CF76</f>
        <v>0</v>
      </c>
      <c r="CF74" s="495">
        <f>'Marks Entry'!CG76</f>
        <v>0</v>
      </c>
      <c r="CG74" s="495">
        <f>'Marks Entry'!CH76</f>
        <v>0</v>
      </c>
      <c r="CH74" s="498">
        <f>'Marks Entry'!CI76</f>
        <v>0</v>
      </c>
      <c r="CI74" s="511">
        <f>'Marks Entry'!CJ76</f>
        <v>0</v>
      </c>
      <c r="CJ74" s="501">
        <f>'Marks Entry'!CK76</f>
        <v>0</v>
      </c>
      <c r="CK74" s="501" t="str">
        <f>'Marks Entry'!CL76</f>
        <v>E</v>
      </c>
      <c r="CL74" s="502">
        <f>'Marks Entry'!CM76</f>
        <v>0</v>
      </c>
      <c r="CM74" s="494">
        <f>'Marks Entry'!CN76</f>
        <v>0</v>
      </c>
      <c r="CN74" s="495">
        <f>'Marks Entry'!CO76</f>
        <v>0</v>
      </c>
      <c r="CO74" s="496">
        <f>'Marks Entry'!CP76</f>
        <v>0</v>
      </c>
      <c r="CP74" s="495">
        <f>'Marks Entry'!CQ76</f>
        <v>0</v>
      </c>
      <c r="CQ74" s="495">
        <f>'Marks Entry'!CR76</f>
        <v>0</v>
      </c>
      <c r="CR74" s="497">
        <f>'Marks Entry'!CS76</f>
        <v>0</v>
      </c>
      <c r="CS74" s="495">
        <f>'Marks Entry'!CT76</f>
        <v>0</v>
      </c>
      <c r="CT74" s="495">
        <f>'Marks Entry'!CU76</f>
        <v>0</v>
      </c>
      <c r="CU74" s="497">
        <f>'Marks Entry'!CV76</f>
        <v>0</v>
      </c>
      <c r="CV74" s="498">
        <f>'Marks Entry'!CW76</f>
        <v>0</v>
      </c>
      <c r="CW74" s="495">
        <f>'Marks Entry'!CX76</f>
        <v>0</v>
      </c>
      <c r="CX74" s="495">
        <f>'Marks Entry'!CY76</f>
        <v>0</v>
      </c>
      <c r="CY74" s="498">
        <f>'Marks Entry'!CZ76</f>
        <v>0</v>
      </c>
      <c r="CZ74" s="495">
        <f>'Marks Entry'!DA76</f>
        <v>0</v>
      </c>
      <c r="DA74" s="495">
        <f>'Marks Entry'!DB76</f>
        <v>0</v>
      </c>
      <c r="DB74" s="498">
        <f>'Marks Entry'!DC76</f>
        <v>0</v>
      </c>
      <c r="DC74" s="511">
        <f>'Marks Entry'!DD76</f>
        <v>0</v>
      </c>
      <c r="DD74" s="501">
        <f>'Marks Entry'!DE76</f>
        <v>0</v>
      </c>
      <c r="DE74" s="501" t="str">
        <f>'Marks Entry'!DF76</f>
        <v>E</v>
      </c>
      <c r="DF74" s="502">
        <f>'Marks Entry'!DG76</f>
        <v>0</v>
      </c>
      <c r="DG74" s="494">
        <f>'Marks Entry'!DH76</f>
        <v>0</v>
      </c>
      <c r="DH74" s="495">
        <f>'Marks Entry'!DI76</f>
        <v>0</v>
      </c>
      <c r="DI74" s="496">
        <f>'Marks Entry'!DJ76</f>
        <v>0</v>
      </c>
      <c r="DJ74" s="495">
        <f>'Marks Entry'!DK76</f>
        <v>0</v>
      </c>
      <c r="DK74" s="495">
        <f>'Marks Entry'!DL76</f>
        <v>0</v>
      </c>
      <c r="DL74" s="497">
        <f>'Marks Entry'!DM76</f>
        <v>0</v>
      </c>
      <c r="DM74" s="495">
        <f>'Marks Entry'!DN76</f>
        <v>0</v>
      </c>
      <c r="DN74" s="495">
        <f>'Marks Entry'!DO76</f>
        <v>0</v>
      </c>
      <c r="DO74" s="497">
        <f>'Marks Entry'!DP76</f>
        <v>0</v>
      </c>
      <c r="DP74" s="498">
        <f>'Marks Entry'!DQ76</f>
        <v>0</v>
      </c>
      <c r="DQ74" s="495">
        <f>'Marks Entry'!DR76</f>
        <v>0</v>
      </c>
      <c r="DR74" s="495">
        <f>'Marks Entry'!DS76</f>
        <v>0</v>
      </c>
      <c r="DS74" s="498">
        <f>'Marks Entry'!DT76</f>
        <v>0</v>
      </c>
      <c r="DT74" s="495">
        <f>'Marks Entry'!DU76</f>
        <v>0</v>
      </c>
      <c r="DU74" s="495">
        <f>'Marks Entry'!DV76</f>
        <v>0</v>
      </c>
      <c r="DV74" s="498">
        <f>'Marks Entry'!DW76</f>
        <v>0</v>
      </c>
      <c r="DW74" s="511">
        <f>'Marks Entry'!DX76</f>
        <v>0</v>
      </c>
      <c r="DX74" s="501">
        <f>'Marks Entry'!DY76</f>
        <v>0</v>
      </c>
      <c r="DY74" s="501" t="str">
        <f>'Marks Entry'!DZ76</f>
        <v>E</v>
      </c>
      <c r="DZ74" s="502">
        <f>'Marks Entry'!EA76</f>
        <v>0</v>
      </c>
      <c r="EA74" s="494">
        <f>'Marks Entry'!EB76</f>
        <v>0</v>
      </c>
      <c r="EB74" s="495">
        <f>'Marks Entry'!EC76</f>
        <v>0</v>
      </c>
      <c r="EC74" s="495">
        <f>'Marks Entry'!ED76</f>
        <v>0</v>
      </c>
      <c r="ED74" s="495">
        <f>'Marks Entry'!EE76</f>
        <v>0</v>
      </c>
      <c r="EE74" s="495">
        <f>'Marks Entry'!EF76</f>
        <v>0</v>
      </c>
      <c r="EF74" s="503">
        <f>'Marks Entry'!EG76</f>
        <v>0</v>
      </c>
      <c r="EG74" s="504">
        <f>'Marks Entry'!EJ76</f>
        <v>0</v>
      </c>
      <c r="EH74" s="494">
        <f>'Marks Entry'!EK76</f>
        <v>0</v>
      </c>
      <c r="EI74" s="495">
        <f>'Marks Entry'!EL76</f>
        <v>0</v>
      </c>
      <c r="EJ74" s="495">
        <f>'Marks Entry'!EM76</f>
        <v>0</v>
      </c>
      <c r="EK74" s="495">
        <f>'Marks Entry'!EN76</f>
        <v>0</v>
      </c>
      <c r="EL74" s="495">
        <f>'Marks Entry'!EO76</f>
        <v>0</v>
      </c>
      <c r="EM74" s="498">
        <f>'Marks Entry'!EP76</f>
        <v>0</v>
      </c>
      <c r="EN74" s="504">
        <f>'Marks Entry'!ES76</f>
        <v>0</v>
      </c>
      <c r="EO74" s="494">
        <f>'Marks Entry'!ET76</f>
        <v>0</v>
      </c>
      <c r="EP74" s="495">
        <f>'Marks Entry'!EU76</f>
        <v>0</v>
      </c>
      <c r="EQ74" s="495">
        <f>'Marks Entry'!EV76</f>
        <v>0</v>
      </c>
      <c r="ER74" s="495">
        <f>'Marks Entry'!EW76</f>
        <v>0</v>
      </c>
      <c r="ES74" s="495">
        <f>'Marks Entry'!EX76</f>
        <v>0</v>
      </c>
      <c r="ET74" s="498">
        <f>'Marks Entry'!EY76</f>
        <v>0</v>
      </c>
      <c r="EU74" s="504">
        <f>'Marks Entry'!FB76</f>
        <v>0</v>
      </c>
      <c r="EV74" s="505">
        <f>'Marks Entry'!FC76</f>
        <v>0</v>
      </c>
      <c r="EW74" s="506">
        <f>'Marks Entry'!FD76</f>
        <v>0</v>
      </c>
      <c r="EX74" s="507" t="str">
        <f>'Marks Entry'!FE76</f>
        <v/>
      </c>
      <c r="EY74" s="505">
        <f>'Marks Entry'!FF76</f>
        <v>0</v>
      </c>
      <c r="EZ74" s="506">
        <f>'Marks Entry'!FG76</f>
        <v>0</v>
      </c>
      <c r="FA74" s="508" t="str">
        <f>'Marks Entry'!FH76</f>
        <v/>
      </c>
      <c r="FB74" s="506" t="str">
        <f>IF(OR('Marks Entry'!FI76="First",'Marks Entry'!FI76="Second",'Marks Entry'!FI76="Third"),'Marks Entry'!FI76,"")</f>
        <v/>
      </c>
      <c r="FC74" s="506" t="str">
        <f>'Marks Entry'!FJ76</f>
        <v/>
      </c>
      <c r="FD74" s="509" t="str">
        <f>'Marks Entry'!FK76</f>
        <v/>
      </c>
      <c r="FE74" s="493" t="str">
        <f>'Marks Entry'!FL76</f>
        <v/>
      </c>
      <c r="FF74" s="510" t="str">
        <f>'Marks Entry'!FM76</f>
        <v/>
      </c>
      <c r="FG74" s="18">
        <f>'Marks Entry'!FO76</f>
        <v>0</v>
      </c>
    </row>
    <row r="75" spans="1:163" s="19" customFormat="1" ht="17.25" customHeight="1">
      <c r="A75" s="1013"/>
      <c r="B75" s="492">
        <f t="shared" si="2"/>
        <v>0</v>
      </c>
      <c r="C75" s="493">
        <f>'Marks Entry'!D77</f>
        <v>0</v>
      </c>
      <c r="D75" s="493">
        <f>'Marks Entry'!E77</f>
        <v>0</v>
      </c>
      <c r="E75" s="493">
        <f>'Marks Entry'!F77</f>
        <v>0</v>
      </c>
      <c r="F75" s="493">
        <f>'Marks Entry'!G77</f>
        <v>0</v>
      </c>
      <c r="G75" s="493">
        <f>'Marks Entry'!H77</f>
        <v>0</v>
      </c>
      <c r="H75" s="493">
        <f>'Marks Entry'!I77</f>
        <v>0</v>
      </c>
      <c r="I75" s="493">
        <f>'Marks Entry'!J77</f>
        <v>0</v>
      </c>
      <c r="J75" s="597">
        <f>'Marks Entry'!K77</f>
        <v>0</v>
      </c>
      <c r="K75" s="494">
        <f>'Marks Entry'!L77</f>
        <v>0</v>
      </c>
      <c r="L75" s="495">
        <f>'Marks Entry'!M77</f>
        <v>0</v>
      </c>
      <c r="M75" s="496">
        <f>'Marks Entry'!N77</f>
        <v>0</v>
      </c>
      <c r="N75" s="495">
        <f>'Marks Entry'!O77</f>
        <v>0</v>
      </c>
      <c r="O75" s="495">
        <f>'Marks Entry'!P77</f>
        <v>0</v>
      </c>
      <c r="P75" s="497">
        <f>'Marks Entry'!Q77</f>
        <v>0</v>
      </c>
      <c r="Q75" s="495">
        <f>'Marks Entry'!R77</f>
        <v>0</v>
      </c>
      <c r="R75" s="495">
        <f>'Marks Entry'!S77</f>
        <v>0</v>
      </c>
      <c r="S75" s="497">
        <f>'Marks Entry'!T77</f>
        <v>0</v>
      </c>
      <c r="T75" s="498">
        <f>'Marks Entry'!U77</f>
        <v>0</v>
      </c>
      <c r="U75" s="495">
        <f>'Marks Entry'!V77</f>
        <v>0</v>
      </c>
      <c r="V75" s="495">
        <f>'Marks Entry'!W77</f>
        <v>0</v>
      </c>
      <c r="W75" s="498">
        <f>'Marks Entry'!X77</f>
        <v>0</v>
      </c>
      <c r="X75" s="495">
        <f>'Marks Entry'!Y77</f>
        <v>0</v>
      </c>
      <c r="Y75" s="495">
        <f>'Marks Entry'!Z77</f>
        <v>0</v>
      </c>
      <c r="Z75" s="498">
        <f>'Marks Entry'!AA77</f>
        <v>0</v>
      </c>
      <c r="AA75" s="511">
        <f>'Marks Entry'!AB77</f>
        <v>0</v>
      </c>
      <c r="AB75" s="501">
        <f>'Marks Entry'!AC77</f>
        <v>0</v>
      </c>
      <c r="AC75" s="501" t="str">
        <f>'Marks Entry'!AD77</f>
        <v/>
      </c>
      <c r="AD75" s="502">
        <f>'Marks Entry'!AE77</f>
        <v>0</v>
      </c>
      <c r="AE75" s="494">
        <f>'Marks Entry'!AF77</f>
        <v>0</v>
      </c>
      <c r="AF75" s="495">
        <f>'Marks Entry'!AG77</f>
        <v>0</v>
      </c>
      <c r="AG75" s="496">
        <f>'Marks Entry'!AH77</f>
        <v>0</v>
      </c>
      <c r="AH75" s="495">
        <f>'Marks Entry'!AI77</f>
        <v>0</v>
      </c>
      <c r="AI75" s="495">
        <f>'Marks Entry'!AJ77</f>
        <v>0</v>
      </c>
      <c r="AJ75" s="497">
        <f>'Marks Entry'!AK77</f>
        <v>0</v>
      </c>
      <c r="AK75" s="495">
        <f>'Marks Entry'!AL77</f>
        <v>0</v>
      </c>
      <c r="AL75" s="495">
        <f>'Marks Entry'!AM77</f>
        <v>0</v>
      </c>
      <c r="AM75" s="497">
        <f>'Marks Entry'!AN77</f>
        <v>0</v>
      </c>
      <c r="AN75" s="498">
        <f>'Marks Entry'!AO77</f>
        <v>0</v>
      </c>
      <c r="AO75" s="495">
        <f>'Marks Entry'!AP77</f>
        <v>0</v>
      </c>
      <c r="AP75" s="495">
        <f>'Marks Entry'!AQ77</f>
        <v>0</v>
      </c>
      <c r="AQ75" s="498">
        <f>'Marks Entry'!AR77</f>
        <v>0</v>
      </c>
      <c r="AR75" s="495">
        <f>'Marks Entry'!AS77</f>
        <v>0</v>
      </c>
      <c r="AS75" s="495">
        <f>'Marks Entry'!AT77</f>
        <v>0</v>
      </c>
      <c r="AT75" s="498">
        <f>'Marks Entry'!AU77</f>
        <v>0</v>
      </c>
      <c r="AU75" s="511">
        <f>'Marks Entry'!AV77</f>
        <v>0</v>
      </c>
      <c r="AV75" s="501">
        <f>'Marks Entry'!AW77</f>
        <v>0</v>
      </c>
      <c r="AW75" s="501" t="str">
        <f>'Marks Entry'!AX77</f>
        <v>E</v>
      </c>
      <c r="AX75" s="502">
        <f>'Marks Entry'!AY77</f>
        <v>0</v>
      </c>
      <c r="AY75" s="494">
        <f>'Marks Entry'!AZ77</f>
        <v>0</v>
      </c>
      <c r="AZ75" s="495">
        <f>'Marks Entry'!BA77</f>
        <v>0</v>
      </c>
      <c r="BA75" s="496">
        <f>'Marks Entry'!BB77</f>
        <v>0</v>
      </c>
      <c r="BB75" s="495">
        <f>'Marks Entry'!BC77</f>
        <v>0</v>
      </c>
      <c r="BC75" s="495">
        <f>'Marks Entry'!BD77</f>
        <v>0</v>
      </c>
      <c r="BD75" s="497">
        <f>'Marks Entry'!BE77</f>
        <v>0</v>
      </c>
      <c r="BE75" s="495">
        <f>'Marks Entry'!BF77</f>
        <v>0</v>
      </c>
      <c r="BF75" s="495">
        <f>'Marks Entry'!BG77</f>
        <v>0</v>
      </c>
      <c r="BG75" s="497">
        <f>'Marks Entry'!BH77</f>
        <v>0</v>
      </c>
      <c r="BH75" s="498">
        <f>'Marks Entry'!BI77</f>
        <v>0</v>
      </c>
      <c r="BI75" s="495">
        <f>'Marks Entry'!BJ77</f>
        <v>0</v>
      </c>
      <c r="BJ75" s="495">
        <f>'Marks Entry'!BK77</f>
        <v>0</v>
      </c>
      <c r="BK75" s="498">
        <f>'Marks Entry'!BL77</f>
        <v>0</v>
      </c>
      <c r="BL75" s="495">
        <f>'Marks Entry'!BM77</f>
        <v>0</v>
      </c>
      <c r="BM75" s="495">
        <f>'Marks Entry'!BN77</f>
        <v>0</v>
      </c>
      <c r="BN75" s="498">
        <f>'Marks Entry'!BO77</f>
        <v>0</v>
      </c>
      <c r="BO75" s="511">
        <f>'Marks Entry'!BP77</f>
        <v>0</v>
      </c>
      <c r="BP75" s="501">
        <f>'Marks Entry'!BQ77</f>
        <v>0</v>
      </c>
      <c r="BQ75" s="501" t="str">
        <f>'Marks Entry'!BR77</f>
        <v>E</v>
      </c>
      <c r="BR75" s="502">
        <f>'Marks Entry'!BS77</f>
        <v>0</v>
      </c>
      <c r="BS75" s="494">
        <f>'Marks Entry'!BT77</f>
        <v>0</v>
      </c>
      <c r="BT75" s="495">
        <f>'Marks Entry'!BU77</f>
        <v>0</v>
      </c>
      <c r="BU75" s="496">
        <f>'Marks Entry'!BV77</f>
        <v>0</v>
      </c>
      <c r="BV75" s="495">
        <f>'Marks Entry'!BW77</f>
        <v>0</v>
      </c>
      <c r="BW75" s="495">
        <f>'Marks Entry'!BX77</f>
        <v>0</v>
      </c>
      <c r="BX75" s="497">
        <f>'Marks Entry'!BY77</f>
        <v>0</v>
      </c>
      <c r="BY75" s="495">
        <f>'Marks Entry'!BZ77</f>
        <v>0</v>
      </c>
      <c r="BZ75" s="495">
        <f>'Marks Entry'!CA77</f>
        <v>0</v>
      </c>
      <c r="CA75" s="497">
        <f>'Marks Entry'!CB77</f>
        <v>0</v>
      </c>
      <c r="CB75" s="498">
        <f>'Marks Entry'!CC77</f>
        <v>0</v>
      </c>
      <c r="CC75" s="495">
        <f>'Marks Entry'!CD77</f>
        <v>0</v>
      </c>
      <c r="CD75" s="495">
        <f>'Marks Entry'!CE77</f>
        <v>0</v>
      </c>
      <c r="CE75" s="498">
        <f>'Marks Entry'!CF77</f>
        <v>0</v>
      </c>
      <c r="CF75" s="495">
        <f>'Marks Entry'!CG77</f>
        <v>0</v>
      </c>
      <c r="CG75" s="495">
        <f>'Marks Entry'!CH77</f>
        <v>0</v>
      </c>
      <c r="CH75" s="498">
        <f>'Marks Entry'!CI77</f>
        <v>0</v>
      </c>
      <c r="CI75" s="511">
        <f>'Marks Entry'!CJ77</f>
        <v>0</v>
      </c>
      <c r="CJ75" s="501">
        <f>'Marks Entry'!CK77</f>
        <v>0</v>
      </c>
      <c r="CK75" s="501" t="str">
        <f>'Marks Entry'!CL77</f>
        <v>E</v>
      </c>
      <c r="CL75" s="502">
        <f>'Marks Entry'!CM77</f>
        <v>0</v>
      </c>
      <c r="CM75" s="494">
        <f>'Marks Entry'!CN77</f>
        <v>0</v>
      </c>
      <c r="CN75" s="495">
        <f>'Marks Entry'!CO77</f>
        <v>0</v>
      </c>
      <c r="CO75" s="496">
        <f>'Marks Entry'!CP77</f>
        <v>0</v>
      </c>
      <c r="CP75" s="495">
        <f>'Marks Entry'!CQ77</f>
        <v>0</v>
      </c>
      <c r="CQ75" s="495">
        <f>'Marks Entry'!CR77</f>
        <v>0</v>
      </c>
      <c r="CR75" s="497">
        <f>'Marks Entry'!CS77</f>
        <v>0</v>
      </c>
      <c r="CS75" s="495">
        <f>'Marks Entry'!CT77</f>
        <v>0</v>
      </c>
      <c r="CT75" s="495">
        <f>'Marks Entry'!CU77</f>
        <v>0</v>
      </c>
      <c r="CU75" s="497">
        <f>'Marks Entry'!CV77</f>
        <v>0</v>
      </c>
      <c r="CV75" s="498">
        <f>'Marks Entry'!CW77</f>
        <v>0</v>
      </c>
      <c r="CW75" s="495">
        <f>'Marks Entry'!CX77</f>
        <v>0</v>
      </c>
      <c r="CX75" s="495">
        <f>'Marks Entry'!CY77</f>
        <v>0</v>
      </c>
      <c r="CY75" s="498">
        <f>'Marks Entry'!CZ77</f>
        <v>0</v>
      </c>
      <c r="CZ75" s="495">
        <f>'Marks Entry'!DA77</f>
        <v>0</v>
      </c>
      <c r="DA75" s="495">
        <f>'Marks Entry'!DB77</f>
        <v>0</v>
      </c>
      <c r="DB75" s="498">
        <f>'Marks Entry'!DC77</f>
        <v>0</v>
      </c>
      <c r="DC75" s="511">
        <f>'Marks Entry'!DD77</f>
        <v>0</v>
      </c>
      <c r="DD75" s="501">
        <f>'Marks Entry'!DE77</f>
        <v>0</v>
      </c>
      <c r="DE75" s="501" t="str">
        <f>'Marks Entry'!DF77</f>
        <v>E</v>
      </c>
      <c r="DF75" s="502">
        <f>'Marks Entry'!DG77</f>
        <v>0</v>
      </c>
      <c r="DG75" s="494">
        <f>'Marks Entry'!DH77</f>
        <v>0</v>
      </c>
      <c r="DH75" s="495">
        <f>'Marks Entry'!DI77</f>
        <v>0</v>
      </c>
      <c r="DI75" s="496">
        <f>'Marks Entry'!DJ77</f>
        <v>0</v>
      </c>
      <c r="DJ75" s="495">
        <f>'Marks Entry'!DK77</f>
        <v>0</v>
      </c>
      <c r="DK75" s="495">
        <f>'Marks Entry'!DL77</f>
        <v>0</v>
      </c>
      <c r="DL75" s="497">
        <f>'Marks Entry'!DM77</f>
        <v>0</v>
      </c>
      <c r="DM75" s="495">
        <f>'Marks Entry'!DN77</f>
        <v>0</v>
      </c>
      <c r="DN75" s="495">
        <f>'Marks Entry'!DO77</f>
        <v>0</v>
      </c>
      <c r="DO75" s="497">
        <f>'Marks Entry'!DP77</f>
        <v>0</v>
      </c>
      <c r="DP75" s="498">
        <f>'Marks Entry'!DQ77</f>
        <v>0</v>
      </c>
      <c r="DQ75" s="495">
        <f>'Marks Entry'!DR77</f>
        <v>0</v>
      </c>
      <c r="DR75" s="495">
        <f>'Marks Entry'!DS77</f>
        <v>0</v>
      </c>
      <c r="DS75" s="498">
        <f>'Marks Entry'!DT77</f>
        <v>0</v>
      </c>
      <c r="DT75" s="495">
        <f>'Marks Entry'!DU77</f>
        <v>0</v>
      </c>
      <c r="DU75" s="495">
        <f>'Marks Entry'!DV77</f>
        <v>0</v>
      </c>
      <c r="DV75" s="498">
        <f>'Marks Entry'!DW77</f>
        <v>0</v>
      </c>
      <c r="DW75" s="511">
        <f>'Marks Entry'!DX77</f>
        <v>0</v>
      </c>
      <c r="DX75" s="501">
        <f>'Marks Entry'!DY77</f>
        <v>0</v>
      </c>
      <c r="DY75" s="501" t="str">
        <f>'Marks Entry'!DZ77</f>
        <v>E</v>
      </c>
      <c r="DZ75" s="502">
        <f>'Marks Entry'!EA77</f>
        <v>0</v>
      </c>
      <c r="EA75" s="494">
        <f>'Marks Entry'!EB77</f>
        <v>0</v>
      </c>
      <c r="EB75" s="495">
        <f>'Marks Entry'!EC77</f>
        <v>0</v>
      </c>
      <c r="EC75" s="495">
        <f>'Marks Entry'!ED77</f>
        <v>0</v>
      </c>
      <c r="ED75" s="495">
        <f>'Marks Entry'!EE77</f>
        <v>0</v>
      </c>
      <c r="EE75" s="495">
        <f>'Marks Entry'!EF77</f>
        <v>0</v>
      </c>
      <c r="EF75" s="503">
        <f>'Marks Entry'!EG77</f>
        <v>0</v>
      </c>
      <c r="EG75" s="504">
        <f>'Marks Entry'!EJ77</f>
        <v>0</v>
      </c>
      <c r="EH75" s="494">
        <f>'Marks Entry'!EK77</f>
        <v>0</v>
      </c>
      <c r="EI75" s="495">
        <f>'Marks Entry'!EL77</f>
        <v>0</v>
      </c>
      <c r="EJ75" s="495">
        <f>'Marks Entry'!EM77</f>
        <v>0</v>
      </c>
      <c r="EK75" s="495">
        <f>'Marks Entry'!EN77</f>
        <v>0</v>
      </c>
      <c r="EL75" s="495">
        <f>'Marks Entry'!EO77</f>
        <v>0</v>
      </c>
      <c r="EM75" s="498">
        <f>'Marks Entry'!EP77</f>
        <v>0</v>
      </c>
      <c r="EN75" s="504">
        <f>'Marks Entry'!ES77</f>
        <v>0</v>
      </c>
      <c r="EO75" s="494">
        <f>'Marks Entry'!ET77</f>
        <v>0</v>
      </c>
      <c r="EP75" s="495">
        <f>'Marks Entry'!EU77</f>
        <v>0</v>
      </c>
      <c r="EQ75" s="495">
        <f>'Marks Entry'!EV77</f>
        <v>0</v>
      </c>
      <c r="ER75" s="495">
        <f>'Marks Entry'!EW77</f>
        <v>0</v>
      </c>
      <c r="ES75" s="495">
        <f>'Marks Entry'!EX77</f>
        <v>0</v>
      </c>
      <c r="ET75" s="498">
        <f>'Marks Entry'!EY77</f>
        <v>0</v>
      </c>
      <c r="EU75" s="504">
        <f>'Marks Entry'!FB77</f>
        <v>0</v>
      </c>
      <c r="EV75" s="505">
        <f>'Marks Entry'!FC77</f>
        <v>0</v>
      </c>
      <c r="EW75" s="506">
        <f>'Marks Entry'!FD77</f>
        <v>0</v>
      </c>
      <c r="EX75" s="512" t="str">
        <f>'Marks Entry'!FE77</f>
        <v/>
      </c>
      <c r="EY75" s="505">
        <f>'Marks Entry'!FF77</f>
        <v>0</v>
      </c>
      <c r="EZ75" s="506">
        <f>'Marks Entry'!FG77</f>
        <v>0</v>
      </c>
      <c r="FA75" s="506" t="str">
        <f>'Marks Entry'!FH77</f>
        <v/>
      </c>
      <c r="FB75" s="506" t="str">
        <f>IF(OR('Marks Entry'!FI77="First",'Marks Entry'!FI77="Second",'Marks Entry'!FI77="Third"),'Marks Entry'!FI77,"")</f>
        <v/>
      </c>
      <c r="FC75" s="506" t="str">
        <f>'Marks Entry'!FJ77</f>
        <v/>
      </c>
      <c r="FD75" s="509" t="str">
        <f>'Marks Entry'!FK77</f>
        <v/>
      </c>
      <c r="FE75" s="493" t="str">
        <f>'Marks Entry'!FL77</f>
        <v/>
      </c>
      <c r="FF75" s="510" t="str">
        <f>'Marks Entry'!FM77</f>
        <v/>
      </c>
      <c r="FG75" s="18">
        <f>'Marks Entry'!FO77</f>
        <v>0</v>
      </c>
    </row>
    <row r="76" spans="1:163" s="19" customFormat="1" ht="17.25" customHeight="1">
      <c r="A76" s="1013"/>
      <c r="B76" s="492">
        <f t="shared" si="2"/>
        <v>0</v>
      </c>
      <c r="C76" s="493">
        <f>'Marks Entry'!D78</f>
        <v>0</v>
      </c>
      <c r="D76" s="493">
        <f>'Marks Entry'!E78</f>
        <v>0</v>
      </c>
      <c r="E76" s="493">
        <f>'Marks Entry'!F78</f>
        <v>0</v>
      </c>
      <c r="F76" s="493">
        <f>'Marks Entry'!G78</f>
        <v>0</v>
      </c>
      <c r="G76" s="493">
        <f>'Marks Entry'!H78</f>
        <v>0</v>
      </c>
      <c r="H76" s="493">
        <f>'Marks Entry'!I78</f>
        <v>0</v>
      </c>
      <c r="I76" s="493">
        <f>'Marks Entry'!J78</f>
        <v>0</v>
      </c>
      <c r="J76" s="597">
        <f>'Marks Entry'!K78</f>
        <v>0</v>
      </c>
      <c r="K76" s="494">
        <f>'Marks Entry'!L78</f>
        <v>0</v>
      </c>
      <c r="L76" s="495">
        <f>'Marks Entry'!M78</f>
        <v>0</v>
      </c>
      <c r="M76" s="496">
        <f>'Marks Entry'!N78</f>
        <v>0</v>
      </c>
      <c r="N76" s="495">
        <f>'Marks Entry'!O78</f>
        <v>0</v>
      </c>
      <c r="O76" s="495">
        <f>'Marks Entry'!P78</f>
        <v>0</v>
      </c>
      <c r="P76" s="497">
        <f>'Marks Entry'!Q78</f>
        <v>0</v>
      </c>
      <c r="Q76" s="495">
        <f>'Marks Entry'!R78</f>
        <v>0</v>
      </c>
      <c r="R76" s="495">
        <f>'Marks Entry'!S78</f>
        <v>0</v>
      </c>
      <c r="S76" s="497">
        <f>'Marks Entry'!T78</f>
        <v>0</v>
      </c>
      <c r="T76" s="498">
        <f>'Marks Entry'!U78</f>
        <v>0</v>
      </c>
      <c r="U76" s="495">
        <f>'Marks Entry'!V78</f>
        <v>0</v>
      </c>
      <c r="V76" s="495">
        <f>'Marks Entry'!W78</f>
        <v>0</v>
      </c>
      <c r="W76" s="498">
        <f>'Marks Entry'!X78</f>
        <v>0</v>
      </c>
      <c r="X76" s="495">
        <f>'Marks Entry'!Y78</f>
        <v>0</v>
      </c>
      <c r="Y76" s="495">
        <f>'Marks Entry'!Z78</f>
        <v>0</v>
      </c>
      <c r="Z76" s="498">
        <f>'Marks Entry'!AA78</f>
        <v>0</v>
      </c>
      <c r="AA76" s="511">
        <f>'Marks Entry'!AB78</f>
        <v>0</v>
      </c>
      <c r="AB76" s="501">
        <f>'Marks Entry'!AC78</f>
        <v>0</v>
      </c>
      <c r="AC76" s="501" t="str">
        <f>'Marks Entry'!AD78</f>
        <v/>
      </c>
      <c r="AD76" s="502">
        <f>'Marks Entry'!AE78</f>
        <v>0</v>
      </c>
      <c r="AE76" s="494">
        <f>'Marks Entry'!AF78</f>
        <v>0</v>
      </c>
      <c r="AF76" s="495">
        <f>'Marks Entry'!AG78</f>
        <v>0</v>
      </c>
      <c r="AG76" s="496">
        <f>'Marks Entry'!AH78</f>
        <v>0</v>
      </c>
      <c r="AH76" s="495">
        <f>'Marks Entry'!AI78</f>
        <v>0</v>
      </c>
      <c r="AI76" s="495">
        <f>'Marks Entry'!AJ78</f>
        <v>0</v>
      </c>
      <c r="AJ76" s="497">
        <f>'Marks Entry'!AK78</f>
        <v>0</v>
      </c>
      <c r="AK76" s="495">
        <f>'Marks Entry'!AL78</f>
        <v>0</v>
      </c>
      <c r="AL76" s="495">
        <f>'Marks Entry'!AM78</f>
        <v>0</v>
      </c>
      <c r="AM76" s="497">
        <f>'Marks Entry'!AN78</f>
        <v>0</v>
      </c>
      <c r="AN76" s="498">
        <f>'Marks Entry'!AO78</f>
        <v>0</v>
      </c>
      <c r="AO76" s="495">
        <f>'Marks Entry'!AP78</f>
        <v>0</v>
      </c>
      <c r="AP76" s="495">
        <f>'Marks Entry'!AQ78</f>
        <v>0</v>
      </c>
      <c r="AQ76" s="498">
        <f>'Marks Entry'!AR78</f>
        <v>0</v>
      </c>
      <c r="AR76" s="495">
        <f>'Marks Entry'!AS78</f>
        <v>0</v>
      </c>
      <c r="AS76" s="495">
        <f>'Marks Entry'!AT78</f>
        <v>0</v>
      </c>
      <c r="AT76" s="498">
        <f>'Marks Entry'!AU78</f>
        <v>0</v>
      </c>
      <c r="AU76" s="511">
        <f>'Marks Entry'!AV78</f>
        <v>0</v>
      </c>
      <c r="AV76" s="501">
        <f>'Marks Entry'!AW78</f>
        <v>0</v>
      </c>
      <c r="AW76" s="501" t="str">
        <f>'Marks Entry'!AX78</f>
        <v>E</v>
      </c>
      <c r="AX76" s="502">
        <f>'Marks Entry'!AY78</f>
        <v>0</v>
      </c>
      <c r="AY76" s="494">
        <f>'Marks Entry'!AZ78</f>
        <v>0</v>
      </c>
      <c r="AZ76" s="495">
        <f>'Marks Entry'!BA78</f>
        <v>0</v>
      </c>
      <c r="BA76" s="496">
        <f>'Marks Entry'!BB78</f>
        <v>0</v>
      </c>
      <c r="BB76" s="495">
        <f>'Marks Entry'!BC78</f>
        <v>0</v>
      </c>
      <c r="BC76" s="495">
        <f>'Marks Entry'!BD78</f>
        <v>0</v>
      </c>
      <c r="BD76" s="497">
        <f>'Marks Entry'!BE78</f>
        <v>0</v>
      </c>
      <c r="BE76" s="495">
        <f>'Marks Entry'!BF78</f>
        <v>0</v>
      </c>
      <c r="BF76" s="495">
        <f>'Marks Entry'!BG78</f>
        <v>0</v>
      </c>
      <c r="BG76" s="497">
        <f>'Marks Entry'!BH78</f>
        <v>0</v>
      </c>
      <c r="BH76" s="498">
        <f>'Marks Entry'!BI78</f>
        <v>0</v>
      </c>
      <c r="BI76" s="495">
        <f>'Marks Entry'!BJ78</f>
        <v>0</v>
      </c>
      <c r="BJ76" s="495">
        <f>'Marks Entry'!BK78</f>
        <v>0</v>
      </c>
      <c r="BK76" s="498">
        <f>'Marks Entry'!BL78</f>
        <v>0</v>
      </c>
      <c r="BL76" s="495">
        <f>'Marks Entry'!BM78</f>
        <v>0</v>
      </c>
      <c r="BM76" s="495">
        <f>'Marks Entry'!BN78</f>
        <v>0</v>
      </c>
      <c r="BN76" s="498">
        <f>'Marks Entry'!BO78</f>
        <v>0</v>
      </c>
      <c r="BO76" s="511">
        <f>'Marks Entry'!BP78</f>
        <v>0</v>
      </c>
      <c r="BP76" s="501">
        <f>'Marks Entry'!BQ78</f>
        <v>0</v>
      </c>
      <c r="BQ76" s="501" t="str">
        <f>'Marks Entry'!BR78</f>
        <v>E</v>
      </c>
      <c r="BR76" s="502">
        <f>'Marks Entry'!BS78</f>
        <v>0</v>
      </c>
      <c r="BS76" s="494">
        <f>'Marks Entry'!BT78</f>
        <v>0</v>
      </c>
      <c r="BT76" s="495">
        <f>'Marks Entry'!BU78</f>
        <v>0</v>
      </c>
      <c r="BU76" s="496">
        <f>'Marks Entry'!BV78</f>
        <v>0</v>
      </c>
      <c r="BV76" s="495">
        <f>'Marks Entry'!BW78</f>
        <v>0</v>
      </c>
      <c r="BW76" s="495">
        <f>'Marks Entry'!BX78</f>
        <v>0</v>
      </c>
      <c r="BX76" s="497">
        <f>'Marks Entry'!BY78</f>
        <v>0</v>
      </c>
      <c r="BY76" s="495">
        <f>'Marks Entry'!BZ78</f>
        <v>0</v>
      </c>
      <c r="BZ76" s="495">
        <f>'Marks Entry'!CA78</f>
        <v>0</v>
      </c>
      <c r="CA76" s="497">
        <f>'Marks Entry'!CB78</f>
        <v>0</v>
      </c>
      <c r="CB76" s="498">
        <f>'Marks Entry'!CC78</f>
        <v>0</v>
      </c>
      <c r="CC76" s="495">
        <f>'Marks Entry'!CD78</f>
        <v>0</v>
      </c>
      <c r="CD76" s="495">
        <f>'Marks Entry'!CE78</f>
        <v>0</v>
      </c>
      <c r="CE76" s="498">
        <f>'Marks Entry'!CF78</f>
        <v>0</v>
      </c>
      <c r="CF76" s="495">
        <f>'Marks Entry'!CG78</f>
        <v>0</v>
      </c>
      <c r="CG76" s="495">
        <f>'Marks Entry'!CH78</f>
        <v>0</v>
      </c>
      <c r="CH76" s="498">
        <f>'Marks Entry'!CI78</f>
        <v>0</v>
      </c>
      <c r="CI76" s="511">
        <f>'Marks Entry'!CJ78</f>
        <v>0</v>
      </c>
      <c r="CJ76" s="501">
        <f>'Marks Entry'!CK78</f>
        <v>0</v>
      </c>
      <c r="CK76" s="501" t="str">
        <f>'Marks Entry'!CL78</f>
        <v>E</v>
      </c>
      <c r="CL76" s="502">
        <f>'Marks Entry'!CM78</f>
        <v>0</v>
      </c>
      <c r="CM76" s="494">
        <f>'Marks Entry'!CN78</f>
        <v>0</v>
      </c>
      <c r="CN76" s="495">
        <f>'Marks Entry'!CO78</f>
        <v>0</v>
      </c>
      <c r="CO76" s="496">
        <f>'Marks Entry'!CP78</f>
        <v>0</v>
      </c>
      <c r="CP76" s="495">
        <f>'Marks Entry'!CQ78</f>
        <v>0</v>
      </c>
      <c r="CQ76" s="495">
        <f>'Marks Entry'!CR78</f>
        <v>0</v>
      </c>
      <c r="CR76" s="497">
        <f>'Marks Entry'!CS78</f>
        <v>0</v>
      </c>
      <c r="CS76" s="495">
        <f>'Marks Entry'!CT78</f>
        <v>0</v>
      </c>
      <c r="CT76" s="495">
        <f>'Marks Entry'!CU78</f>
        <v>0</v>
      </c>
      <c r="CU76" s="497">
        <f>'Marks Entry'!CV78</f>
        <v>0</v>
      </c>
      <c r="CV76" s="498">
        <f>'Marks Entry'!CW78</f>
        <v>0</v>
      </c>
      <c r="CW76" s="495">
        <f>'Marks Entry'!CX78</f>
        <v>0</v>
      </c>
      <c r="CX76" s="495">
        <f>'Marks Entry'!CY78</f>
        <v>0</v>
      </c>
      <c r="CY76" s="498">
        <f>'Marks Entry'!CZ78</f>
        <v>0</v>
      </c>
      <c r="CZ76" s="495">
        <f>'Marks Entry'!DA78</f>
        <v>0</v>
      </c>
      <c r="DA76" s="495">
        <f>'Marks Entry'!DB78</f>
        <v>0</v>
      </c>
      <c r="DB76" s="498">
        <f>'Marks Entry'!DC78</f>
        <v>0</v>
      </c>
      <c r="DC76" s="511">
        <f>'Marks Entry'!DD78</f>
        <v>0</v>
      </c>
      <c r="DD76" s="501">
        <f>'Marks Entry'!DE78</f>
        <v>0</v>
      </c>
      <c r="DE76" s="501" t="str">
        <f>'Marks Entry'!DF78</f>
        <v>E</v>
      </c>
      <c r="DF76" s="502">
        <f>'Marks Entry'!DG78</f>
        <v>0</v>
      </c>
      <c r="DG76" s="494">
        <f>'Marks Entry'!DH78</f>
        <v>0</v>
      </c>
      <c r="DH76" s="495">
        <f>'Marks Entry'!DI78</f>
        <v>0</v>
      </c>
      <c r="DI76" s="496">
        <f>'Marks Entry'!DJ78</f>
        <v>0</v>
      </c>
      <c r="DJ76" s="495">
        <f>'Marks Entry'!DK78</f>
        <v>0</v>
      </c>
      <c r="DK76" s="495">
        <f>'Marks Entry'!DL78</f>
        <v>0</v>
      </c>
      <c r="DL76" s="497">
        <f>'Marks Entry'!DM78</f>
        <v>0</v>
      </c>
      <c r="DM76" s="495">
        <f>'Marks Entry'!DN78</f>
        <v>0</v>
      </c>
      <c r="DN76" s="495">
        <f>'Marks Entry'!DO78</f>
        <v>0</v>
      </c>
      <c r="DO76" s="497">
        <f>'Marks Entry'!DP78</f>
        <v>0</v>
      </c>
      <c r="DP76" s="498">
        <f>'Marks Entry'!DQ78</f>
        <v>0</v>
      </c>
      <c r="DQ76" s="495">
        <f>'Marks Entry'!DR78</f>
        <v>0</v>
      </c>
      <c r="DR76" s="495">
        <f>'Marks Entry'!DS78</f>
        <v>0</v>
      </c>
      <c r="DS76" s="498">
        <f>'Marks Entry'!DT78</f>
        <v>0</v>
      </c>
      <c r="DT76" s="495">
        <f>'Marks Entry'!DU78</f>
        <v>0</v>
      </c>
      <c r="DU76" s="495">
        <f>'Marks Entry'!DV78</f>
        <v>0</v>
      </c>
      <c r="DV76" s="498">
        <f>'Marks Entry'!DW78</f>
        <v>0</v>
      </c>
      <c r="DW76" s="511">
        <f>'Marks Entry'!DX78</f>
        <v>0</v>
      </c>
      <c r="DX76" s="501">
        <f>'Marks Entry'!DY78</f>
        <v>0</v>
      </c>
      <c r="DY76" s="501" t="str">
        <f>'Marks Entry'!DZ78</f>
        <v>E</v>
      </c>
      <c r="DZ76" s="502">
        <f>'Marks Entry'!EA78</f>
        <v>0</v>
      </c>
      <c r="EA76" s="494">
        <f>'Marks Entry'!EB78</f>
        <v>0</v>
      </c>
      <c r="EB76" s="495">
        <f>'Marks Entry'!EC78</f>
        <v>0</v>
      </c>
      <c r="EC76" s="495">
        <f>'Marks Entry'!ED78</f>
        <v>0</v>
      </c>
      <c r="ED76" s="495">
        <f>'Marks Entry'!EE78</f>
        <v>0</v>
      </c>
      <c r="EE76" s="495">
        <f>'Marks Entry'!EF78</f>
        <v>0</v>
      </c>
      <c r="EF76" s="503">
        <f>'Marks Entry'!EG78</f>
        <v>0</v>
      </c>
      <c r="EG76" s="504">
        <f>'Marks Entry'!EJ78</f>
        <v>0</v>
      </c>
      <c r="EH76" s="494">
        <f>'Marks Entry'!EK78</f>
        <v>0</v>
      </c>
      <c r="EI76" s="495">
        <f>'Marks Entry'!EL78</f>
        <v>0</v>
      </c>
      <c r="EJ76" s="495">
        <f>'Marks Entry'!EM78</f>
        <v>0</v>
      </c>
      <c r="EK76" s="495">
        <f>'Marks Entry'!EN78</f>
        <v>0</v>
      </c>
      <c r="EL76" s="495">
        <f>'Marks Entry'!EO78</f>
        <v>0</v>
      </c>
      <c r="EM76" s="498">
        <f>'Marks Entry'!EP78</f>
        <v>0</v>
      </c>
      <c r="EN76" s="504">
        <f>'Marks Entry'!ES78</f>
        <v>0</v>
      </c>
      <c r="EO76" s="494">
        <f>'Marks Entry'!ET78</f>
        <v>0</v>
      </c>
      <c r="EP76" s="495">
        <f>'Marks Entry'!EU78</f>
        <v>0</v>
      </c>
      <c r="EQ76" s="495">
        <f>'Marks Entry'!EV78</f>
        <v>0</v>
      </c>
      <c r="ER76" s="495">
        <f>'Marks Entry'!EW78</f>
        <v>0</v>
      </c>
      <c r="ES76" s="495">
        <f>'Marks Entry'!EX78</f>
        <v>0</v>
      </c>
      <c r="ET76" s="498">
        <f>'Marks Entry'!EY78</f>
        <v>0</v>
      </c>
      <c r="EU76" s="504">
        <f>'Marks Entry'!FB78</f>
        <v>0</v>
      </c>
      <c r="EV76" s="505">
        <f>'Marks Entry'!FC78</f>
        <v>0</v>
      </c>
      <c r="EW76" s="506">
        <f>'Marks Entry'!FD78</f>
        <v>0</v>
      </c>
      <c r="EX76" s="512" t="str">
        <f>'Marks Entry'!FE78</f>
        <v/>
      </c>
      <c r="EY76" s="505">
        <f>'Marks Entry'!FF78</f>
        <v>0</v>
      </c>
      <c r="EZ76" s="506">
        <f>'Marks Entry'!FG78</f>
        <v>0</v>
      </c>
      <c r="FA76" s="506" t="str">
        <f>'Marks Entry'!FH78</f>
        <v/>
      </c>
      <c r="FB76" s="506" t="str">
        <f>IF(OR('Marks Entry'!FI78="First",'Marks Entry'!FI78="Second",'Marks Entry'!FI78="Third"),'Marks Entry'!FI78,"")</f>
        <v/>
      </c>
      <c r="FC76" s="506" t="str">
        <f>'Marks Entry'!FJ78</f>
        <v/>
      </c>
      <c r="FD76" s="509" t="str">
        <f>'Marks Entry'!FK78</f>
        <v/>
      </c>
      <c r="FE76" s="493" t="str">
        <f>'Marks Entry'!FL78</f>
        <v/>
      </c>
      <c r="FF76" s="510" t="str">
        <f>'Marks Entry'!FM78</f>
        <v/>
      </c>
      <c r="FG76" s="18">
        <f>'Marks Entry'!FO78</f>
        <v>0</v>
      </c>
    </row>
    <row r="77" spans="1:163" s="19" customFormat="1" ht="17.25" customHeight="1">
      <c r="A77" s="1013"/>
      <c r="B77" s="492">
        <f t="shared" si="2"/>
        <v>0</v>
      </c>
      <c r="C77" s="493">
        <f>'Marks Entry'!D79</f>
        <v>0</v>
      </c>
      <c r="D77" s="493">
        <f>'Marks Entry'!E79</f>
        <v>0</v>
      </c>
      <c r="E77" s="493">
        <f>'Marks Entry'!F79</f>
        <v>0</v>
      </c>
      <c r="F77" s="493">
        <f>'Marks Entry'!G79</f>
        <v>0</v>
      </c>
      <c r="G77" s="493">
        <f>'Marks Entry'!H79</f>
        <v>0</v>
      </c>
      <c r="H77" s="493">
        <f>'Marks Entry'!I79</f>
        <v>0</v>
      </c>
      <c r="I77" s="493">
        <f>'Marks Entry'!J79</f>
        <v>0</v>
      </c>
      <c r="J77" s="597">
        <f>'Marks Entry'!K79</f>
        <v>0</v>
      </c>
      <c r="K77" s="494">
        <f>'Marks Entry'!L79</f>
        <v>0</v>
      </c>
      <c r="L77" s="495">
        <f>'Marks Entry'!M79</f>
        <v>0</v>
      </c>
      <c r="M77" s="496">
        <f>'Marks Entry'!N79</f>
        <v>0</v>
      </c>
      <c r="N77" s="495">
        <f>'Marks Entry'!O79</f>
        <v>0</v>
      </c>
      <c r="O77" s="495">
        <f>'Marks Entry'!P79</f>
        <v>0</v>
      </c>
      <c r="P77" s="497">
        <f>'Marks Entry'!Q79</f>
        <v>0</v>
      </c>
      <c r="Q77" s="495">
        <f>'Marks Entry'!R79</f>
        <v>0</v>
      </c>
      <c r="R77" s="495">
        <f>'Marks Entry'!S79</f>
        <v>0</v>
      </c>
      <c r="S77" s="497">
        <f>'Marks Entry'!T79</f>
        <v>0</v>
      </c>
      <c r="T77" s="498">
        <f>'Marks Entry'!U79</f>
        <v>0</v>
      </c>
      <c r="U77" s="495">
        <f>'Marks Entry'!V79</f>
        <v>0</v>
      </c>
      <c r="V77" s="495">
        <f>'Marks Entry'!W79</f>
        <v>0</v>
      </c>
      <c r="W77" s="498">
        <f>'Marks Entry'!X79</f>
        <v>0</v>
      </c>
      <c r="X77" s="495">
        <f>'Marks Entry'!Y79</f>
        <v>0</v>
      </c>
      <c r="Y77" s="495">
        <f>'Marks Entry'!Z79</f>
        <v>0</v>
      </c>
      <c r="Z77" s="498">
        <f>'Marks Entry'!AA79</f>
        <v>0</v>
      </c>
      <c r="AA77" s="511">
        <f>'Marks Entry'!AB79</f>
        <v>0</v>
      </c>
      <c r="AB77" s="501">
        <f>'Marks Entry'!AC79</f>
        <v>0</v>
      </c>
      <c r="AC77" s="501" t="str">
        <f>'Marks Entry'!AD79</f>
        <v/>
      </c>
      <c r="AD77" s="502">
        <f>'Marks Entry'!AE79</f>
        <v>0</v>
      </c>
      <c r="AE77" s="494">
        <f>'Marks Entry'!AF79</f>
        <v>0</v>
      </c>
      <c r="AF77" s="495">
        <f>'Marks Entry'!AG79</f>
        <v>0</v>
      </c>
      <c r="AG77" s="496">
        <f>'Marks Entry'!AH79</f>
        <v>0</v>
      </c>
      <c r="AH77" s="495">
        <f>'Marks Entry'!AI79</f>
        <v>0</v>
      </c>
      <c r="AI77" s="495">
        <f>'Marks Entry'!AJ79</f>
        <v>0</v>
      </c>
      <c r="AJ77" s="497">
        <f>'Marks Entry'!AK79</f>
        <v>0</v>
      </c>
      <c r="AK77" s="495">
        <f>'Marks Entry'!AL79</f>
        <v>0</v>
      </c>
      <c r="AL77" s="495">
        <f>'Marks Entry'!AM79</f>
        <v>0</v>
      </c>
      <c r="AM77" s="497">
        <f>'Marks Entry'!AN79</f>
        <v>0</v>
      </c>
      <c r="AN77" s="498">
        <f>'Marks Entry'!AO79</f>
        <v>0</v>
      </c>
      <c r="AO77" s="495">
        <f>'Marks Entry'!AP79</f>
        <v>0</v>
      </c>
      <c r="AP77" s="495">
        <f>'Marks Entry'!AQ79</f>
        <v>0</v>
      </c>
      <c r="AQ77" s="498">
        <f>'Marks Entry'!AR79</f>
        <v>0</v>
      </c>
      <c r="AR77" s="495">
        <f>'Marks Entry'!AS79</f>
        <v>0</v>
      </c>
      <c r="AS77" s="495">
        <f>'Marks Entry'!AT79</f>
        <v>0</v>
      </c>
      <c r="AT77" s="498">
        <f>'Marks Entry'!AU79</f>
        <v>0</v>
      </c>
      <c r="AU77" s="511">
        <f>'Marks Entry'!AV79</f>
        <v>0</v>
      </c>
      <c r="AV77" s="501">
        <f>'Marks Entry'!AW79</f>
        <v>0</v>
      </c>
      <c r="AW77" s="501" t="str">
        <f>'Marks Entry'!AX79</f>
        <v>E</v>
      </c>
      <c r="AX77" s="502">
        <f>'Marks Entry'!AY79</f>
        <v>0</v>
      </c>
      <c r="AY77" s="494">
        <f>'Marks Entry'!AZ79</f>
        <v>0</v>
      </c>
      <c r="AZ77" s="495">
        <f>'Marks Entry'!BA79</f>
        <v>0</v>
      </c>
      <c r="BA77" s="496">
        <f>'Marks Entry'!BB79</f>
        <v>0</v>
      </c>
      <c r="BB77" s="495">
        <f>'Marks Entry'!BC79</f>
        <v>0</v>
      </c>
      <c r="BC77" s="495">
        <f>'Marks Entry'!BD79</f>
        <v>0</v>
      </c>
      <c r="BD77" s="497">
        <f>'Marks Entry'!BE79</f>
        <v>0</v>
      </c>
      <c r="BE77" s="495">
        <f>'Marks Entry'!BF79</f>
        <v>0</v>
      </c>
      <c r="BF77" s="495">
        <f>'Marks Entry'!BG79</f>
        <v>0</v>
      </c>
      <c r="BG77" s="497">
        <f>'Marks Entry'!BH79</f>
        <v>0</v>
      </c>
      <c r="BH77" s="498">
        <f>'Marks Entry'!BI79</f>
        <v>0</v>
      </c>
      <c r="BI77" s="495">
        <f>'Marks Entry'!BJ79</f>
        <v>0</v>
      </c>
      <c r="BJ77" s="495">
        <f>'Marks Entry'!BK79</f>
        <v>0</v>
      </c>
      <c r="BK77" s="498">
        <f>'Marks Entry'!BL79</f>
        <v>0</v>
      </c>
      <c r="BL77" s="495">
        <f>'Marks Entry'!BM79</f>
        <v>0</v>
      </c>
      <c r="BM77" s="495">
        <f>'Marks Entry'!BN79</f>
        <v>0</v>
      </c>
      <c r="BN77" s="498">
        <f>'Marks Entry'!BO79</f>
        <v>0</v>
      </c>
      <c r="BO77" s="511">
        <f>'Marks Entry'!BP79</f>
        <v>0</v>
      </c>
      <c r="BP77" s="501">
        <f>'Marks Entry'!BQ79</f>
        <v>0</v>
      </c>
      <c r="BQ77" s="501" t="str">
        <f>'Marks Entry'!BR79</f>
        <v>E</v>
      </c>
      <c r="BR77" s="502">
        <f>'Marks Entry'!BS79</f>
        <v>0</v>
      </c>
      <c r="BS77" s="494">
        <f>'Marks Entry'!BT79</f>
        <v>0</v>
      </c>
      <c r="BT77" s="495">
        <f>'Marks Entry'!BU79</f>
        <v>0</v>
      </c>
      <c r="BU77" s="496">
        <f>'Marks Entry'!BV79</f>
        <v>0</v>
      </c>
      <c r="BV77" s="495">
        <f>'Marks Entry'!BW79</f>
        <v>0</v>
      </c>
      <c r="BW77" s="495">
        <f>'Marks Entry'!BX79</f>
        <v>0</v>
      </c>
      <c r="BX77" s="497">
        <f>'Marks Entry'!BY79</f>
        <v>0</v>
      </c>
      <c r="BY77" s="495">
        <f>'Marks Entry'!BZ79</f>
        <v>0</v>
      </c>
      <c r="BZ77" s="495">
        <f>'Marks Entry'!CA79</f>
        <v>0</v>
      </c>
      <c r="CA77" s="497">
        <f>'Marks Entry'!CB79</f>
        <v>0</v>
      </c>
      <c r="CB77" s="498">
        <f>'Marks Entry'!CC79</f>
        <v>0</v>
      </c>
      <c r="CC77" s="495">
        <f>'Marks Entry'!CD79</f>
        <v>0</v>
      </c>
      <c r="CD77" s="495">
        <f>'Marks Entry'!CE79</f>
        <v>0</v>
      </c>
      <c r="CE77" s="498">
        <f>'Marks Entry'!CF79</f>
        <v>0</v>
      </c>
      <c r="CF77" s="495">
        <f>'Marks Entry'!CG79</f>
        <v>0</v>
      </c>
      <c r="CG77" s="495">
        <f>'Marks Entry'!CH79</f>
        <v>0</v>
      </c>
      <c r="CH77" s="498">
        <f>'Marks Entry'!CI79</f>
        <v>0</v>
      </c>
      <c r="CI77" s="511">
        <f>'Marks Entry'!CJ79</f>
        <v>0</v>
      </c>
      <c r="CJ77" s="501">
        <f>'Marks Entry'!CK79</f>
        <v>0</v>
      </c>
      <c r="CK77" s="501" t="str">
        <f>'Marks Entry'!CL79</f>
        <v>E</v>
      </c>
      <c r="CL77" s="502">
        <f>'Marks Entry'!CM79</f>
        <v>0</v>
      </c>
      <c r="CM77" s="494">
        <f>'Marks Entry'!CN79</f>
        <v>0</v>
      </c>
      <c r="CN77" s="495">
        <f>'Marks Entry'!CO79</f>
        <v>0</v>
      </c>
      <c r="CO77" s="496">
        <f>'Marks Entry'!CP79</f>
        <v>0</v>
      </c>
      <c r="CP77" s="495">
        <f>'Marks Entry'!CQ79</f>
        <v>0</v>
      </c>
      <c r="CQ77" s="495">
        <f>'Marks Entry'!CR79</f>
        <v>0</v>
      </c>
      <c r="CR77" s="497">
        <f>'Marks Entry'!CS79</f>
        <v>0</v>
      </c>
      <c r="CS77" s="495">
        <f>'Marks Entry'!CT79</f>
        <v>0</v>
      </c>
      <c r="CT77" s="495">
        <f>'Marks Entry'!CU79</f>
        <v>0</v>
      </c>
      <c r="CU77" s="497">
        <f>'Marks Entry'!CV79</f>
        <v>0</v>
      </c>
      <c r="CV77" s="498">
        <f>'Marks Entry'!CW79</f>
        <v>0</v>
      </c>
      <c r="CW77" s="495">
        <f>'Marks Entry'!CX79</f>
        <v>0</v>
      </c>
      <c r="CX77" s="495">
        <f>'Marks Entry'!CY79</f>
        <v>0</v>
      </c>
      <c r="CY77" s="498">
        <f>'Marks Entry'!CZ79</f>
        <v>0</v>
      </c>
      <c r="CZ77" s="495">
        <f>'Marks Entry'!DA79</f>
        <v>0</v>
      </c>
      <c r="DA77" s="495">
        <f>'Marks Entry'!DB79</f>
        <v>0</v>
      </c>
      <c r="DB77" s="498">
        <f>'Marks Entry'!DC79</f>
        <v>0</v>
      </c>
      <c r="DC77" s="511">
        <f>'Marks Entry'!DD79</f>
        <v>0</v>
      </c>
      <c r="DD77" s="501">
        <f>'Marks Entry'!DE79</f>
        <v>0</v>
      </c>
      <c r="DE77" s="501" t="str">
        <f>'Marks Entry'!DF79</f>
        <v>E</v>
      </c>
      <c r="DF77" s="502">
        <f>'Marks Entry'!DG79</f>
        <v>0</v>
      </c>
      <c r="DG77" s="494">
        <f>'Marks Entry'!DH79</f>
        <v>0</v>
      </c>
      <c r="DH77" s="495">
        <f>'Marks Entry'!DI79</f>
        <v>0</v>
      </c>
      <c r="DI77" s="496">
        <f>'Marks Entry'!DJ79</f>
        <v>0</v>
      </c>
      <c r="DJ77" s="495">
        <f>'Marks Entry'!DK79</f>
        <v>0</v>
      </c>
      <c r="DK77" s="495">
        <f>'Marks Entry'!DL79</f>
        <v>0</v>
      </c>
      <c r="DL77" s="497">
        <f>'Marks Entry'!DM79</f>
        <v>0</v>
      </c>
      <c r="DM77" s="495">
        <f>'Marks Entry'!DN79</f>
        <v>0</v>
      </c>
      <c r="DN77" s="495">
        <f>'Marks Entry'!DO79</f>
        <v>0</v>
      </c>
      <c r="DO77" s="497">
        <f>'Marks Entry'!DP79</f>
        <v>0</v>
      </c>
      <c r="DP77" s="498">
        <f>'Marks Entry'!DQ79</f>
        <v>0</v>
      </c>
      <c r="DQ77" s="495">
        <f>'Marks Entry'!DR79</f>
        <v>0</v>
      </c>
      <c r="DR77" s="495">
        <f>'Marks Entry'!DS79</f>
        <v>0</v>
      </c>
      <c r="DS77" s="498">
        <f>'Marks Entry'!DT79</f>
        <v>0</v>
      </c>
      <c r="DT77" s="495">
        <f>'Marks Entry'!DU79</f>
        <v>0</v>
      </c>
      <c r="DU77" s="495">
        <f>'Marks Entry'!DV79</f>
        <v>0</v>
      </c>
      <c r="DV77" s="498">
        <f>'Marks Entry'!DW79</f>
        <v>0</v>
      </c>
      <c r="DW77" s="511">
        <f>'Marks Entry'!DX79</f>
        <v>0</v>
      </c>
      <c r="DX77" s="501">
        <f>'Marks Entry'!DY79</f>
        <v>0</v>
      </c>
      <c r="DY77" s="501" t="str">
        <f>'Marks Entry'!DZ79</f>
        <v>E</v>
      </c>
      <c r="DZ77" s="502">
        <f>'Marks Entry'!EA79</f>
        <v>0</v>
      </c>
      <c r="EA77" s="494">
        <f>'Marks Entry'!EB79</f>
        <v>0</v>
      </c>
      <c r="EB77" s="495">
        <f>'Marks Entry'!EC79</f>
        <v>0</v>
      </c>
      <c r="EC77" s="495">
        <f>'Marks Entry'!ED79</f>
        <v>0</v>
      </c>
      <c r="ED77" s="495">
        <f>'Marks Entry'!EE79</f>
        <v>0</v>
      </c>
      <c r="EE77" s="495">
        <f>'Marks Entry'!EF79</f>
        <v>0</v>
      </c>
      <c r="EF77" s="503">
        <f>'Marks Entry'!EG79</f>
        <v>0</v>
      </c>
      <c r="EG77" s="504">
        <f>'Marks Entry'!EJ79</f>
        <v>0</v>
      </c>
      <c r="EH77" s="494">
        <f>'Marks Entry'!EK79</f>
        <v>0</v>
      </c>
      <c r="EI77" s="495">
        <f>'Marks Entry'!EL79</f>
        <v>0</v>
      </c>
      <c r="EJ77" s="495">
        <f>'Marks Entry'!EM79</f>
        <v>0</v>
      </c>
      <c r="EK77" s="495">
        <f>'Marks Entry'!EN79</f>
        <v>0</v>
      </c>
      <c r="EL77" s="495">
        <f>'Marks Entry'!EO79</f>
        <v>0</v>
      </c>
      <c r="EM77" s="498">
        <f>'Marks Entry'!EP79</f>
        <v>0</v>
      </c>
      <c r="EN77" s="504">
        <f>'Marks Entry'!ES79</f>
        <v>0</v>
      </c>
      <c r="EO77" s="494">
        <f>'Marks Entry'!ET79</f>
        <v>0</v>
      </c>
      <c r="EP77" s="495">
        <f>'Marks Entry'!EU79</f>
        <v>0</v>
      </c>
      <c r="EQ77" s="495">
        <f>'Marks Entry'!EV79</f>
        <v>0</v>
      </c>
      <c r="ER77" s="495">
        <f>'Marks Entry'!EW79</f>
        <v>0</v>
      </c>
      <c r="ES77" s="495">
        <f>'Marks Entry'!EX79</f>
        <v>0</v>
      </c>
      <c r="ET77" s="498">
        <f>'Marks Entry'!EY79</f>
        <v>0</v>
      </c>
      <c r="EU77" s="504">
        <f>'Marks Entry'!FB79</f>
        <v>0</v>
      </c>
      <c r="EV77" s="505">
        <f>'Marks Entry'!FC79</f>
        <v>0</v>
      </c>
      <c r="EW77" s="506">
        <f>'Marks Entry'!FD79</f>
        <v>0</v>
      </c>
      <c r="EX77" s="512" t="str">
        <f>'Marks Entry'!FE79</f>
        <v/>
      </c>
      <c r="EY77" s="505">
        <f>'Marks Entry'!FF79</f>
        <v>0</v>
      </c>
      <c r="EZ77" s="506">
        <f>'Marks Entry'!FG79</f>
        <v>0</v>
      </c>
      <c r="FA77" s="506" t="str">
        <f>'Marks Entry'!FH79</f>
        <v/>
      </c>
      <c r="FB77" s="506" t="str">
        <f>IF(OR('Marks Entry'!FI79="First",'Marks Entry'!FI79="Second",'Marks Entry'!FI79="Third"),'Marks Entry'!FI79,"")</f>
        <v/>
      </c>
      <c r="FC77" s="506" t="str">
        <f>'Marks Entry'!FJ79</f>
        <v/>
      </c>
      <c r="FD77" s="509" t="str">
        <f>'Marks Entry'!FK79</f>
        <v/>
      </c>
      <c r="FE77" s="493" t="str">
        <f>'Marks Entry'!FL79</f>
        <v/>
      </c>
      <c r="FF77" s="510" t="str">
        <f>'Marks Entry'!FM79</f>
        <v/>
      </c>
      <c r="FG77" s="18">
        <f>'Marks Entry'!FO79</f>
        <v>0</v>
      </c>
    </row>
    <row r="78" spans="1:163" s="19" customFormat="1" ht="17.25" customHeight="1">
      <c r="A78" s="1013"/>
      <c r="B78" s="492">
        <f t="shared" si="2"/>
        <v>0</v>
      </c>
      <c r="C78" s="493">
        <f>'Marks Entry'!D80</f>
        <v>0</v>
      </c>
      <c r="D78" s="493">
        <f>'Marks Entry'!E80</f>
        <v>0</v>
      </c>
      <c r="E78" s="493">
        <f>'Marks Entry'!F80</f>
        <v>0</v>
      </c>
      <c r="F78" s="493">
        <f>'Marks Entry'!G80</f>
        <v>0</v>
      </c>
      <c r="G78" s="493">
        <f>'Marks Entry'!H80</f>
        <v>0</v>
      </c>
      <c r="H78" s="493">
        <f>'Marks Entry'!I80</f>
        <v>0</v>
      </c>
      <c r="I78" s="493">
        <f>'Marks Entry'!J80</f>
        <v>0</v>
      </c>
      <c r="J78" s="597">
        <f>'Marks Entry'!K80</f>
        <v>0</v>
      </c>
      <c r="K78" s="494">
        <f>'Marks Entry'!L80</f>
        <v>0</v>
      </c>
      <c r="L78" s="495">
        <f>'Marks Entry'!M80</f>
        <v>0</v>
      </c>
      <c r="M78" s="496">
        <f>'Marks Entry'!N80</f>
        <v>0</v>
      </c>
      <c r="N78" s="495">
        <f>'Marks Entry'!O80</f>
        <v>0</v>
      </c>
      <c r="O78" s="495">
        <f>'Marks Entry'!P80</f>
        <v>0</v>
      </c>
      <c r="P78" s="497">
        <f>'Marks Entry'!Q80</f>
        <v>0</v>
      </c>
      <c r="Q78" s="495">
        <f>'Marks Entry'!R80</f>
        <v>0</v>
      </c>
      <c r="R78" s="495">
        <f>'Marks Entry'!S80</f>
        <v>0</v>
      </c>
      <c r="S78" s="497">
        <f>'Marks Entry'!T80</f>
        <v>0</v>
      </c>
      <c r="T78" s="498">
        <f>'Marks Entry'!U80</f>
        <v>0</v>
      </c>
      <c r="U78" s="495">
        <f>'Marks Entry'!V80</f>
        <v>0</v>
      </c>
      <c r="V78" s="495">
        <f>'Marks Entry'!W80</f>
        <v>0</v>
      </c>
      <c r="W78" s="498">
        <f>'Marks Entry'!X80</f>
        <v>0</v>
      </c>
      <c r="X78" s="495">
        <f>'Marks Entry'!Y80</f>
        <v>0</v>
      </c>
      <c r="Y78" s="495">
        <f>'Marks Entry'!Z80</f>
        <v>0</v>
      </c>
      <c r="Z78" s="498">
        <f>'Marks Entry'!AA80</f>
        <v>0</v>
      </c>
      <c r="AA78" s="511">
        <f>'Marks Entry'!AB80</f>
        <v>0</v>
      </c>
      <c r="AB78" s="501">
        <f>'Marks Entry'!AC80</f>
        <v>0</v>
      </c>
      <c r="AC78" s="501" t="str">
        <f>'Marks Entry'!AD80</f>
        <v/>
      </c>
      <c r="AD78" s="502">
        <f>'Marks Entry'!AE80</f>
        <v>0</v>
      </c>
      <c r="AE78" s="494">
        <f>'Marks Entry'!AF80</f>
        <v>0</v>
      </c>
      <c r="AF78" s="495">
        <f>'Marks Entry'!AG80</f>
        <v>0</v>
      </c>
      <c r="AG78" s="496">
        <f>'Marks Entry'!AH80</f>
        <v>0</v>
      </c>
      <c r="AH78" s="495">
        <f>'Marks Entry'!AI80</f>
        <v>0</v>
      </c>
      <c r="AI78" s="495">
        <f>'Marks Entry'!AJ80</f>
        <v>0</v>
      </c>
      <c r="AJ78" s="497">
        <f>'Marks Entry'!AK80</f>
        <v>0</v>
      </c>
      <c r="AK78" s="495">
        <f>'Marks Entry'!AL80</f>
        <v>0</v>
      </c>
      <c r="AL78" s="495">
        <f>'Marks Entry'!AM80</f>
        <v>0</v>
      </c>
      <c r="AM78" s="497">
        <f>'Marks Entry'!AN80</f>
        <v>0</v>
      </c>
      <c r="AN78" s="498">
        <f>'Marks Entry'!AO80</f>
        <v>0</v>
      </c>
      <c r="AO78" s="495">
        <f>'Marks Entry'!AP80</f>
        <v>0</v>
      </c>
      <c r="AP78" s="495">
        <f>'Marks Entry'!AQ80</f>
        <v>0</v>
      </c>
      <c r="AQ78" s="498">
        <f>'Marks Entry'!AR80</f>
        <v>0</v>
      </c>
      <c r="AR78" s="495">
        <f>'Marks Entry'!AS80</f>
        <v>0</v>
      </c>
      <c r="AS78" s="495">
        <f>'Marks Entry'!AT80</f>
        <v>0</v>
      </c>
      <c r="AT78" s="498">
        <f>'Marks Entry'!AU80</f>
        <v>0</v>
      </c>
      <c r="AU78" s="511">
        <f>'Marks Entry'!AV80</f>
        <v>0</v>
      </c>
      <c r="AV78" s="501">
        <f>'Marks Entry'!AW80</f>
        <v>0</v>
      </c>
      <c r="AW78" s="501" t="str">
        <f>'Marks Entry'!AX80</f>
        <v>E</v>
      </c>
      <c r="AX78" s="502">
        <f>'Marks Entry'!AY80</f>
        <v>0</v>
      </c>
      <c r="AY78" s="494">
        <f>'Marks Entry'!AZ80</f>
        <v>0</v>
      </c>
      <c r="AZ78" s="495">
        <f>'Marks Entry'!BA80</f>
        <v>0</v>
      </c>
      <c r="BA78" s="496">
        <f>'Marks Entry'!BB80</f>
        <v>0</v>
      </c>
      <c r="BB78" s="495">
        <f>'Marks Entry'!BC80</f>
        <v>0</v>
      </c>
      <c r="BC78" s="495">
        <f>'Marks Entry'!BD80</f>
        <v>0</v>
      </c>
      <c r="BD78" s="497">
        <f>'Marks Entry'!BE80</f>
        <v>0</v>
      </c>
      <c r="BE78" s="495">
        <f>'Marks Entry'!BF80</f>
        <v>0</v>
      </c>
      <c r="BF78" s="495">
        <f>'Marks Entry'!BG80</f>
        <v>0</v>
      </c>
      <c r="BG78" s="497">
        <f>'Marks Entry'!BH80</f>
        <v>0</v>
      </c>
      <c r="BH78" s="498">
        <f>'Marks Entry'!BI80</f>
        <v>0</v>
      </c>
      <c r="BI78" s="495">
        <f>'Marks Entry'!BJ80</f>
        <v>0</v>
      </c>
      <c r="BJ78" s="495">
        <f>'Marks Entry'!BK80</f>
        <v>0</v>
      </c>
      <c r="BK78" s="498">
        <f>'Marks Entry'!BL80</f>
        <v>0</v>
      </c>
      <c r="BL78" s="495">
        <f>'Marks Entry'!BM80</f>
        <v>0</v>
      </c>
      <c r="BM78" s="495">
        <f>'Marks Entry'!BN80</f>
        <v>0</v>
      </c>
      <c r="BN78" s="498">
        <f>'Marks Entry'!BO80</f>
        <v>0</v>
      </c>
      <c r="BO78" s="511">
        <f>'Marks Entry'!BP80</f>
        <v>0</v>
      </c>
      <c r="BP78" s="501">
        <f>'Marks Entry'!BQ80</f>
        <v>0</v>
      </c>
      <c r="BQ78" s="501" t="str">
        <f>'Marks Entry'!BR80</f>
        <v>E</v>
      </c>
      <c r="BR78" s="502">
        <f>'Marks Entry'!BS80</f>
        <v>0</v>
      </c>
      <c r="BS78" s="494">
        <f>'Marks Entry'!BT80</f>
        <v>0</v>
      </c>
      <c r="BT78" s="495">
        <f>'Marks Entry'!BU80</f>
        <v>0</v>
      </c>
      <c r="BU78" s="496">
        <f>'Marks Entry'!BV80</f>
        <v>0</v>
      </c>
      <c r="BV78" s="495">
        <f>'Marks Entry'!BW80</f>
        <v>0</v>
      </c>
      <c r="BW78" s="495">
        <f>'Marks Entry'!BX80</f>
        <v>0</v>
      </c>
      <c r="BX78" s="497">
        <f>'Marks Entry'!BY80</f>
        <v>0</v>
      </c>
      <c r="BY78" s="495">
        <f>'Marks Entry'!BZ80</f>
        <v>0</v>
      </c>
      <c r="BZ78" s="495">
        <f>'Marks Entry'!CA80</f>
        <v>0</v>
      </c>
      <c r="CA78" s="497">
        <f>'Marks Entry'!CB80</f>
        <v>0</v>
      </c>
      <c r="CB78" s="498">
        <f>'Marks Entry'!CC80</f>
        <v>0</v>
      </c>
      <c r="CC78" s="495">
        <f>'Marks Entry'!CD80</f>
        <v>0</v>
      </c>
      <c r="CD78" s="495">
        <f>'Marks Entry'!CE80</f>
        <v>0</v>
      </c>
      <c r="CE78" s="498">
        <f>'Marks Entry'!CF80</f>
        <v>0</v>
      </c>
      <c r="CF78" s="495">
        <f>'Marks Entry'!CG80</f>
        <v>0</v>
      </c>
      <c r="CG78" s="495">
        <f>'Marks Entry'!CH80</f>
        <v>0</v>
      </c>
      <c r="CH78" s="498">
        <f>'Marks Entry'!CI80</f>
        <v>0</v>
      </c>
      <c r="CI78" s="511">
        <f>'Marks Entry'!CJ80</f>
        <v>0</v>
      </c>
      <c r="CJ78" s="501">
        <f>'Marks Entry'!CK80</f>
        <v>0</v>
      </c>
      <c r="CK78" s="501" t="str">
        <f>'Marks Entry'!CL80</f>
        <v>E</v>
      </c>
      <c r="CL78" s="502">
        <f>'Marks Entry'!CM80</f>
        <v>0</v>
      </c>
      <c r="CM78" s="494">
        <f>'Marks Entry'!CN80</f>
        <v>0</v>
      </c>
      <c r="CN78" s="495">
        <f>'Marks Entry'!CO80</f>
        <v>0</v>
      </c>
      <c r="CO78" s="496">
        <f>'Marks Entry'!CP80</f>
        <v>0</v>
      </c>
      <c r="CP78" s="495">
        <f>'Marks Entry'!CQ80</f>
        <v>0</v>
      </c>
      <c r="CQ78" s="495">
        <f>'Marks Entry'!CR80</f>
        <v>0</v>
      </c>
      <c r="CR78" s="497">
        <f>'Marks Entry'!CS80</f>
        <v>0</v>
      </c>
      <c r="CS78" s="495">
        <f>'Marks Entry'!CT80</f>
        <v>0</v>
      </c>
      <c r="CT78" s="495">
        <f>'Marks Entry'!CU80</f>
        <v>0</v>
      </c>
      <c r="CU78" s="497">
        <f>'Marks Entry'!CV80</f>
        <v>0</v>
      </c>
      <c r="CV78" s="498">
        <f>'Marks Entry'!CW80</f>
        <v>0</v>
      </c>
      <c r="CW78" s="495">
        <f>'Marks Entry'!CX80</f>
        <v>0</v>
      </c>
      <c r="CX78" s="495">
        <f>'Marks Entry'!CY80</f>
        <v>0</v>
      </c>
      <c r="CY78" s="498">
        <f>'Marks Entry'!CZ80</f>
        <v>0</v>
      </c>
      <c r="CZ78" s="495">
        <f>'Marks Entry'!DA80</f>
        <v>0</v>
      </c>
      <c r="DA78" s="495">
        <f>'Marks Entry'!DB80</f>
        <v>0</v>
      </c>
      <c r="DB78" s="498">
        <f>'Marks Entry'!DC80</f>
        <v>0</v>
      </c>
      <c r="DC78" s="511">
        <f>'Marks Entry'!DD80</f>
        <v>0</v>
      </c>
      <c r="DD78" s="501">
        <f>'Marks Entry'!DE80</f>
        <v>0</v>
      </c>
      <c r="DE78" s="501" t="str">
        <f>'Marks Entry'!DF80</f>
        <v>E</v>
      </c>
      <c r="DF78" s="502">
        <f>'Marks Entry'!DG80</f>
        <v>0</v>
      </c>
      <c r="DG78" s="494">
        <f>'Marks Entry'!DH80</f>
        <v>0</v>
      </c>
      <c r="DH78" s="495">
        <f>'Marks Entry'!DI80</f>
        <v>0</v>
      </c>
      <c r="DI78" s="496">
        <f>'Marks Entry'!DJ80</f>
        <v>0</v>
      </c>
      <c r="DJ78" s="495">
        <f>'Marks Entry'!DK80</f>
        <v>0</v>
      </c>
      <c r="DK78" s="495">
        <f>'Marks Entry'!DL80</f>
        <v>0</v>
      </c>
      <c r="DL78" s="497">
        <f>'Marks Entry'!DM80</f>
        <v>0</v>
      </c>
      <c r="DM78" s="495">
        <f>'Marks Entry'!DN80</f>
        <v>0</v>
      </c>
      <c r="DN78" s="495">
        <f>'Marks Entry'!DO80</f>
        <v>0</v>
      </c>
      <c r="DO78" s="497">
        <f>'Marks Entry'!DP80</f>
        <v>0</v>
      </c>
      <c r="DP78" s="498">
        <f>'Marks Entry'!DQ80</f>
        <v>0</v>
      </c>
      <c r="DQ78" s="495">
        <f>'Marks Entry'!DR80</f>
        <v>0</v>
      </c>
      <c r="DR78" s="495">
        <f>'Marks Entry'!DS80</f>
        <v>0</v>
      </c>
      <c r="DS78" s="498">
        <f>'Marks Entry'!DT80</f>
        <v>0</v>
      </c>
      <c r="DT78" s="495">
        <f>'Marks Entry'!DU80</f>
        <v>0</v>
      </c>
      <c r="DU78" s="495">
        <f>'Marks Entry'!DV80</f>
        <v>0</v>
      </c>
      <c r="DV78" s="498">
        <f>'Marks Entry'!DW80</f>
        <v>0</v>
      </c>
      <c r="DW78" s="511">
        <f>'Marks Entry'!DX80</f>
        <v>0</v>
      </c>
      <c r="DX78" s="501">
        <f>'Marks Entry'!DY80</f>
        <v>0</v>
      </c>
      <c r="DY78" s="501" t="str">
        <f>'Marks Entry'!DZ80</f>
        <v>E</v>
      </c>
      <c r="DZ78" s="502">
        <f>'Marks Entry'!EA80</f>
        <v>0</v>
      </c>
      <c r="EA78" s="494">
        <f>'Marks Entry'!EB80</f>
        <v>0</v>
      </c>
      <c r="EB78" s="495">
        <f>'Marks Entry'!EC80</f>
        <v>0</v>
      </c>
      <c r="EC78" s="495">
        <f>'Marks Entry'!ED80</f>
        <v>0</v>
      </c>
      <c r="ED78" s="495">
        <f>'Marks Entry'!EE80</f>
        <v>0</v>
      </c>
      <c r="EE78" s="495">
        <f>'Marks Entry'!EF80</f>
        <v>0</v>
      </c>
      <c r="EF78" s="503">
        <f>'Marks Entry'!EG80</f>
        <v>0</v>
      </c>
      <c r="EG78" s="504">
        <f>'Marks Entry'!EJ80</f>
        <v>0</v>
      </c>
      <c r="EH78" s="494">
        <f>'Marks Entry'!EK80</f>
        <v>0</v>
      </c>
      <c r="EI78" s="495">
        <f>'Marks Entry'!EL80</f>
        <v>0</v>
      </c>
      <c r="EJ78" s="495">
        <f>'Marks Entry'!EM80</f>
        <v>0</v>
      </c>
      <c r="EK78" s="495">
        <f>'Marks Entry'!EN80</f>
        <v>0</v>
      </c>
      <c r="EL78" s="495">
        <f>'Marks Entry'!EO80</f>
        <v>0</v>
      </c>
      <c r="EM78" s="498">
        <f>'Marks Entry'!EP80</f>
        <v>0</v>
      </c>
      <c r="EN78" s="504">
        <f>'Marks Entry'!ES80</f>
        <v>0</v>
      </c>
      <c r="EO78" s="494">
        <f>'Marks Entry'!ET80</f>
        <v>0</v>
      </c>
      <c r="EP78" s="495">
        <f>'Marks Entry'!EU80</f>
        <v>0</v>
      </c>
      <c r="EQ78" s="495">
        <f>'Marks Entry'!EV80</f>
        <v>0</v>
      </c>
      <c r="ER78" s="495">
        <f>'Marks Entry'!EW80</f>
        <v>0</v>
      </c>
      <c r="ES78" s="495">
        <f>'Marks Entry'!EX80</f>
        <v>0</v>
      </c>
      <c r="ET78" s="498">
        <f>'Marks Entry'!EY80</f>
        <v>0</v>
      </c>
      <c r="EU78" s="504">
        <f>'Marks Entry'!FB80</f>
        <v>0</v>
      </c>
      <c r="EV78" s="505">
        <f>'Marks Entry'!FC80</f>
        <v>0</v>
      </c>
      <c r="EW78" s="506">
        <f>'Marks Entry'!FD80</f>
        <v>0</v>
      </c>
      <c r="EX78" s="512" t="str">
        <f>'Marks Entry'!FE80</f>
        <v/>
      </c>
      <c r="EY78" s="505">
        <f>'Marks Entry'!FF80</f>
        <v>0</v>
      </c>
      <c r="EZ78" s="506">
        <f>'Marks Entry'!FG80</f>
        <v>0</v>
      </c>
      <c r="FA78" s="506" t="str">
        <f>'Marks Entry'!FH80</f>
        <v/>
      </c>
      <c r="FB78" s="506" t="str">
        <f>IF(OR('Marks Entry'!FI80="First",'Marks Entry'!FI80="Second",'Marks Entry'!FI80="Third"),'Marks Entry'!FI80,"")</f>
        <v/>
      </c>
      <c r="FC78" s="506" t="str">
        <f>'Marks Entry'!FJ80</f>
        <v/>
      </c>
      <c r="FD78" s="509" t="str">
        <f>'Marks Entry'!FK80</f>
        <v/>
      </c>
      <c r="FE78" s="493" t="str">
        <f>'Marks Entry'!FL80</f>
        <v/>
      </c>
      <c r="FF78" s="510" t="str">
        <f>'Marks Entry'!FM80</f>
        <v/>
      </c>
      <c r="FG78" s="18">
        <f>'Marks Entry'!FO80</f>
        <v>0</v>
      </c>
    </row>
    <row r="79" spans="1:163" s="19" customFormat="1" ht="17.25" customHeight="1">
      <c r="A79" s="1013"/>
      <c r="B79" s="492">
        <f t="shared" si="2"/>
        <v>0</v>
      </c>
      <c r="C79" s="493">
        <f>'Marks Entry'!D81</f>
        <v>0</v>
      </c>
      <c r="D79" s="493">
        <f>'Marks Entry'!E81</f>
        <v>0</v>
      </c>
      <c r="E79" s="493">
        <f>'Marks Entry'!F81</f>
        <v>0</v>
      </c>
      <c r="F79" s="493">
        <f>'Marks Entry'!G81</f>
        <v>0</v>
      </c>
      <c r="G79" s="493">
        <f>'Marks Entry'!H81</f>
        <v>0</v>
      </c>
      <c r="H79" s="493">
        <f>'Marks Entry'!I81</f>
        <v>0</v>
      </c>
      <c r="I79" s="493">
        <f>'Marks Entry'!J81</f>
        <v>0</v>
      </c>
      <c r="J79" s="597">
        <f>'Marks Entry'!K81</f>
        <v>0</v>
      </c>
      <c r="K79" s="494">
        <f>'Marks Entry'!L81</f>
        <v>0</v>
      </c>
      <c r="L79" s="495">
        <f>'Marks Entry'!M81</f>
        <v>0</v>
      </c>
      <c r="M79" s="496">
        <f>'Marks Entry'!N81</f>
        <v>0</v>
      </c>
      <c r="N79" s="495">
        <f>'Marks Entry'!O81</f>
        <v>0</v>
      </c>
      <c r="O79" s="495">
        <f>'Marks Entry'!P81</f>
        <v>0</v>
      </c>
      <c r="P79" s="497">
        <f>'Marks Entry'!Q81</f>
        <v>0</v>
      </c>
      <c r="Q79" s="495">
        <f>'Marks Entry'!R81</f>
        <v>0</v>
      </c>
      <c r="R79" s="495">
        <f>'Marks Entry'!S81</f>
        <v>0</v>
      </c>
      <c r="S79" s="497">
        <f>'Marks Entry'!T81</f>
        <v>0</v>
      </c>
      <c r="T79" s="498">
        <f>'Marks Entry'!U81</f>
        <v>0</v>
      </c>
      <c r="U79" s="495">
        <f>'Marks Entry'!V81</f>
        <v>0</v>
      </c>
      <c r="V79" s="495">
        <f>'Marks Entry'!W81</f>
        <v>0</v>
      </c>
      <c r="W79" s="498">
        <f>'Marks Entry'!X81</f>
        <v>0</v>
      </c>
      <c r="X79" s="495">
        <f>'Marks Entry'!Y81</f>
        <v>0</v>
      </c>
      <c r="Y79" s="495">
        <f>'Marks Entry'!Z81</f>
        <v>0</v>
      </c>
      <c r="Z79" s="498">
        <f>'Marks Entry'!AA81</f>
        <v>0</v>
      </c>
      <c r="AA79" s="511">
        <f>'Marks Entry'!AB81</f>
        <v>0</v>
      </c>
      <c r="AB79" s="501">
        <f>'Marks Entry'!AC81</f>
        <v>0</v>
      </c>
      <c r="AC79" s="501" t="str">
        <f>'Marks Entry'!AD81</f>
        <v/>
      </c>
      <c r="AD79" s="502">
        <f>'Marks Entry'!AE81</f>
        <v>0</v>
      </c>
      <c r="AE79" s="494">
        <f>'Marks Entry'!AF81</f>
        <v>0</v>
      </c>
      <c r="AF79" s="495">
        <f>'Marks Entry'!AG81</f>
        <v>0</v>
      </c>
      <c r="AG79" s="496">
        <f>'Marks Entry'!AH81</f>
        <v>0</v>
      </c>
      <c r="AH79" s="495">
        <f>'Marks Entry'!AI81</f>
        <v>0</v>
      </c>
      <c r="AI79" s="495">
        <f>'Marks Entry'!AJ81</f>
        <v>0</v>
      </c>
      <c r="AJ79" s="497">
        <f>'Marks Entry'!AK81</f>
        <v>0</v>
      </c>
      <c r="AK79" s="495">
        <f>'Marks Entry'!AL81</f>
        <v>0</v>
      </c>
      <c r="AL79" s="495">
        <f>'Marks Entry'!AM81</f>
        <v>0</v>
      </c>
      <c r="AM79" s="497">
        <f>'Marks Entry'!AN81</f>
        <v>0</v>
      </c>
      <c r="AN79" s="498">
        <f>'Marks Entry'!AO81</f>
        <v>0</v>
      </c>
      <c r="AO79" s="495">
        <f>'Marks Entry'!AP81</f>
        <v>0</v>
      </c>
      <c r="AP79" s="495">
        <f>'Marks Entry'!AQ81</f>
        <v>0</v>
      </c>
      <c r="AQ79" s="498">
        <f>'Marks Entry'!AR81</f>
        <v>0</v>
      </c>
      <c r="AR79" s="495">
        <f>'Marks Entry'!AS81</f>
        <v>0</v>
      </c>
      <c r="AS79" s="495">
        <f>'Marks Entry'!AT81</f>
        <v>0</v>
      </c>
      <c r="AT79" s="498">
        <f>'Marks Entry'!AU81</f>
        <v>0</v>
      </c>
      <c r="AU79" s="511">
        <f>'Marks Entry'!AV81</f>
        <v>0</v>
      </c>
      <c r="AV79" s="501">
        <f>'Marks Entry'!AW81</f>
        <v>0</v>
      </c>
      <c r="AW79" s="501" t="str">
        <f>'Marks Entry'!AX81</f>
        <v>E</v>
      </c>
      <c r="AX79" s="502">
        <f>'Marks Entry'!AY81</f>
        <v>0</v>
      </c>
      <c r="AY79" s="494">
        <f>'Marks Entry'!AZ81</f>
        <v>0</v>
      </c>
      <c r="AZ79" s="495">
        <f>'Marks Entry'!BA81</f>
        <v>0</v>
      </c>
      <c r="BA79" s="496">
        <f>'Marks Entry'!BB81</f>
        <v>0</v>
      </c>
      <c r="BB79" s="495">
        <f>'Marks Entry'!BC81</f>
        <v>0</v>
      </c>
      <c r="BC79" s="495">
        <f>'Marks Entry'!BD81</f>
        <v>0</v>
      </c>
      <c r="BD79" s="497">
        <f>'Marks Entry'!BE81</f>
        <v>0</v>
      </c>
      <c r="BE79" s="495">
        <f>'Marks Entry'!BF81</f>
        <v>0</v>
      </c>
      <c r="BF79" s="495">
        <f>'Marks Entry'!BG81</f>
        <v>0</v>
      </c>
      <c r="BG79" s="497">
        <f>'Marks Entry'!BH81</f>
        <v>0</v>
      </c>
      <c r="BH79" s="498">
        <f>'Marks Entry'!BI81</f>
        <v>0</v>
      </c>
      <c r="BI79" s="495">
        <f>'Marks Entry'!BJ81</f>
        <v>0</v>
      </c>
      <c r="BJ79" s="495">
        <f>'Marks Entry'!BK81</f>
        <v>0</v>
      </c>
      <c r="BK79" s="498">
        <f>'Marks Entry'!BL81</f>
        <v>0</v>
      </c>
      <c r="BL79" s="495">
        <f>'Marks Entry'!BM81</f>
        <v>0</v>
      </c>
      <c r="BM79" s="495">
        <f>'Marks Entry'!BN81</f>
        <v>0</v>
      </c>
      <c r="BN79" s="498">
        <f>'Marks Entry'!BO81</f>
        <v>0</v>
      </c>
      <c r="BO79" s="511">
        <f>'Marks Entry'!BP81</f>
        <v>0</v>
      </c>
      <c r="BP79" s="501">
        <f>'Marks Entry'!BQ81</f>
        <v>0</v>
      </c>
      <c r="BQ79" s="501" t="str">
        <f>'Marks Entry'!BR81</f>
        <v>E</v>
      </c>
      <c r="BR79" s="502">
        <f>'Marks Entry'!BS81</f>
        <v>0</v>
      </c>
      <c r="BS79" s="494">
        <f>'Marks Entry'!BT81</f>
        <v>0</v>
      </c>
      <c r="BT79" s="495">
        <f>'Marks Entry'!BU81</f>
        <v>0</v>
      </c>
      <c r="BU79" s="496">
        <f>'Marks Entry'!BV81</f>
        <v>0</v>
      </c>
      <c r="BV79" s="495">
        <f>'Marks Entry'!BW81</f>
        <v>0</v>
      </c>
      <c r="BW79" s="495">
        <f>'Marks Entry'!BX81</f>
        <v>0</v>
      </c>
      <c r="BX79" s="497">
        <f>'Marks Entry'!BY81</f>
        <v>0</v>
      </c>
      <c r="BY79" s="495">
        <f>'Marks Entry'!BZ81</f>
        <v>0</v>
      </c>
      <c r="BZ79" s="495">
        <f>'Marks Entry'!CA81</f>
        <v>0</v>
      </c>
      <c r="CA79" s="497">
        <f>'Marks Entry'!CB81</f>
        <v>0</v>
      </c>
      <c r="CB79" s="498">
        <f>'Marks Entry'!CC81</f>
        <v>0</v>
      </c>
      <c r="CC79" s="495">
        <f>'Marks Entry'!CD81</f>
        <v>0</v>
      </c>
      <c r="CD79" s="495">
        <f>'Marks Entry'!CE81</f>
        <v>0</v>
      </c>
      <c r="CE79" s="498">
        <f>'Marks Entry'!CF81</f>
        <v>0</v>
      </c>
      <c r="CF79" s="495">
        <f>'Marks Entry'!CG81</f>
        <v>0</v>
      </c>
      <c r="CG79" s="495">
        <f>'Marks Entry'!CH81</f>
        <v>0</v>
      </c>
      <c r="CH79" s="498">
        <f>'Marks Entry'!CI81</f>
        <v>0</v>
      </c>
      <c r="CI79" s="511">
        <f>'Marks Entry'!CJ81</f>
        <v>0</v>
      </c>
      <c r="CJ79" s="501">
        <f>'Marks Entry'!CK81</f>
        <v>0</v>
      </c>
      <c r="CK79" s="501" t="str">
        <f>'Marks Entry'!CL81</f>
        <v>E</v>
      </c>
      <c r="CL79" s="502">
        <f>'Marks Entry'!CM81</f>
        <v>0</v>
      </c>
      <c r="CM79" s="494">
        <f>'Marks Entry'!CN81</f>
        <v>0</v>
      </c>
      <c r="CN79" s="495">
        <f>'Marks Entry'!CO81</f>
        <v>0</v>
      </c>
      <c r="CO79" s="496">
        <f>'Marks Entry'!CP81</f>
        <v>0</v>
      </c>
      <c r="CP79" s="495">
        <f>'Marks Entry'!CQ81</f>
        <v>0</v>
      </c>
      <c r="CQ79" s="495">
        <f>'Marks Entry'!CR81</f>
        <v>0</v>
      </c>
      <c r="CR79" s="497">
        <f>'Marks Entry'!CS81</f>
        <v>0</v>
      </c>
      <c r="CS79" s="495">
        <f>'Marks Entry'!CT81</f>
        <v>0</v>
      </c>
      <c r="CT79" s="495">
        <f>'Marks Entry'!CU81</f>
        <v>0</v>
      </c>
      <c r="CU79" s="497">
        <f>'Marks Entry'!CV81</f>
        <v>0</v>
      </c>
      <c r="CV79" s="498">
        <f>'Marks Entry'!CW81</f>
        <v>0</v>
      </c>
      <c r="CW79" s="495">
        <f>'Marks Entry'!CX81</f>
        <v>0</v>
      </c>
      <c r="CX79" s="495">
        <f>'Marks Entry'!CY81</f>
        <v>0</v>
      </c>
      <c r="CY79" s="498">
        <f>'Marks Entry'!CZ81</f>
        <v>0</v>
      </c>
      <c r="CZ79" s="495">
        <f>'Marks Entry'!DA81</f>
        <v>0</v>
      </c>
      <c r="DA79" s="495">
        <f>'Marks Entry'!DB81</f>
        <v>0</v>
      </c>
      <c r="DB79" s="498">
        <f>'Marks Entry'!DC81</f>
        <v>0</v>
      </c>
      <c r="DC79" s="511">
        <f>'Marks Entry'!DD81</f>
        <v>0</v>
      </c>
      <c r="DD79" s="501">
        <f>'Marks Entry'!DE81</f>
        <v>0</v>
      </c>
      <c r="DE79" s="501" t="str">
        <f>'Marks Entry'!DF81</f>
        <v>E</v>
      </c>
      <c r="DF79" s="502">
        <f>'Marks Entry'!DG81</f>
        <v>0</v>
      </c>
      <c r="DG79" s="494">
        <f>'Marks Entry'!DH81</f>
        <v>0</v>
      </c>
      <c r="DH79" s="495">
        <f>'Marks Entry'!DI81</f>
        <v>0</v>
      </c>
      <c r="DI79" s="496">
        <f>'Marks Entry'!DJ81</f>
        <v>0</v>
      </c>
      <c r="DJ79" s="495">
        <f>'Marks Entry'!DK81</f>
        <v>0</v>
      </c>
      <c r="DK79" s="495">
        <f>'Marks Entry'!DL81</f>
        <v>0</v>
      </c>
      <c r="DL79" s="497">
        <f>'Marks Entry'!DM81</f>
        <v>0</v>
      </c>
      <c r="DM79" s="495">
        <f>'Marks Entry'!DN81</f>
        <v>0</v>
      </c>
      <c r="DN79" s="495">
        <f>'Marks Entry'!DO81</f>
        <v>0</v>
      </c>
      <c r="DO79" s="497">
        <f>'Marks Entry'!DP81</f>
        <v>0</v>
      </c>
      <c r="DP79" s="498">
        <f>'Marks Entry'!DQ81</f>
        <v>0</v>
      </c>
      <c r="DQ79" s="495">
        <f>'Marks Entry'!DR81</f>
        <v>0</v>
      </c>
      <c r="DR79" s="495">
        <f>'Marks Entry'!DS81</f>
        <v>0</v>
      </c>
      <c r="DS79" s="498">
        <f>'Marks Entry'!DT81</f>
        <v>0</v>
      </c>
      <c r="DT79" s="495">
        <f>'Marks Entry'!DU81</f>
        <v>0</v>
      </c>
      <c r="DU79" s="495">
        <f>'Marks Entry'!DV81</f>
        <v>0</v>
      </c>
      <c r="DV79" s="498">
        <f>'Marks Entry'!DW81</f>
        <v>0</v>
      </c>
      <c r="DW79" s="511">
        <f>'Marks Entry'!DX81</f>
        <v>0</v>
      </c>
      <c r="DX79" s="501">
        <f>'Marks Entry'!DY81</f>
        <v>0</v>
      </c>
      <c r="DY79" s="501" t="str">
        <f>'Marks Entry'!DZ81</f>
        <v>E</v>
      </c>
      <c r="DZ79" s="502">
        <f>'Marks Entry'!EA81</f>
        <v>0</v>
      </c>
      <c r="EA79" s="494">
        <f>'Marks Entry'!EB81</f>
        <v>0</v>
      </c>
      <c r="EB79" s="495">
        <f>'Marks Entry'!EC81</f>
        <v>0</v>
      </c>
      <c r="EC79" s="495">
        <f>'Marks Entry'!ED81</f>
        <v>0</v>
      </c>
      <c r="ED79" s="495">
        <f>'Marks Entry'!EE81</f>
        <v>0</v>
      </c>
      <c r="EE79" s="495">
        <f>'Marks Entry'!EF81</f>
        <v>0</v>
      </c>
      <c r="EF79" s="503">
        <f>'Marks Entry'!EG81</f>
        <v>0</v>
      </c>
      <c r="EG79" s="504">
        <f>'Marks Entry'!EJ81</f>
        <v>0</v>
      </c>
      <c r="EH79" s="494">
        <f>'Marks Entry'!EK81</f>
        <v>0</v>
      </c>
      <c r="EI79" s="495">
        <f>'Marks Entry'!EL81</f>
        <v>0</v>
      </c>
      <c r="EJ79" s="495">
        <f>'Marks Entry'!EM81</f>
        <v>0</v>
      </c>
      <c r="EK79" s="495">
        <f>'Marks Entry'!EN81</f>
        <v>0</v>
      </c>
      <c r="EL79" s="495">
        <f>'Marks Entry'!EO81</f>
        <v>0</v>
      </c>
      <c r="EM79" s="498">
        <f>'Marks Entry'!EP81</f>
        <v>0</v>
      </c>
      <c r="EN79" s="504">
        <f>'Marks Entry'!ES81</f>
        <v>0</v>
      </c>
      <c r="EO79" s="494">
        <f>'Marks Entry'!ET81</f>
        <v>0</v>
      </c>
      <c r="EP79" s="495">
        <f>'Marks Entry'!EU81</f>
        <v>0</v>
      </c>
      <c r="EQ79" s="495">
        <f>'Marks Entry'!EV81</f>
        <v>0</v>
      </c>
      <c r="ER79" s="495">
        <f>'Marks Entry'!EW81</f>
        <v>0</v>
      </c>
      <c r="ES79" s="495">
        <f>'Marks Entry'!EX81</f>
        <v>0</v>
      </c>
      <c r="ET79" s="498">
        <f>'Marks Entry'!EY81</f>
        <v>0</v>
      </c>
      <c r="EU79" s="504">
        <f>'Marks Entry'!FB81</f>
        <v>0</v>
      </c>
      <c r="EV79" s="505">
        <f>'Marks Entry'!FC81</f>
        <v>0</v>
      </c>
      <c r="EW79" s="506">
        <f>'Marks Entry'!FD81</f>
        <v>0</v>
      </c>
      <c r="EX79" s="512" t="str">
        <f>'Marks Entry'!FE81</f>
        <v/>
      </c>
      <c r="EY79" s="505">
        <f>'Marks Entry'!FF81</f>
        <v>0</v>
      </c>
      <c r="EZ79" s="506">
        <f>'Marks Entry'!FG81</f>
        <v>0</v>
      </c>
      <c r="FA79" s="506" t="str">
        <f>'Marks Entry'!FH81</f>
        <v/>
      </c>
      <c r="FB79" s="506" t="str">
        <f>IF(OR('Marks Entry'!FI81="First",'Marks Entry'!FI81="Second",'Marks Entry'!FI81="Third"),'Marks Entry'!FI81,"")</f>
        <v/>
      </c>
      <c r="FC79" s="506" t="str">
        <f>'Marks Entry'!FJ81</f>
        <v/>
      </c>
      <c r="FD79" s="509" t="str">
        <f>'Marks Entry'!FK81</f>
        <v/>
      </c>
      <c r="FE79" s="493" t="str">
        <f>'Marks Entry'!FL81</f>
        <v/>
      </c>
      <c r="FF79" s="510" t="str">
        <f>'Marks Entry'!FM81</f>
        <v/>
      </c>
      <c r="FG79" s="18">
        <f>'Marks Entry'!FO81</f>
        <v>0</v>
      </c>
    </row>
    <row r="80" spans="1:163" s="19" customFormat="1" ht="17.25" customHeight="1">
      <c r="A80" s="1013"/>
      <c r="B80" s="492">
        <f t="shared" si="2"/>
        <v>0</v>
      </c>
      <c r="C80" s="493">
        <f>'Marks Entry'!D82</f>
        <v>0</v>
      </c>
      <c r="D80" s="493">
        <f>'Marks Entry'!E82</f>
        <v>0</v>
      </c>
      <c r="E80" s="493">
        <f>'Marks Entry'!F82</f>
        <v>0</v>
      </c>
      <c r="F80" s="493">
        <f>'Marks Entry'!G82</f>
        <v>0</v>
      </c>
      <c r="G80" s="493">
        <f>'Marks Entry'!H82</f>
        <v>0</v>
      </c>
      <c r="H80" s="493">
        <f>'Marks Entry'!I82</f>
        <v>0</v>
      </c>
      <c r="I80" s="493">
        <f>'Marks Entry'!J82</f>
        <v>0</v>
      </c>
      <c r="J80" s="597">
        <f>'Marks Entry'!K82</f>
        <v>0</v>
      </c>
      <c r="K80" s="494">
        <f>'Marks Entry'!L82</f>
        <v>0</v>
      </c>
      <c r="L80" s="495">
        <f>'Marks Entry'!M82</f>
        <v>0</v>
      </c>
      <c r="M80" s="496">
        <f>'Marks Entry'!N82</f>
        <v>0</v>
      </c>
      <c r="N80" s="495">
        <f>'Marks Entry'!O82</f>
        <v>0</v>
      </c>
      <c r="O80" s="495">
        <f>'Marks Entry'!P82</f>
        <v>0</v>
      </c>
      <c r="P80" s="497">
        <f>'Marks Entry'!Q82</f>
        <v>0</v>
      </c>
      <c r="Q80" s="495">
        <f>'Marks Entry'!R82</f>
        <v>0</v>
      </c>
      <c r="R80" s="495">
        <f>'Marks Entry'!S82</f>
        <v>0</v>
      </c>
      <c r="S80" s="497">
        <f>'Marks Entry'!T82</f>
        <v>0</v>
      </c>
      <c r="T80" s="498">
        <f>'Marks Entry'!U82</f>
        <v>0</v>
      </c>
      <c r="U80" s="495">
        <f>'Marks Entry'!V82</f>
        <v>0</v>
      </c>
      <c r="V80" s="495">
        <f>'Marks Entry'!W82</f>
        <v>0</v>
      </c>
      <c r="W80" s="498">
        <f>'Marks Entry'!X82</f>
        <v>0</v>
      </c>
      <c r="X80" s="495">
        <f>'Marks Entry'!Y82</f>
        <v>0</v>
      </c>
      <c r="Y80" s="495">
        <f>'Marks Entry'!Z82</f>
        <v>0</v>
      </c>
      <c r="Z80" s="498">
        <f>'Marks Entry'!AA82</f>
        <v>0</v>
      </c>
      <c r="AA80" s="511">
        <f>'Marks Entry'!AB82</f>
        <v>0</v>
      </c>
      <c r="AB80" s="501">
        <f>'Marks Entry'!AC82</f>
        <v>0</v>
      </c>
      <c r="AC80" s="501" t="str">
        <f>'Marks Entry'!AD82</f>
        <v/>
      </c>
      <c r="AD80" s="502">
        <f>'Marks Entry'!AE82</f>
        <v>0</v>
      </c>
      <c r="AE80" s="494">
        <f>'Marks Entry'!AF82</f>
        <v>0</v>
      </c>
      <c r="AF80" s="495">
        <f>'Marks Entry'!AG82</f>
        <v>0</v>
      </c>
      <c r="AG80" s="496">
        <f>'Marks Entry'!AH82</f>
        <v>0</v>
      </c>
      <c r="AH80" s="495">
        <f>'Marks Entry'!AI82</f>
        <v>0</v>
      </c>
      <c r="AI80" s="495">
        <f>'Marks Entry'!AJ82</f>
        <v>0</v>
      </c>
      <c r="AJ80" s="497">
        <f>'Marks Entry'!AK82</f>
        <v>0</v>
      </c>
      <c r="AK80" s="495">
        <f>'Marks Entry'!AL82</f>
        <v>0</v>
      </c>
      <c r="AL80" s="495">
        <f>'Marks Entry'!AM82</f>
        <v>0</v>
      </c>
      <c r="AM80" s="497">
        <f>'Marks Entry'!AN82</f>
        <v>0</v>
      </c>
      <c r="AN80" s="498">
        <f>'Marks Entry'!AO82</f>
        <v>0</v>
      </c>
      <c r="AO80" s="495">
        <f>'Marks Entry'!AP82</f>
        <v>0</v>
      </c>
      <c r="AP80" s="495">
        <f>'Marks Entry'!AQ82</f>
        <v>0</v>
      </c>
      <c r="AQ80" s="498">
        <f>'Marks Entry'!AR82</f>
        <v>0</v>
      </c>
      <c r="AR80" s="495">
        <f>'Marks Entry'!AS82</f>
        <v>0</v>
      </c>
      <c r="AS80" s="495">
        <f>'Marks Entry'!AT82</f>
        <v>0</v>
      </c>
      <c r="AT80" s="498">
        <f>'Marks Entry'!AU82</f>
        <v>0</v>
      </c>
      <c r="AU80" s="511">
        <f>'Marks Entry'!AV82</f>
        <v>0</v>
      </c>
      <c r="AV80" s="501">
        <f>'Marks Entry'!AW82</f>
        <v>0</v>
      </c>
      <c r="AW80" s="501" t="str">
        <f>'Marks Entry'!AX82</f>
        <v>E</v>
      </c>
      <c r="AX80" s="502">
        <f>'Marks Entry'!AY82</f>
        <v>0</v>
      </c>
      <c r="AY80" s="494">
        <f>'Marks Entry'!AZ82</f>
        <v>0</v>
      </c>
      <c r="AZ80" s="495">
        <f>'Marks Entry'!BA82</f>
        <v>0</v>
      </c>
      <c r="BA80" s="496">
        <f>'Marks Entry'!BB82</f>
        <v>0</v>
      </c>
      <c r="BB80" s="495">
        <f>'Marks Entry'!BC82</f>
        <v>0</v>
      </c>
      <c r="BC80" s="495">
        <f>'Marks Entry'!BD82</f>
        <v>0</v>
      </c>
      <c r="BD80" s="497">
        <f>'Marks Entry'!BE82</f>
        <v>0</v>
      </c>
      <c r="BE80" s="495">
        <f>'Marks Entry'!BF82</f>
        <v>0</v>
      </c>
      <c r="BF80" s="495">
        <f>'Marks Entry'!BG82</f>
        <v>0</v>
      </c>
      <c r="BG80" s="497">
        <f>'Marks Entry'!BH82</f>
        <v>0</v>
      </c>
      <c r="BH80" s="498">
        <f>'Marks Entry'!BI82</f>
        <v>0</v>
      </c>
      <c r="BI80" s="495">
        <f>'Marks Entry'!BJ82</f>
        <v>0</v>
      </c>
      <c r="BJ80" s="495">
        <f>'Marks Entry'!BK82</f>
        <v>0</v>
      </c>
      <c r="BK80" s="498">
        <f>'Marks Entry'!BL82</f>
        <v>0</v>
      </c>
      <c r="BL80" s="495">
        <f>'Marks Entry'!BM82</f>
        <v>0</v>
      </c>
      <c r="BM80" s="495">
        <f>'Marks Entry'!BN82</f>
        <v>0</v>
      </c>
      <c r="BN80" s="498">
        <f>'Marks Entry'!BO82</f>
        <v>0</v>
      </c>
      <c r="BO80" s="511">
        <f>'Marks Entry'!BP82</f>
        <v>0</v>
      </c>
      <c r="BP80" s="501">
        <f>'Marks Entry'!BQ82</f>
        <v>0</v>
      </c>
      <c r="BQ80" s="501" t="str">
        <f>'Marks Entry'!BR82</f>
        <v>E</v>
      </c>
      <c r="BR80" s="502">
        <f>'Marks Entry'!BS82</f>
        <v>0</v>
      </c>
      <c r="BS80" s="494">
        <f>'Marks Entry'!BT82</f>
        <v>0</v>
      </c>
      <c r="BT80" s="495">
        <f>'Marks Entry'!BU82</f>
        <v>0</v>
      </c>
      <c r="BU80" s="496">
        <f>'Marks Entry'!BV82</f>
        <v>0</v>
      </c>
      <c r="BV80" s="495">
        <f>'Marks Entry'!BW82</f>
        <v>0</v>
      </c>
      <c r="BW80" s="495">
        <f>'Marks Entry'!BX82</f>
        <v>0</v>
      </c>
      <c r="BX80" s="497">
        <f>'Marks Entry'!BY82</f>
        <v>0</v>
      </c>
      <c r="BY80" s="495">
        <f>'Marks Entry'!BZ82</f>
        <v>0</v>
      </c>
      <c r="BZ80" s="495">
        <f>'Marks Entry'!CA82</f>
        <v>0</v>
      </c>
      <c r="CA80" s="497">
        <f>'Marks Entry'!CB82</f>
        <v>0</v>
      </c>
      <c r="CB80" s="498">
        <f>'Marks Entry'!CC82</f>
        <v>0</v>
      </c>
      <c r="CC80" s="495">
        <f>'Marks Entry'!CD82</f>
        <v>0</v>
      </c>
      <c r="CD80" s="495">
        <f>'Marks Entry'!CE82</f>
        <v>0</v>
      </c>
      <c r="CE80" s="498">
        <f>'Marks Entry'!CF82</f>
        <v>0</v>
      </c>
      <c r="CF80" s="495">
        <f>'Marks Entry'!CG82</f>
        <v>0</v>
      </c>
      <c r="CG80" s="495">
        <f>'Marks Entry'!CH82</f>
        <v>0</v>
      </c>
      <c r="CH80" s="498">
        <f>'Marks Entry'!CI82</f>
        <v>0</v>
      </c>
      <c r="CI80" s="511">
        <f>'Marks Entry'!CJ82</f>
        <v>0</v>
      </c>
      <c r="CJ80" s="501">
        <f>'Marks Entry'!CK82</f>
        <v>0</v>
      </c>
      <c r="CK80" s="501" t="str">
        <f>'Marks Entry'!CL82</f>
        <v>E</v>
      </c>
      <c r="CL80" s="502">
        <f>'Marks Entry'!CM82</f>
        <v>0</v>
      </c>
      <c r="CM80" s="494">
        <f>'Marks Entry'!CN82</f>
        <v>0</v>
      </c>
      <c r="CN80" s="495">
        <f>'Marks Entry'!CO82</f>
        <v>0</v>
      </c>
      <c r="CO80" s="496">
        <f>'Marks Entry'!CP82</f>
        <v>0</v>
      </c>
      <c r="CP80" s="495">
        <f>'Marks Entry'!CQ82</f>
        <v>0</v>
      </c>
      <c r="CQ80" s="495">
        <f>'Marks Entry'!CR82</f>
        <v>0</v>
      </c>
      <c r="CR80" s="497">
        <f>'Marks Entry'!CS82</f>
        <v>0</v>
      </c>
      <c r="CS80" s="495">
        <f>'Marks Entry'!CT82</f>
        <v>0</v>
      </c>
      <c r="CT80" s="495">
        <f>'Marks Entry'!CU82</f>
        <v>0</v>
      </c>
      <c r="CU80" s="497">
        <f>'Marks Entry'!CV82</f>
        <v>0</v>
      </c>
      <c r="CV80" s="498">
        <f>'Marks Entry'!CW82</f>
        <v>0</v>
      </c>
      <c r="CW80" s="495">
        <f>'Marks Entry'!CX82</f>
        <v>0</v>
      </c>
      <c r="CX80" s="495">
        <f>'Marks Entry'!CY82</f>
        <v>0</v>
      </c>
      <c r="CY80" s="498">
        <f>'Marks Entry'!CZ82</f>
        <v>0</v>
      </c>
      <c r="CZ80" s="495">
        <f>'Marks Entry'!DA82</f>
        <v>0</v>
      </c>
      <c r="DA80" s="495">
        <f>'Marks Entry'!DB82</f>
        <v>0</v>
      </c>
      <c r="DB80" s="498">
        <f>'Marks Entry'!DC82</f>
        <v>0</v>
      </c>
      <c r="DC80" s="511">
        <f>'Marks Entry'!DD82</f>
        <v>0</v>
      </c>
      <c r="DD80" s="501">
        <f>'Marks Entry'!DE82</f>
        <v>0</v>
      </c>
      <c r="DE80" s="501" t="str">
        <f>'Marks Entry'!DF82</f>
        <v>E</v>
      </c>
      <c r="DF80" s="502">
        <f>'Marks Entry'!DG82</f>
        <v>0</v>
      </c>
      <c r="DG80" s="494">
        <f>'Marks Entry'!DH82</f>
        <v>0</v>
      </c>
      <c r="DH80" s="495">
        <f>'Marks Entry'!DI82</f>
        <v>0</v>
      </c>
      <c r="DI80" s="496">
        <f>'Marks Entry'!DJ82</f>
        <v>0</v>
      </c>
      <c r="DJ80" s="495">
        <f>'Marks Entry'!DK82</f>
        <v>0</v>
      </c>
      <c r="DK80" s="495">
        <f>'Marks Entry'!DL82</f>
        <v>0</v>
      </c>
      <c r="DL80" s="497">
        <f>'Marks Entry'!DM82</f>
        <v>0</v>
      </c>
      <c r="DM80" s="495">
        <f>'Marks Entry'!DN82</f>
        <v>0</v>
      </c>
      <c r="DN80" s="495">
        <f>'Marks Entry'!DO82</f>
        <v>0</v>
      </c>
      <c r="DO80" s="497">
        <f>'Marks Entry'!DP82</f>
        <v>0</v>
      </c>
      <c r="DP80" s="498">
        <f>'Marks Entry'!DQ82</f>
        <v>0</v>
      </c>
      <c r="DQ80" s="495">
        <f>'Marks Entry'!DR82</f>
        <v>0</v>
      </c>
      <c r="DR80" s="495">
        <f>'Marks Entry'!DS82</f>
        <v>0</v>
      </c>
      <c r="DS80" s="498">
        <f>'Marks Entry'!DT82</f>
        <v>0</v>
      </c>
      <c r="DT80" s="495">
        <f>'Marks Entry'!DU82</f>
        <v>0</v>
      </c>
      <c r="DU80" s="495">
        <f>'Marks Entry'!DV82</f>
        <v>0</v>
      </c>
      <c r="DV80" s="498">
        <f>'Marks Entry'!DW82</f>
        <v>0</v>
      </c>
      <c r="DW80" s="511">
        <f>'Marks Entry'!DX82</f>
        <v>0</v>
      </c>
      <c r="DX80" s="501">
        <f>'Marks Entry'!DY82</f>
        <v>0</v>
      </c>
      <c r="DY80" s="501" t="str">
        <f>'Marks Entry'!DZ82</f>
        <v>E</v>
      </c>
      <c r="DZ80" s="502">
        <f>'Marks Entry'!EA82</f>
        <v>0</v>
      </c>
      <c r="EA80" s="494">
        <f>'Marks Entry'!EB82</f>
        <v>0</v>
      </c>
      <c r="EB80" s="495">
        <f>'Marks Entry'!EC82</f>
        <v>0</v>
      </c>
      <c r="EC80" s="495">
        <f>'Marks Entry'!ED82</f>
        <v>0</v>
      </c>
      <c r="ED80" s="495">
        <f>'Marks Entry'!EE82</f>
        <v>0</v>
      </c>
      <c r="EE80" s="495">
        <f>'Marks Entry'!EF82</f>
        <v>0</v>
      </c>
      <c r="EF80" s="503">
        <f>'Marks Entry'!EG82</f>
        <v>0</v>
      </c>
      <c r="EG80" s="504">
        <f>'Marks Entry'!EJ82</f>
        <v>0</v>
      </c>
      <c r="EH80" s="494">
        <f>'Marks Entry'!EK82</f>
        <v>0</v>
      </c>
      <c r="EI80" s="495">
        <f>'Marks Entry'!EL82</f>
        <v>0</v>
      </c>
      <c r="EJ80" s="495">
        <f>'Marks Entry'!EM82</f>
        <v>0</v>
      </c>
      <c r="EK80" s="495">
        <f>'Marks Entry'!EN82</f>
        <v>0</v>
      </c>
      <c r="EL80" s="495">
        <f>'Marks Entry'!EO82</f>
        <v>0</v>
      </c>
      <c r="EM80" s="498">
        <f>'Marks Entry'!EP82</f>
        <v>0</v>
      </c>
      <c r="EN80" s="504">
        <f>'Marks Entry'!ES82</f>
        <v>0</v>
      </c>
      <c r="EO80" s="494">
        <f>'Marks Entry'!ET82</f>
        <v>0</v>
      </c>
      <c r="EP80" s="495">
        <f>'Marks Entry'!EU82</f>
        <v>0</v>
      </c>
      <c r="EQ80" s="495">
        <f>'Marks Entry'!EV82</f>
        <v>0</v>
      </c>
      <c r="ER80" s="495">
        <f>'Marks Entry'!EW82</f>
        <v>0</v>
      </c>
      <c r="ES80" s="495">
        <f>'Marks Entry'!EX82</f>
        <v>0</v>
      </c>
      <c r="ET80" s="498">
        <f>'Marks Entry'!EY82</f>
        <v>0</v>
      </c>
      <c r="EU80" s="504">
        <f>'Marks Entry'!FB82</f>
        <v>0</v>
      </c>
      <c r="EV80" s="505">
        <f>'Marks Entry'!FC82</f>
        <v>0</v>
      </c>
      <c r="EW80" s="506">
        <f>'Marks Entry'!FD82</f>
        <v>0</v>
      </c>
      <c r="EX80" s="512" t="str">
        <f>'Marks Entry'!FE82</f>
        <v/>
      </c>
      <c r="EY80" s="505">
        <f>'Marks Entry'!FF82</f>
        <v>0</v>
      </c>
      <c r="EZ80" s="506">
        <f>'Marks Entry'!FG82</f>
        <v>0</v>
      </c>
      <c r="FA80" s="506" t="str">
        <f>'Marks Entry'!FH82</f>
        <v/>
      </c>
      <c r="FB80" s="506" t="str">
        <f>IF(OR('Marks Entry'!FI82="First",'Marks Entry'!FI82="Second",'Marks Entry'!FI82="Third"),'Marks Entry'!FI82,"")</f>
        <v/>
      </c>
      <c r="FC80" s="506" t="str">
        <f>'Marks Entry'!FJ82</f>
        <v/>
      </c>
      <c r="FD80" s="509" t="str">
        <f>'Marks Entry'!FK82</f>
        <v/>
      </c>
      <c r="FE80" s="493" t="str">
        <f>'Marks Entry'!FL82</f>
        <v/>
      </c>
      <c r="FF80" s="510" t="str">
        <f>'Marks Entry'!FM82</f>
        <v/>
      </c>
      <c r="FG80" s="18">
        <f>'Marks Entry'!FO82</f>
        <v>0</v>
      </c>
    </row>
    <row r="81" spans="1:163" s="19" customFormat="1" ht="17.25" customHeight="1">
      <c r="A81" s="1013"/>
      <c r="B81" s="492">
        <f t="shared" si="2"/>
        <v>0</v>
      </c>
      <c r="C81" s="493">
        <f>'Marks Entry'!D83</f>
        <v>0</v>
      </c>
      <c r="D81" s="493">
        <f>'Marks Entry'!E83</f>
        <v>0</v>
      </c>
      <c r="E81" s="493">
        <f>'Marks Entry'!F83</f>
        <v>0</v>
      </c>
      <c r="F81" s="493">
        <f>'Marks Entry'!G83</f>
        <v>0</v>
      </c>
      <c r="G81" s="493">
        <f>'Marks Entry'!H83</f>
        <v>0</v>
      </c>
      <c r="H81" s="493">
        <f>'Marks Entry'!I83</f>
        <v>0</v>
      </c>
      <c r="I81" s="493">
        <f>'Marks Entry'!J83</f>
        <v>0</v>
      </c>
      <c r="J81" s="597">
        <f>'Marks Entry'!K83</f>
        <v>0</v>
      </c>
      <c r="K81" s="494">
        <f>'Marks Entry'!L83</f>
        <v>0</v>
      </c>
      <c r="L81" s="495">
        <f>'Marks Entry'!M83</f>
        <v>0</v>
      </c>
      <c r="M81" s="496">
        <f>'Marks Entry'!N83</f>
        <v>0</v>
      </c>
      <c r="N81" s="495">
        <f>'Marks Entry'!O83</f>
        <v>0</v>
      </c>
      <c r="O81" s="495">
        <f>'Marks Entry'!P83</f>
        <v>0</v>
      </c>
      <c r="P81" s="497">
        <f>'Marks Entry'!Q83</f>
        <v>0</v>
      </c>
      <c r="Q81" s="495">
        <f>'Marks Entry'!R83</f>
        <v>0</v>
      </c>
      <c r="R81" s="495">
        <f>'Marks Entry'!S83</f>
        <v>0</v>
      </c>
      <c r="S81" s="497">
        <f>'Marks Entry'!T83</f>
        <v>0</v>
      </c>
      <c r="T81" s="498">
        <f>'Marks Entry'!U83</f>
        <v>0</v>
      </c>
      <c r="U81" s="495">
        <f>'Marks Entry'!V83</f>
        <v>0</v>
      </c>
      <c r="V81" s="495">
        <f>'Marks Entry'!W83</f>
        <v>0</v>
      </c>
      <c r="W81" s="498">
        <f>'Marks Entry'!X83</f>
        <v>0</v>
      </c>
      <c r="X81" s="495">
        <f>'Marks Entry'!Y83</f>
        <v>0</v>
      </c>
      <c r="Y81" s="495">
        <f>'Marks Entry'!Z83</f>
        <v>0</v>
      </c>
      <c r="Z81" s="498">
        <f>'Marks Entry'!AA83</f>
        <v>0</v>
      </c>
      <c r="AA81" s="511">
        <f>'Marks Entry'!AB83</f>
        <v>0</v>
      </c>
      <c r="AB81" s="501">
        <f>'Marks Entry'!AC83</f>
        <v>0</v>
      </c>
      <c r="AC81" s="501" t="str">
        <f>'Marks Entry'!AD83</f>
        <v/>
      </c>
      <c r="AD81" s="502">
        <f>'Marks Entry'!AE83</f>
        <v>0</v>
      </c>
      <c r="AE81" s="494">
        <f>'Marks Entry'!AF83</f>
        <v>0</v>
      </c>
      <c r="AF81" s="495">
        <f>'Marks Entry'!AG83</f>
        <v>0</v>
      </c>
      <c r="AG81" s="496">
        <f>'Marks Entry'!AH83</f>
        <v>0</v>
      </c>
      <c r="AH81" s="495">
        <f>'Marks Entry'!AI83</f>
        <v>0</v>
      </c>
      <c r="AI81" s="495">
        <f>'Marks Entry'!AJ83</f>
        <v>0</v>
      </c>
      <c r="AJ81" s="497">
        <f>'Marks Entry'!AK83</f>
        <v>0</v>
      </c>
      <c r="AK81" s="495">
        <f>'Marks Entry'!AL83</f>
        <v>0</v>
      </c>
      <c r="AL81" s="495">
        <f>'Marks Entry'!AM83</f>
        <v>0</v>
      </c>
      <c r="AM81" s="497">
        <f>'Marks Entry'!AN83</f>
        <v>0</v>
      </c>
      <c r="AN81" s="498">
        <f>'Marks Entry'!AO83</f>
        <v>0</v>
      </c>
      <c r="AO81" s="495">
        <f>'Marks Entry'!AP83</f>
        <v>0</v>
      </c>
      <c r="AP81" s="495">
        <f>'Marks Entry'!AQ83</f>
        <v>0</v>
      </c>
      <c r="AQ81" s="498">
        <f>'Marks Entry'!AR83</f>
        <v>0</v>
      </c>
      <c r="AR81" s="495">
        <f>'Marks Entry'!AS83</f>
        <v>0</v>
      </c>
      <c r="AS81" s="495">
        <f>'Marks Entry'!AT83</f>
        <v>0</v>
      </c>
      <c r="AT81" s="498">
        <f>'Marks Entry'!AU83</f>
        <v>0</v>
      </c>
      <c r="AU81" s="511">
        <f>'Marks Entry'!AV83</f>
        <v>0</v>
      </c>
      <c r="AV81" s="501">
        <f>'Marks Entry'!AW83</f>
        <v>0</v>
      </c>
      <c r="AW81" s="501" t="str">
        <f>'Marks Entry'!AX83</f>
        <v>E</v>
      </c>
      <c r="AX81" s="502">
        <f>'Marks Entry'!AY83</f>
        <v>0</v>
      </c>
      <c r="AY81" s="494">
        <f>'Marks Entry'!AZ83</f>
        <v>0</v>
      </c>
      <c r="AZ81" s="495">
        <f>'Marks Entry'!BA83</f>
        <v>0</v>
      </c>
      <c r="BA81" s="496">
        <f>'Marks Entry'!BB83</f>
        <v>0</v>
      </c>
      <c r="BB81" s="495">
        <f>'Marks Entry'!BC83</f>
        <v>0</v>
      </c>
      <c r="BC81" s="495">
        <f>'Marks Entry'!BD83</f>
        <v>0</v>
      </c>
      <c r="BD81" s="497">
        <f>'Marks Entry'!BE83</f>
        <v>0</v>
      </c>
      <c r="BE81" s="495">
        <f>'Marks Entry'!BF83</f>
        <v>0</v>
      </c>
      <c r="BF81" s="495">
        <f>'Marks Entry'!BG83</f>
        <v>0</v>
      </c>
      <c r="BG81" s="497">
        <f>'Marks Entry'!BH83</f>
        <v>0</v>
      </c>
      <c r="BH81" s="498">
        <f>'Marks Entry'!BI83</f>
        <v>0</v>
      </c>
      <c r="BI81" s="495">
        <f>'Marks Entry'!BJ83</f>
        <v>0</v>
      </c>
      <c r="BJ81" s="495">
        <f>'Marks Entry'!BK83</f>
        <v>0</v>
      </c>
      <c r="BK81" s="498">
        <f>'Marks Entry'!BL83</f>
        <v>0</v>
      </c>
      <c r="BL81" s="495">
        <f>'Marks Entry'!BM83</f>
        <v>0</v>
      </c>
      <c r="BM81" s="495">
        <f>'Marks Entry'!BN83</f>
        <v>0</v>
      </c>
      <c r="BN81" s="498">
        <f>'Marks Entry'!BO83</f>
        <v>0</v>
      </c>
      <c r="BO81" s="511">
        <f>'Marks Entry'!BP83</f>
        <v>0</v>
      </c>
      <c r="BP81" s="501">
        <f>'Marks Entry'!BQ83</f>
        <v>0</v>
      </c>
      <c r="BQ81" s="501" t="str">
        <f>'Marks Entry'!BR83</f>
        <v>E</v>
      </c>
      <c r="BR81" s="502">
        <f>'Marks Entry'!BS83</f>
        <v>0</v>
      </c>
      <c r="BS81" s="494">
        <f>'Marks Entry'!BT83</f>
        <v>0</v>
      </c>
      <c r="BT81" s="495">
        <f>'Marks Entry'!BU83</f>
        <v>0</v>
      </c>
      <c r="BU81" s="496">
        <f>'Marks Entry'!BV83</f>
        <v>0</v>
      </c>
      <c r="BV81" s="495">
        <f>'Marks Entry'!BW83</f>
        <v>0</v>
      </c>
      <c r="BW81" s="495">
        <f>'Marks Entry'!BX83</f>
        <v>0</v>
      </c>
      <c r="BX81" s="497">
        <f>'Marks Entry'!BY83</f>
        <v>0</v>
      </c>
      <c r="BY81" s="495">
        <f>'Marks Entry'!BZ83</f>
        <v>0</v>
      </c>
      <c r="BZ81" s="495">
        <f>'Marks Entry'!CA83</f>
        <v>0</v>
      </c>
      <c r="CA81" s="497">
        <f>'Marks Entry'!CB83</f>
        <v>0</v>
      </c>
      <c r="CB81" s="498">
        <f>'Marks Entry'!CC83</f>
        <v>0</v>
      </c>
      <c r="CC81" s="495">
        <f>'Marks Entry'!CD83</f>
        <v>0</v>
      </c>
      <c r="CD81" s="495">
        <f>'Marks Entry'!CE83</f>
        <v>0</v>
      </c>
      <c r="CE81" s="498">
        <f>'Marks Entry'!CF83</f>
        <v>0</v>
      </c>
      <c r="CF81" s="495">
        <f>'Marks Entry'!CG83</f>
        <v>0</v>
      </c>
      <c r="CG81" s="495">
        <f>'Marks Entry'!CH83</f>
        <v>0</v>
      </c>
      <c r="CH81" s="498">
        <f>'Marks Entry'!CI83</f>
        <v>0</v>
      </c>
      <c r="CI81" s="511">
        <f>'Marks Entry'!CJ83</f>
        <v>0</v>
      </c>
      <c r="CJ81" s="501">
        <f>'Marks Entry'!CK83</f>
        <v>0</v>
      </c>
      <c r="CK81" s="501" t="str">
        <f>'Marks Entry'!CL83</f>
        <v>E</v>
      </c>
      <c r="CL81" s="502">
        <f>'Marks Entry'!CM83</f>
        <v>0</v>
      </c>
      <c r="CM81" s="494">
        <f>'Marks Entry'!CN83</f>
        <v>0</v>
      </c>
      <c r="CN81" s="495">
        <f>'Marks Entry'!CO83</f>
        <v>0</v>
      </c>
      <c r="CO81" s="496">
        <f>'Marks Entry'!CP83</f>
        <v>0</v>
      </c>
      <c r="CP81" s="495">
        <f>'Marks Entry'!CQ83</f>
        <v>0</v>
      </c>
      <c r="CQ81" s="495">
        <f>'Marks Entry'!CR83</f>
        <v>0</v>
      </c>
      <c r="CR81" s="497">
        <f>'Marks Entry'!CS83</f>
        <v>0</v>
      </c>
      <c r="CS81" s="495">
        <f>'Marks Entry'!CT83</f>
        <v>0</v>
      </c>
      <c r="CT81" s="495">
        <f>'Marks Entry'!CU83</f>
        <v>0</v>
      </c>
      <c r="CU81" s="497">
        <f>'Marks Entry'!CV83</f>
        <v>0</v>
      </c>
      <c r="CV81" s="498">
        <f>'Marks Entry'!CW83</f>
        <v>0</v>
      </c>
      <c r="CW81" s="495">
        <f>'Marks Entry'!CX83</f>
        <v>0</v>
      </c>
      <c r="CX81" s="495">
        <f>'Marks Entry'!CY83</f>
        <v>0</v>
      </c>
      <c r="CY81" s="498">
        <f>'Marks Entry'!CZ83</f>
        <v>0</v>
      </c>
      <c r="CZ81" s="495">
        <f>'Marks Entry'!DA83</f>
        <v>0</v>
      </c>
      <c r="DA81" s="495">
        <f>'Marks Entry'!DB83</f>
        <v>0</v>
      </c>
      <c r="DB81" s="498">
        <f>'Marks Entry'!DC83</f>
        <v>0</v>
      </c>
      <c r="DC81" s="511">
        <f>'Marks Entry'!DD83</f>
        <v>0</v>
      </c>
      <c r="DD81" s="501">
        <f>'Marks Entry'!DE83</f>
        <v>0</v>
      </c>
      <c r="DE81" s="501" t="str">
        <f>'Marks Entry'!DF83</f>
        <v>E</v>
      </c>
      <c r="DF81" s="502">
        <f>'Marks Entry'!DG83</f>
        <v>0</v>
      </c>
      <c r="DG81" s="494">
        <f>'Marks Entry'!DH83</f>
        <v>0</v>
      </c>
      <c r="DH81" s="495">
        <f>'Marks Entry'!DI83</f>
        <v>0</v>
      </c>
      <c r="DI81" s="496">
        <f>'Marks Entry'!DJ83</f>
        <v>0</v>
      </c>
      <c r="DJ81" s="495">
        <f>'Marks Entry'!DK83</f>
        <v>0</v>
      </c>
      <c r="DK81" s="495">
        <f>'Marks Entry'!DL83</f>
        <v>0</v>
      </c>
      <c r="DL81" s="497">
        <f>'Marks Entry'!DM83</f>
        <v>0</v>
      </c>
      <c r="DM81" s="495">
        <f>'Marks Entry'!DN83</f>
        <v>0</v>
      </c>
      <c r="DN81" s="495">
        <f>'Marks Entry'!DO83</f>
        <v>0</v>
      </c>
      <c r="DO81" s="497">
        <f>'Marks Entry'!DP83</f>
        <v>0</v>
      </c>
      <c r="DP81" s="498">
        <f>'Marks Entry'!DQ83</f>
        <v>0</v>
      </c>
      <c r="DQ81" s="495">
        <f>'Marks Entry'!DR83</f>
        <v>0</v>
      </c>
      <c r="DR81" s="495">
        <f>'Marks Entry'!DS83</f>
        <v>0</v>
      </c>
      <c r="DS81" s="498">
        <f>'Marks Entry'!DT83</f>
        <v>0</v>
      </c>
      <c r="DT81" s="495">
        <f>'Marks Entry'!DU83</f>
        <v>0</v>
      </c>
      <c r="DU81" s="495">
        <f>'Marks Entry'!DV83</f>
        <v>0</v>
      </c>
      <c r="DV81" s="498">
        <f>'Marks Entry'!DW83</f>
        <v>0</v>
      </c>
      <c r="DW81" s="511">
        <f>'Marks Entry'!DX83</f>
        <v>0</v>
      </c>
      <c r="DX81" s="501">
        <f>'Marks Entry'!DY83</f>
        <v>0</v>
      </c>
      <c r="DY81" s="501" t="str">
        <f>'Marks Entry'!DZ83</f>
        <v>E</v>
      </c>
      <c r="DZ81" s="502">
        <f>'Marks Entry'!EA83</f>
        <v>0</v>
      </c>
      <c r="EA81" s="494">
        <f>'Marks Entry'!EB83</f>
        <v>0</v>
      </c>
      <c r="EB81" s="495">
        <f>'Marks Entry'!EC83</f>
        <v>0</v>
      </c>
      <c r="EC81" s="495">
        <f>'Marks Entry'!ED83</f>
        <v>0</v>
      </c>
      <c r="ED81" s="495">
        <f>'Marks Entry'!EE83</f>
        <v>0</v>
      </c>
      <c r="EE81" s="495">
        <f>'Marks Entry'!EF83</f>
        <v>0</v>
      </c>
      <c r="EF81" s="503">
        <f>'Marks Entry'!EG83</f>
        <v>0</v>
      </c>
      <c r="EG81" s="504">
        <f>'Marks Entry'!EJ83</f>
        <v>0</v>
      </c>
      <c r="EH81" s="494">
        <f>'Marks Entry'!EK83</f>
        <v>0</v>
      </c>
      <c r="EI81" s="495">
        <f>'Marks Entry'!EL83</f>
        <v>0</v>
      </c>
      <c r="EJ81" s="495">
        <f>'Marks Entry'!EM83</f>
        <v>0</v>
      </c>
      <c r="EK81" s="495">
        <f>'Marks Entry'!EN83</f>
        <v>0</v>
      </c>
      <c r="EL81" s="495">
        <f>'Marks Entry'!EO83</f>
        <v>0</v>
      </c>
      <c r="EM81" s="498">
        <f>'Marks Entry'!EP83</f>
        <v>0</v>
      </c>
      <c r="EN81" s="504">
        <f>'Marks Entry'!ES83</f>
        <v>0</v>
      </c>
      <c r="EO81" s="494">
        <f>'Marks Entry'!ET83</f>
        <v>0</v>
      </c>
      <c r="EP81" s="495">
        <f>'Marks Entry'!EU83</f>
        <v>0</v>
      </c>
      <c r="EQ81" s="495">
        <f>'Marks Entry'!EV83</f>
        <v>0</v>
      </c>
      <c r="ER81" s="495">
        <f>'Marks Entry'!EW83</f>
        <v>0</v>
      </c>
      <c r="ES81" s="495">
        <f>'Marks Entry'!EX83</f>
        <v>0</v>
      </c>
      <c r="ET81" s="498">
        <f>'Marks Entry'!EY83</f>
        <v>0</v>
      </c>
      <c r="EU81" s="504">
        <f>'Marks Entry'!FB83</f>
        <v>0</v>
      </c>
      <c r="EV81" s="505">
        <f>'Marks Entry'!FC83</f>
        <v>0</v>
      </c>
      <c r="EW81" s="506">
        <f>'Marks Entry'!FD83</f>
        <v>0</v>
      </c>
      <c r="EX81" s="512" t="str">
        <f>'Marks Entry'!FE83</f>
        <v/>
      </c>
      <c r="EY81" s="505">
        <f>'Marks Entry'!FF83</f>
        <v>0</v>
      </c>
      <c r="EZ81" s="506">
        <f>'Marks Entry'!FG83</f>
        <v>0</v>
      </c>
      <c r="FA81" s="506" t="str">
        <f>'Marks Entry'!FH83</f>
        <v/>
      </c>
      <c r="FB81" s="506" t="str">
        <f>IF(OR('Marks Entry'!FI83="First",'Marks Entry'!FI83="Second",'Marks Entry'!FI83="Third"),'Marks Entry'!FI83,"")</f>
        <v/>
      </c>
      <c r="FC81" s="506" t="str">
        <f>'Marks Entry'!FJ83</f>
        <v/>
      </c>
      <c r="FD81" s="509" t="str">
        <f>'Marks Entry'!FK83</f>
        <v/>
      </c>
      <c r="FE81" s="493" t="str">
        <f>'Marks Entry'!FL83</f>
        <v/>
      </c>
      <c r="FF81" s="510" t="str">
        <f>'Marks Entry'!FM83</f>
        <v/>
      </c>
      <c r="FG81" s="18">
        <f>'Marks Entry'!FO83</f>
        <v>0</v>
      </c>
    </row>
    <row r="82" spans="1:163" s="19" customFormat="1" ht="17.25" customHeight="1">
      <c r="A82" s="1013"/>
      <c r="B82" s="492">
        <f t="shared" si="2"/>
        <v>0</v>
      </c>
      <c r="C82" s="493">
        <f>'Marks Entry'!D84</f>
        <v>0</v>
      </c>
      <c r="D82" s="493">
        <f>'Marks Entry'!E84</f>
        <v>0</v>
      </c>
      <c r="E82" s="493">
        <f>'Marks Entry'!F84</f>
        <v>0</v>
      </c>
      <c r="F82" s="493">
        <f>'Marks Entry'!G84</f>
        <v>0</v>
      </c>
      <c r="G82" s="493">
        <f>'Marks Entry'!H84</f>
        <v>0</v>
      </c>
      <c r="H82" s="493">
        <f>'Marks Entry'!I84</f>
        <v>0</v>
      </c>
      <c r="I82" s="493">
        <f>'Marks Entry'!J84</f>
        <v>0</v>
      </c>
      <c r="J82" s="597">
        <f>'Marks Entry'!K84</f>
        <v>0</v>
      </c>
      <c r="K82" s="494">
        <f>'Marks Entry'!L84</f>
        <v>0</v>
      </c>
      <c r="L82" s="495">
        <f>'Marks Entry'!M84</f>
        <v>0</v>
      </c>
      <c r="M82" s="496">
        <f>'Marks Entry'!N84</f>
        <v>0</v>
      </c>
      <c r="N82" s="495">
        <f>'Marks Entry'!O84</f>
        <v>0</v>
      </c>
      <c r="O82" s="495">
        <f>'Marks Entry'!P84</f>
        <v>0</v>
      </c>
      <c r="P82" s="497">
        <f>'Marks Entry'!Q84</f>
        <v>0</v>
      </c>
      <c r="Q82" s="495">
        <f>'Marks Entry'!R84</f>
        <v>0</v>
      </c>
      <c r="R82" s="495">
        <f>'Marks Entry'!S84</f>
        <v>0</v>
      </c>
      <c r="S82" s="497">
        <f>'Marks Entry'!T84</f>
        <v>0</v>
      </c>
      <c r="T82" s="498">
        <f>'Marks Entry'!U84</f>
        <v>0</v>
      </c>
      <c r="U82" s="495">
        <f>'Marks Entry'!V84</f>
        <v>0</v>
      </c>
      <c r="V82" s="495">
        <f>'Marks Entry'!W84</f>
        <v>0</v>
      </c>
      <c r="W82" s="498">
        <f>'Marks Entry'!X84</f>
        <v>0</v>
      </c>
      <c r="X82" s="495">
        <f>'Marks Entry'!Y84</f>
        <v>0</v>
      </c>
      <c r="Y82" s="495">
        <f>'Marks Entry'!Z84</f>
        <v>0</v>
      </c>
      <c r="Z82" s="498">
        <f>'Marks Entry'!AA84</f>
        <v>0</v>
      </c>
      <c r="AA82" s="511">
        <f>'Marks Entry'!AB84</f>
        <v>0</v>
      </c>
      <c r="AB82" s="501">
        <f>'Marks Entry'!AC84</f>
        <v>0</v>
      </c>
      <c r="AC82" s="501" t="str">
        <f>'Marks Entry'!AD84</f>
        <v/>
      </c>
      <c r="AD82" s="502">
        <f>'Marks Entry'!AE84</f>
        <v>0</v>
      </c>
      <c r="AE82" s="494">
        <f>'Marks Entry'!AF84</f>
        <v>0</v>
      </c>
      <c r="AF82" s="495">
        <f>'Marks Entry'!AG84</f>
        <v>0</v>
      </c>
      <c r="AG82" s="496">
        <f>'Marks Entry'!AH84</f>
        <v>0</v>
      </c>
      <c r="AH82" s="495">
        <f>'Marks Entry'!AI84</f>
        <v>0</v>
      </c>
      <c r="AI82" s="495">
        <f>'Marks Entry'!AJ84</f>
        <v>0</v>
      </c>
      <c r="AJ82" s="497">
        <f>'Marks Entry'!AK84</f>
        <v>0</v>
      </c>
      <c r="AK82" s="495">
        <f>'Marks Entry'!AL84</f>
        <v>0</v>
      </c>
      <c r="AL82" s="495">
        <f>'Marks Entry'!AM84</f>
        <v>0</v>
      </c>
      <c r="AM82" s="497">
        <f>'Marks Entry'!AN84</f>
        <v>0</v>
      </c>
      <c r="AN82" s="498">
        <f>'Marks Entry'!AO84</f>
        <v>0</v>
      </c>
      <c r="AO82" s="495">
        <f>'Marks Entry'!AP84</f>
        <v>0</v>
      </c>
      <c r="AP82" s="495">
        <f>'Marks Entry'!AQ84</f>
        <v>0</v>
      </c>
      <c r="AQ82" s="498">
        <f>'Marks Entry'!AR84</f>
        <v>0</v>
      </c>
      <c r="AR82" s="495">
        <f>'Marks Entry'!AS84</f>
        <v>0</v>
      </c>
      <c r="AS82" s="495">
        <f>'Marks Entry'!AT84</f>
        <v>0</v>
      </c>
      <c r="AT82" s="498">
        <f>'Marks Entry'!AU84</f>
        <v>0</v>
      </c>
      <c r="AU82" s="511">
        <f>'Marks Entry'!AV84</f>
        <v>0</v>
      </c>
      <c r="AV82" s="501">
        <f>'Marks Entry'!AW84</f>
        <v>0</v>
      </c>
      <c r="AW82" s="501" t="str">
        <f>'Marks Entry'!AX84</f>
        <v>E</v>
      </c>
      <c r="AX82" s="502">
        <f>'Marks Entry'!AY84</f>
        <v>0</v>
      </c>
      <c r="AY82" s="494">
        <f>'Marks Entry'!AZ84</f>
        <v>0</v>
      </c>
      <c r="AZ82" s="495">
        <f>'Marks Entry'!BA84</f>
        <v>0</v>
      </c>
      <c r="BA82" s="496">
        <f>'Marks Entry'!BB84</f>
        <v>0</v>
      </c>
      <c r="BB82" s="495">
        <f>'Marks Entry'!BC84</f>
        <v>0</v>
      </c>
      <c r="BC82" s="495">
        <f>'Marks Entry'!BD84</f>
        <v>0</v>
      </c>
      <c r="BD82" s="497">
        <f>'Marks Entry'!BE84</f>
        <v>0</v>
      </c>
      <c r="BE82" s="495">
        <f>'Marks Entry'!BF84</f>
        <v>0</v>
      </c>
      <c r="BF82" s="495">
        <f>'Marks Entry'!BG84</f>
        <v>0</v>
      </c>
      <c r="BG82" s="497">
        <f>'Marks Entry'!BH84</f>
        <v>0</v>
      </c>
      <c r="BH82" s="498">
        <f>'Marks Entry'!BI84</f>
        <v>0</v>
      </c>
      <c r="BI82" s="495">
        <f>'Marks Entry'!BJ84</f>
        <v>0</v>
      </c>
      <c r="BJ82" s="495">
        <f>'Marks Entry'!BK84</f>
        <v>0</v>
      </c>
      <c r="BK82" s="498">
        <f>'Marks Entry'!BL84</f>
        <v>0</v>
      </c>
      <c r="BL82" s="495">
        <f>'Marks Entry'!BM84</f>
        <v>0</v>
      </c>
      <c r="BM82" s="495">
        <f>'Marks Entry'!BN84</f>
        <v>0</v>
      </c>
      <c r="BN82" s="498">
        <f>'Marks Entry'!BO84</f>
        <v>0</v>
      </c>
      <c r="BO82" s="511">
        <f>'Marks Entry'!BP84</f>
        <v>0</v>
      </c>
      <c r="BP82" s="501">
        <f>'Marks Entry'!BQ84</f>
        <v>0</v>
      </c>
      <c r="BQ82" s="501" t="str">
        <f>'Marks Entry'!BR84</f>
        <v>E</v>
      </c>
      <c r="BR82" s="502">
        <f>'Marks Entry'!BS84</f>
        <v>0</v>
      </c>
      <c r="BS82" s="494">
        <f>'Marks Entry'!BT84</f>
        <v>0</v>
      </c>
      <c r="BT82" s="495">
        <f>'Marks Entry'!BU84</f>
        <v>0</v>
      </c>
      <c r="BU82" s="496">
        <f>'Marks Entry'!BV84</f>
        <v>0</v>
      </c>
      <c r="BV82" s="495">
        <f>'Marks Entry'!BW84</f>
        <v>0</v>
      </c>
      <c r="BW82" s="495">
        <f>'Marks Entry'!BX84</f>
        <v>0</v>
      </c>
      <c r="BX82" s="497">
        <f>'Marks Entry'!BY84</f>
        <v>0</v>
      </c>
      <c r="BY82" s="495">
        <f>'Marks Entry'!BZ84</f>
        <v>0</v>
      </c>
      <c r="BZ82" s="495">
        <f>'Marks Entry'!CA84</f>
        <v>0</v>
      </c>
      <c r="CA82" s="497">
        <f>'Marks Entry'!CB84</f>
        <v>0</v>
      </c>
      <c r="CB82" s="498">
        <f>'Marks Entry'!CC84</f>
        <v>0</v>
      </c>
      <c r="CC82" s="495">
        <f>'Marks Entry'!CD84</f>
        <v>0</v>
      </c>
      <c r="CD82" s="495">
        <f>'Marks Entry'!CE84</f>
        <v>0</v>
      </c>
      <c r="CE82" s="498">
        <f>'Marks Entry'!CF84</f>
        <v>0</v>
      </c>
      <c r="CF82" s="495">
        <f>'Marks Entry'!CG84</f>
        <v>0</v>
      </c>
      <c r="CG82" s="495">
        <f>'Marks Entry'!CH84</f>
        <v>0</v>
      </c>
      <c r="CH82" s="498">
        <f>'Marks Entry'!CI84</f>
        <v>0</v>
      </c>
      <c r="CI82" s="511">
        <f>'Marks Entry'!CJ84</f>
        <v>0</v>
      </c>
      <c r="CJ82" s="501">
        <f>'Marks Entry'!CK84</f>
        <v>0</v>
      </c>
      <c r="CK82" s="501" t="str">
        <f>'Marks Entry'!CL84</f>
        <v>E</v>
      </c>
      <c r="CL82" s="502">
        <f>'Marks Entry'!CM84</f>
        <v>0</v>
      </c>
      <c r="CM82" s="494">
        <f>'Marks Entry'!CN84</f>
        <v>0</v>
      </c>
      <c r="CN82" s="495">
        <f>'Marks Entry'!CO84</f>
        <v>0</v>
      </c>
      <c r="CO82" s="496">
        <f>'Marks Entry'!CP84</f>
        <v>0</v>
      </c>
      <c r="CP82" s="495">
        <f>'Marks Entry'!CQ84</f>
        <v>0</v>
      </c>
      <c r="CQ82" s="495">
        <f>'Marks Entry'!CR84</f>
        <v>0</v>
      </c>
      <c r="CR82" s="497">
        <f>'Marks Entry'!CS84</f>
        <v>0</v>
      </c>
      <c r="CS82" s="495">
        <f>'Marks Entry'!CT84</f>
        <v>0</v>
      </c>
      <c r="CT82" s="495">
        <f>'Marks Entry'!CU84</f>
        <v>0</v>
      </c>
      <c r="CU82" s="497">
        <f>'Marks Entry'!CV84</f>
        <v>0</v>
      </c>
      <c r="CV82" s="498">
        <f>'Marks Entry'!CW84</f>
        <v>0</v>
      </c>
      <c r="CW82" s="495">
        <f>'Marks Entry'!CX84</f>
        <v>0</v>
      </c>
      <c r="CX82" s="495">
        <f>'Marks Entry'!CY84</f>
        <v>0</v>
      </c>
      <c r="CY82" s="498">
        <f>'Marks Entry'!CZ84</f>
        <v>0</v>
      </c>
      <c r="CZ82" s="495">
        <f>'Marks Entry'!DA84</f>
        <v>0</v>
      </c>
      <c r="DA82" s="495">
        <f>'Marks Entry'!DB84</f>
        <v>0</v>
      </c>
      <c r="DB82" s="498">
        <f>'Marks Entry'!DC84</f>
        <v>0</v>
      </c>
      <c r="DC82" s="511">
        <f>'Marks Entry'!DD84</f>
        <v>0</v>
      </c>
      <c r="DD82" s="501">
        <f>'Marks Entry'!DE84</f>
        <v>0</v>
      </c>
      <c r="DE82" s="501" t="str">
        <f>'Marks Entry'!DF84</f>
        <v>E</v>
      </c>
      <c r="DF82" s="502">
        <f>'Marks Entry'!DG84</f>
        <v>0</v>
      </c>
      <c r="DG82" s="494">
        <f>'Marks Entry'!DH84</f>
        <v>0</v>
      </c>
      <c r="DH82" s="495">
        <f>'Marks Entry'!DI84</f>
        <v>0</v>
      </c>
      <c r="DI82" s="496">
        <f>'Marks Entry'!DJ84</f>
        <v>0</v>
      </c>
      <c r="DJ82" s="495">
        <f>'Marks Entry'!DK84</f>
        <v>0</v>
      </c>
      <c r="DK82" s="495">
        <f>'Marks Entry'!DL84</f>
        <v>0</v>
      </c>
      <c r="DL82" s="497">
        <f>'Marks Entry'!DM84</f>
        <v>0</v>
      </c>
      <c r="DM82" s="495">
        <f>'Marks Entry'!DN84</f>
        <v>0</v>
      </c>
      <c r="DN82" s="495">
        <f>'Marks Entry'!DO84</f>
        <v>0</v>
      </c>
      <c r="DO82" s="497">
        <f>'Marks Entry'!DP84</f>
        <v>0</v>
      </c>
      <c r="DP82" s="498">
        <f>'Marks Entry'!DQ84</f>
        <v>0</v>
      </c>
      <c r="DQ82" s="495">
        <f>'Marks Entry'!DR84</f>
        <v>0</v>
      </c>
      <c r="DR82" s="495">
        <f>'Marks Entry'!DS84</f>
        <v>0</v>
      </c>
      <c r="DS82" s="498">
        <f>'Marks Entry'!DT84</f>
        <v>0</v>
      </c>
      <c r="DT82" s="495">
        <f>'Marks Entry'!DU84</f>
        <v>0</v>
      </c>
      <c r="DU82" s="495">
        <f>'Marks Entry'!DV84</f>
        <v>0</v>
      </c>
      <c r="DV82" s="498">
        <f>'Marks Entry'!DW84</f>
        <v>0</v>
      </c>
      <c r="DW82" s="511">
        <f>'Marks Entry'!DX84</f>
        <v>0</v>
      </c>
      <c r="DX82" s="501">
        <f>'Marks Entry'!DY84</f>
        <v>0</v>
      </c>
      <c r="DY82" s="501" t="str">
        <f>'Marks Entry'!DZ84</f>
        <v>E</v>
      </c>
      <c r="DZ82" s="502">
        <f>'Marks Entry'!EA84</f>
        <v>0</v>
      </c>
      <c r="EA82" s="494">
        <f>'Marks Entry'!EB84</f>
        <v>0</v>
      </c>
      <c r="EB82" s="495">
        <f>'Marks Entry'!EC84</f>
        <v>0</v>
      </c>
      <c r="EC82" s="495">
        <f>'Marks Entry'!ED84</f>
        <v>0</v>
      </c>
      <c r="ED82" s="495">
        <f>'Marks Entry'!EE84</f>
        <v>0</v>
      </c>
      <c r="EE82" s="495">
        <f>'Marks Entry'!EF84</f>
        <v>0</v>
      </c>
      <c r="EF82" s="503">
        <f>'Marks Entry'!EG84</f>
        <v>0</v>
      </c>
      <c r="EG82" s="504">
        <f>'Marks Entry'!EJ84</f>
        <v>0</v>
      </c>
      <c r="EH82" s="494">
        <f>'Marks Entry'!EK84</f>
        <v>0</v>
      </c>
      <c r="EI82" s="495">
        <f>'Marks Entry'!EL84</f>
        <v>0</v>
      </c>
      <c r="EJ82" s="495">
        <f>'Marks Entry'!EM84</f>
        <v>0</v>
      </c>
      <c r="EK82" s="495">
        <f>'Marks Entry'!EN84</f>
        <v>0</v>
      </c>
      <c r="EL82" s="495">
        <f>'Marks Entry'!EO84</f>
        <v>0</v>
      </c>
      <c r="EM82" s="498">
        <f>'Marks Entry'!EP84</f>
        <v>0</v>
      </c>
      <c r="EN82" s="504">
        <f>'Marks Entry'!ES84</f>
        <v>0</v>
      </c>
      <c r="EO82" s="494">
        <f>'Marks Entry'!ET84</f>
        <v>0</v>
      </c>
      <c r="EP82" s="495">
        <f>'Marks Entry'!EU84</f>
        <v>0</v>
      </c>
      <c r="EQ82" s="495">
        <f>'Marks Entry'!EV84</f>
        <v>0</v>
      </c>
      <c r="ER82" s="495">
        <f>'Marks Entry'!EW84</f>
        <v>0</v>
      </c>
      <c r="ES82" s="495">
        <f>'Marks Entry'!EX84</f>
        <v>0</v>
      </c>
      <c r="ET82" s="498">
        <f>'Marks Entry'!EY84</f>
        <v>0</v>
      </c>
      <c r="EU82" s="504">
        <f>'Marks Entry'!FB84</f>
        <v>0</v>
      </c>
      <c r="EV82" s="505">
        <f>'Marks Entry'!FC84</f>
        <v>0</v>
      </c>
      <c r="EW82" s="506">
        <f>'Marks Entry'!FD84</f>
        <v>0</v>
      </c>
      <c r="EX82" s="512" t="str">
        <f>'Marks Entry'!FE84</f>
        <v/>
      </c>
      <c r="EY82" s="505">
        <f>'Marks Entry'!FF84</f>
        <v>0</v>
      </c>
      <c r="EZ82" s="506">
        <f>'Marks Entry'!FG84</f>
        <v>0</v>
      </c>
      <c r="FA82" s="506" t="str">
        <f>'Marks Entry'!FH84</f>
        <v/>
      </c>
      <c r="FB82" s="506" t="str">
        <f>IF(OR('Marks Entry'!FI84="First",'Marks Entry'!FI84="Second",'Marks Entry'!FI84="Third"),'Marks Entry'!FI84,"")</f>
        <v/>
      </c>
      <c r="FC82" s="506" t="str">
        <f>'Marks Entry'!FJ84</f>
        <v/>
      </c>
      <c r="FD82" s="509" t="str">
        <f>'Marks Entry'!FK84</f>
        <v/>
      </c>
      <c r="FE82" s="493" t="str">
        <f>'Marks Entry'!FL84</f>
        <v/>
      </c>
      <c r="FF82" s="510" t="str">
        <f>'Marks Entry'!FM84</f>
        <v/>
      </c>
      <c r="FG82" s="18">
        <f>'Marks Entry'!FO84</f>
        <v>0</v>
      </c>
    </row>
    <row r="83" spans="1:163" s="19" customFormat="1" ht="17.25" customHeight="1">
      <c r="A83" s="1013"/>
      <c r="B83" s="492">
        <f t="shared" si="2"/>
        <v>0</v>
      </c>
      <c r="C83" s="493">
        <f>'Marks Entry'!D85</f>
        <v>0</v>
      </c>
      <c r="D83" s="493">
        <f>'Marks Entry'!E85</f>
        <v>0</v>
      </c>
      <c r="E83" s="493">
        <f>'Marks Entry'!F85</f>
        <v>0</v>
      </c>
      <c r="F83" s="493">
        <f>'Marks Entry'!G85</f>
        <v>0</v>
      </c>
      <c r="G83" s="493">
        <f>'Marks Entry'!H85</f>
        <v>0</v>
      </c>
      <c r="H83" s="493">
        <f>'Marks Entry'!I85</f>
        <v>0</v>
      </c>
      <c r="I83" s="493">
        <f>'Marks Entry'!J85</f>
        <v>0</v>
      </c>
      <c r="J83" s="597">
        <f>'Marks Entry'!K85</f>
        <v>0</v>
      </c>
      <c r="K83" s="494">
        <f>'Marks Entry'!L85</f>
        <v>0</v>
      </c>
      <c r="L83" s="495">
        <f>'Marks Entry'!M85</f>
        <v>0</v>
      </c>
      <c r="M83" s="496">
        <f>'Marks Entry'!N85</f>
        <v>0</v>
      </c>
      <c r="N83" s="495">
        <f>'Marks Entry'!O85</f>
        <v>0</v>
      </c>
      <c r="O83" s="495">
        <f>'Marks Entry'!P85</f>
        <v>0</v>
      </c>
      <c r="P83" s="497">
        <f>'Marks Entry'!Q85</f>
        <v>0</v>
      </c>
      <c r="Q83" s="495">
        <f>'Marks Entry'!R85</f>
        <v>0</v>
      </c>
      <c r="R83" s="495">
        <f>'Marks Entry'!S85</f>
        <v>0</v>
      </c>
      <c r="S83" s="497">
        <f>'Marks Entry'!T85</f>
        <v>0</v>
      </c>
      <c r="T83" s="498">
        <f>'Marks Entry'!U85</f>
        <v>0</v>
      </c>
      <c r="U83" s="495">
        <f>'Marks Entry'!V85</f>
        <v>0</v>
      </c>
      <c r="V83" s="495">
        <f>'Marks Entry'!W85</f>
        <v>0</v>
      </c>
      <c r="W83" s="498">
        <f>'Marks Entry'!X85</f>
        <v>0</v>
      </c>
      <c r="X83" s="495">
        <f>'Marks Entry'!Y85</f>
        <v>0</v>
      </c>
      <c r="Y83" s="495">
        <f>'Marks Entry'!Z85</f>
        <v>0</v>
      </c>
      <c r="Z83" s="498">
        <f>'Marks Entry'!AA85</f>
        <v>0</v>
      </c>
      <c r="AA83" s="511">
        <f>'Marks Entry'!AB85</f>
        <v>0</v>
      </c>
      <c r="AB83" s="501">
        <f>'Marks Entry'!AC85</f>
        <v>0</v>
      </c>
      <c r="AC83" s="501" t="str">
        <f>'Marks Entry'!AD85</f>
        <v/>
      </c>
      <c r="AD83" s="502">
        <f>'Marks Entry'!AE85</f>
        <v>0</v>
      </c>
      <c r="AE83" s="494">
        <f>'Marks Entry'!AF85</f>
        <v>0</v>
      </c>
      <c r="AF83" s="495">
        <f>'Marks Entry'!AG85</f>
        <v>0</v>
      </c>
      <c r="AG83" s="496">
        <f>'Marks Entry'!AH85</f>
        <v>0</v>
      </c>
      <c r="AH83" s="495">
        <f>'Marks Entry'!AI85</f>
        <v>0</v>
      </c>
      <c r="AI83" s="495">
        <f>'Marks Entry'!AJ85</f>
        <v>0</v>
      </c>
      <c r="AJ83" s="497">
        <f>'Marks Entry'!AK85</f>
        <v>0</v>
      </c>
      <c r="AK83" s="495">
        <f>'Marks Entry'!AL85</f>
        <v>0</v>
      </c>
      <c r="AL83" s="495">
        <f>'Marks Entry'!AM85</f>
        <v>0</v>
      </c>
      <c r="AM83" s="497">
        <f>'Marks Entry'!AN85</f>
        <v>0</v>
      </c>
      <c r="AN83" s="498">
        <f>'Marks Entry'!AO85</f>
        <v>0</v>
      </c>
      <c r="AO83" s="495">
        <f>'Marks Entry'!AP85</f>
        <v>0</v>
      </c>
      <c r="AP83" s="495">
        <f>'Marks Entry'!AQ85</f>
        <v>0</v>
      </c>
      <c r="AQ83" s="498">
        <f>'Marks Entry'!AR85</f>
        <v>0</v>
      </c>
      <c r="AR83" s="495">
        <f>'Marks Entry'!AS85</f>
        <v>0</v>
      </c>
      <c r="AS83" s="495">
        <f>'Marks Entry'!AT85</f>
        <v>0</v>
      </c>
      <c r="AT83" s="498">
        <f>'Marks Entry'!AU85</f>
        <v>0</v>
      </c>
      <c r="AU83" s="511">
        <f>'Marks Entry'!AV85</f>
        <v>0</v>
      </c>
      <c r="AV83" s="501">
        <f>'Marks Entry'!AW85</f>
        <v>0</v>
      </c>
      <c r="AW83" s="501" t="str">
        <f>'Marks Entry'!AX85</f>
        <v>E</v>
      </c>
      <c r="AX83" s="502">
        <f>'Marks Entry'!AY85</f>
        <v>0</v>
      </c>
      <c r="AY83" s="494">
        <f>'Marks Entry'!AZ85</f>
        <v>0</v>
      </c>
      <c r="AZ83" s="495">
        <f>'Marks Entry'!BA85</f>
        <v>0</v>
      </c>
      <c r="BA83" s="496">
        <f>'Marks Entry'!BB85</f>
        <v>0</v>
      </c>
      <c r="BB83" s="495">
        <f>'Marks Entry'!BC85</f>
        <v>0</v>
      </c>
      <c r="BC83" s="495">
        <f>'Marks Entry'!BD85</f>
        <v>0</v>
      </c>
      <c r="BD83" s="497">
        <f>'Marks Entry'!BE85</f>
        <v>0</v>
      </c>
      <c r="BE83" s="495">
        <f>'Marks Entry'!BF85</f>
        <v>0</v>
      </c>
      <c r="BF83" s="495">
        <f>'Marks Entry'!BG85</f>
        <v>0</v>
      </c>
      <c r="BG83" s="497">
        <f>'Marks Entry'!BH85</f>
        <v>0</v>
      </c>
      <c r="BH83" s="498">
        <f>'Marks Entry'!BI85</f>
        <v>0</v>
      </c>
      <c r="BI83" s="495">
        <f>'Marks Entry'!BJ85</f>
        <v>0</v>
      </c>
      <c r="BJ83" s="495">
        <f>'Marks Entry'!BK85</f>
        <v>0</v>
      </c>
      <c r="BK83" s="498">
        <f>'Marks Entry'!BL85</f>
        <v>0</v>
      </c>
      <c r="BL83" s="495">
        <f>'Marks Entry'!BM85</f>
        <v>0</v>
      </c>
      <c r="BM83" s="495">
        <f>'Marks Entry'!BN85</f>
        <v>0</v>
      </c>
      <c r="BN83" s="498">
        <f>'Marks Entry'!BO85</f>
        <v>0</v>
      </c>
      <c r="BO83" s="511">
        <f>'Marks Entry'!BP85</f>
        <v>0</v>
      </c>
      <c r="BP83" s="501">
        <f>'Marks Entry'!BQ85</f>
        <v>0</v>
      </c>
      <c r="BQ83" s="501" t="str">
        <f>'Marks Entry'!BR85</f>
        <v>E</v>
      </c>
      <c r="BR83" s="502">
        <f>'Marks Entry'!BS85</f>
        <v>0</v>
      </c>
      <c r="BS83" s="494">
        <f>'Marks Entry'!BT85</f>
        <v>0</v>
      </c>
      <c r="BT83" s="495">
        <f>'Marks Entry'!BU85</f>
        <v>0</v>
      </c>
      <c r="BU83" s="496">
        <f>'Marks Entry'!BV85</f>
        <v>0</v>
      </c>
      <c r="BV83" s="495">
        <f>'Marks Entry'!BW85</f>
        <v>0</v>
      </c>
      <c r="BW83" s="495">
        <f>'Marks Entry'!BX85</f>
        <v>0</v>
      </c>
      <c r="BX83" s="497">
        <f>'Marks Entry'!BY85</f>
        <v>0</v>
      </c>
      <c r="BY83" s="495">
        <f>'Marks Entry'!BZ85</f>
        <v>0</v>
      </c>
      <c r="BZ83" s="495">
        <f>'Marks Entry'!CA85</f>
        <v>0</v>
      </c>
      <c r="CA83" s="497">
        <f>'Marks Entry'!CB85</f>
        <v>0</v>
      </c>
      <c r="CB83" s="498">
        <f>'Marks Entry'!CC85</f>
        <v>0</v>
      </c>
      <c r="CC83" s="495">
        <f>'Marks Entry'!CD85</f>
        <v>0</v>
      </c>
      <c r="CD83" s="495">
        <f>'Marks Entry'!CE85</f>
        <v>0</v>
      </c>
      <c r="CE83" s="498">
        <f>'Marks Entry'!CF85</f>
        <v>0</v>
      </c>
      <c r="CF83" s="495">
        <f>'Marks Entry'!CG85</f>
        <v>0</v>
      </c>
      <c r="CG83" s="495">
        <f>'Marks Entry'!CH85</f>
        <v>0</v>
      </c>
      <c r="CH83" s="498">
        <f>'Marks Entry'!CI85</f>
        <v>0</v>
      </c>
      <c r="CI83" s="511">
        <f>'Marks Entry'!CJ85</f>
        <v>0</v>
      </c>
      <c r="CJ83" s="501">
        <f>'Marks Entry'!CK85</f>
        <v>0</v>
      </c>
      <c r="CK83" s="501" t="str">
        <f>'Marks Entry'!CL85</f>
        <v>E</v>
      </c>
      <c r="CL83" s="502">
        <f>'Marks Entry'!CM85</f>
        <v>0</v>
      </c>
      <c r="CM83" s="494">
        <f>'Marks Entry'!CN85</f>
        <v>0</v>
      </c>
      <c r="CN83" s="495">
        <f>'Marks Entry'!CO85</f>
        <v>0</v>
      </c>
      <c r="CO83" s="496">
        <f>'Marks Entry'!CP85</f>
        <v>0</v>
      </c>
      <c r="CP83" s="495">
        <f>'Marks Entry'!CQ85</f>
        <v>0</v>
      </c>
      <c r="CQ83" s="495">
        <f>'Marks Entry'!CR85</f>
        <v>0</v>
      </c>
      <c r="CR83" s="497">
        <f>'Marks Entry'!CS85</f>
        <v>0</v>
      </c>
      <c r="CS83" s="495">
        <f>'Marks Entry'!CT85</f>
        <v>0</v>
      </c>
      <c r="CT83" s="495">
        <f>'Marks Entry'!CU85</f>
        <v>0</v>
      </c>
      <c r="CU83" s="497">
        <f>'Marks Entry'!CV85</f>
        <v>0</v>
      </c>
      <c r="CV83" s="498">
        <f>'Marks Entry'!CW85</f>
        <v>0</v>
      </c>
      <c r="CW83" s="495">
        <f>'Marks Entry'!CX85</f>
        <v>0</v>
      </c>
      <c r="CX83" s="495">
        <f>'Marks Entry'!CY85</f>
        <v>0</v>
      </c>
      <c r="CY83" s="498">
        <f>'Marks Entry'!CZ85</f>
        <v>0</v>
      </c>
      <c r="CZ83" s="495">
        <f>'Marks Entry'!DA85</f>
        <v>0</v>
      </c>
      <c r="DA83" s="495">
        <f>'Marks Entry'!DB85</f>
        <v>0</v>
      </c>
      <c r="DB83" s="498">
        <f>'Marks Entry'!DC85</f>
        <v>0</v>
      </c>
      <c r="DC83" s="511">
        <f>'Marks Entry'!DD85</f>
        <v>0</v>
      </c>
      <c r="DD83" s="501">
        <f>'Marks Entry'!DE85</f>
        <v>0</v>
      </c>
      <c r="DE83" s="501" t="str">
        <f>'Marks Entry'!DF85</f>
        <v>E</v>
      </c>
      <c r="DF83" s="502">
        <f>'Marks Entry'!DG85</f>
        <v>0</v>
      </c>
      <c r="DG83" s="494">
        <f>'Marks Entry'!DH85</f>
        <v>0</v>
      </c>
      <c r="DH83" s="495">
        <f>'Marks Entry'!DI85</f>
        <v>0</v>
      </c>
      <c r="DI83" s="496">
        <f>'Marks Entry'!DJ85</f>
        <v>0</v>
      </c>
      <c r="DJ83" s="495">
        <f>'Marks Entry'!DK85</f>
        <v>0</v>
      </c>
      <c r="DK83" s="495">
        <f>'Marks Entry'!DL85</f>
        <v>0</v>
      </c>
      <c r="DL83" s="497">
        <f>'Marks Entry'!DM85</f>
        <v>0</v>
      </c>
      <c r="DM83" s="495">
        <f>'Marks Entry'!DN85</f>
        <v>0</v>
      </c>
      <c r="DN83" s="495">
        <f>'Marks Entry'!DO85</f>
        <v>0</v>
      </c>
      <c r="DO83" s="497">
        <f>'Marks Entry'!DP85</f>
        <v>0</v>
      </c>
      <c r="DP83" s="498">
        <f>'Marks Entry'!DQ85</f>
        <v>0</v>
      </c>
      <c r="DQ83" s="495">
        <f>'Marks Entry'!DR85</f>
        <v>0</v>
      </c>
      <c r="DR83" s="495">
        <f>'Marks Entry'!DS85</f>
        <v>0</v>
      </c>
      <c r="DS83" s="498">
        <f>'Marks Entry'!DT85</f>
        <v>0</v>
      </c>
      <c r="DT83" s="495">
        <f>'Marks Entry'!DU85</f>
        <v>0</v>
      </c>
      <c r="DU83" s="495">
        <f>'Marks Entry'!DV85</f>
        <v>0</v>
      </c>
      <c r="DV83" s="498">
        <f>'Marks Entry'!DW85</f>
        <v>0</v>
      </c>
      <c r="DW83" s="511">
        <f>'Marks Entry'!DX85</f>
        <v>0</v>
      </c>
      <c r="DX83" s="501">
        <f>'Marks Entry'!DY85</f>
        <v>0</v>
      </c>
      <c r="DY83" s="501" t="str">
        <f>'Marks Entry'!DZ85</f>
        <v>E</v>
      </c>
      <c r="DZ83" s="502">
        <f>'Marks Entry'!EA85</f>
        <v>0</v>
      </c>
      <c r="EA83" s="494">
        <f>'Marks Entry'!EB85</f>
        <v>0</v>
      </c>
      <c r="EB83" s="495">
        <f>'Marks Entry'!EC85</f>
        <v>0</v>
      </c>
      <c r="EC83" s="495">
        <f>'Marks Entry'!ED85</f>
        <v>0</v>
      </c>
      <c r="ED83" s="495">
        <f>'Marks Entry'!EE85</f>
        <v>0</v>
      </c>
      <c r="EE83" s="495">
        <f>'Marks Entry'!EF85</f>
        <v>0</v>
      </c>
      <c r="EF83" s="503">
        <f>'Marks Entry'!EG85</f>
        <v>0</v>
      </c>
      <c r="EG83" s="504">
        <f>'Marks Entry'!EJ85</f>
        <v>0</v>
      </c>
      <c r="EH83" s="494">
        <f>'Marks Entry'!EK85</f>
        <v>0</v>
      </c>
      <c r="EI83" s="495">
        <f>'Marks Entry'!EL85</f>
        <v>0</v>
      </c>
      <c r="EJ83" s="495">
        <f>'Marks Entry'!EM85</f>
        <v>0</v>
      </c>
      <c r="EK83" s="495">
        <f>'Marks Entry'!EN85</f>
        <v>0</v>
      </c>
      <c r="EL83" s="495">
        <f>'Marks Entry'!EO85</f>
        <v>0</v>
      </c>
      <c r="EM83" s="498">
        <f>'Marks Entry'!EP85</f>
        <v>0</v>
      </c>
      <c r="EN83" s="504">
        <f>'Marks Entry'!ES85</f>
        <v>0</v>
      </c>
      <c r="EO83" s="494">
        <f>'Marks Entry'!ET85</f>
        <v>0</v>
      </c>
      <c r="EP83" s="495">
        <f>'Marks Entry'!EU85</f>
        <v>0</v>
      </c>
      <c r="EQ83" s="495">
        <f>'Marks Entry'!EV85</f>
        <v>0</v>
      </c>
      <c r="ER83" s="495">
        <f>'Marks Entry'!EW85</f>
        <v>0</v>
      </c>
      <c r="ES83" s="495">
        <f>'Marks Entry'!EX85</f>
        <v>0</v>
      </c>
      <c r="ET83" s="498">
        <f>'Marks Entry'!EY85</f>
        <v>0</v>
      </c>
      <c r="EU83" s="504">
        <f>'Marks Entry'!FB85</f>
        <v>0</v>
      </c>
      <c r="EV83" s="505">
        <f>'Marks Entry'!FC85</f>
        <v>0</v>
      </c>
      <c r="EW83" s="506">
        <f>'Marks Entry'!FD85</f>
        <v>0</v>
      </c>
      <c r="EX83" s="512" t="str">
        <f>'Marks Entry'!FE85</f>
        <v/>
      </c>
      <c r="EY83" s="505">
        <f>'Marks Entry'!FF85</f>
        <v>0</v>
      </c>
      <c r="EZ83" s="506">
        <f>'Marks Entry'!FG85</f>
        <v>0</v>
      </c>
      <c r="FA83" s="506" t="str">
        <f>'Marks Entry'!FH85</f>
        <v/>
      </c>
      <c r="FB83" s="506" t="str">
        <f>IF(OR('Marks Entry'!FI85="First",'Marks Entry'!FI85="Second",'Marks Entry'!FI85="Third"),'Marks Entry'!FI85,"")</f>
        <v/>
      </c>
      <c r="FC83" s="506" t="str">
        <f>'Marks Entry'!FJ85</f>
        <v/>
      </c>
      <c r="FD83" s="509" t="str">
        <f>'Marks Entry'!FK85</f>
        <v/>
      </c>
      <c r="FE83" s="493" t="str">
        <f>'Marks Entry'!FL85</f>
        <v/>
      </c>
      <c r="FF83" s="510" t="str">
        <f>'Marks Entry'!FM85</f>
        <v/>
      </c>
      <c r="FG83" s="18">
        <f>'Marks Entry'!FO85</f>
        <v>0</v>
      </c>
    </row>
    <row r="84" spans="1:163" s="19" customFormat="1" ht="17.25" customHeight="1">
      <c r="A84" s="1013"/>
      <c r="B84" s="492">
        <f t="shared" si="2"/>
        <v>0</v>
      </c>
      <c r="C84" s="493">
        <f>'Marks Entry'!D86</f>
        <v>0</v>
      </c>
      <c r="D84" s="493">
        <f>'Marks Entry'!E86</f>
        <v>0</v>
      </c>
      <c r="E84" s="493">
        <f>'Marks Entry'!F86</f>
        <v>0</v>
      </c>
      <c r="F84" s="493">
        <f>'Marks Entry'!G86</f>
        <v>0</v>
      </c>
      <c r="G84" s="493">
        <f>'Marks Entry'!H86</f>
        <v>0</v>
      </c>
      <c r="H84" s="493">
        <f>'Marks Entry'!I86</f>
        <v>0</v>
      </c>
      <c r="I84" s="493">
        <f>'Marks Entry'!J86</f>
        <v>0</v>
      </c>
      <c r="J84" s="597">
        <f>'Marks Entry'!K86</f>
        <v>0</v>
      </c>
      <c r="K84" s="494">
        <f>'Marks Entry'!L86</f>
        <v>0</v>
      </c>
      <c r="L84" s="495">
        <f>'Marks Entry'!M86</f>
        <v>0</v>
      </c>
      <c r="M84" s="496">
        <f>'Marks Entry'!N86</f>
        <v>0</v>
      </c>
      <c r="N84" s="495">
        <f>'Marks Entry'!O86</f>
        <v>0</v>
      </c>
      <c r="O84" s="495">
        <f>'Marks Entry'!P86</f>
        <v>0</v>
      </c>
      <c r="P84" s="497">
        <f>'Marks Entry'!Q86</f>
        <v>0</v>
      </c>
      <c r="Q84" s="495">
        <f>'Marks Entry'!R86</f>
        <v>0</v>
      </c>
      <c r="R84" s="495">
        <f>'Marks Entry'!S86</f>
        <v>0</v>
      </c>
      <c r="S84" s="497">
        <f>'Marks Entry'!T86</f>
        <v>0</v>
      </c>
      <c r="T84" s="498">
        <f>'Marks Entry'!U86</f>
        <v>0</v>
      </c>
      <c r="U84" s="495">
        <f>'Marks Entry'!V86</f>
        <v>0</v>
      </c>
      <c r="V84" s="495">
        <f>'Marks Entry'!W86</f>
        <v>0</v>
      </c>
      <c r="W84" s="498">
        <f>'Marks Entry'!X86</f>
        <v>0</v>
      </c>
      <c r="X84" s="495">
        <f>'Marks Entry'!Y86</f>
        <v>0</v>
      </c>
      <c r="Y84" s="495">
        <f>'Marks Entry'!Z86</f>
        <v>0</v>
      </c>
      <c r="Z84" s="498">
        <f>'Marks Entry'!AA86</f>
        <v>0</v>
      </c>
      <c r="AA84" s="511">
        <f>'Marks Entry'!AB86</f>
        <v>0</v>
      </c>
      <c r="AB84" s="501">
        <f>'Marks Entry'!AC86</f>
        <v>0</v>
      </c>
      <c r="AC84" s="501" t="str">
        <f>'Marks Entry'!AD86</f>
        <v/>
      </c>
      <c r="AD84" s="502">
        <f>'Marks Entry'!AE86</f>
        <v>0</v>
      </c>
      <c r="AE84" s="494">
        <f>'Marks Entry'!AF86</f>
        <v>0</v>
      </c>
      <c r="AF84" s="495">
        <f>'Marks Entry'!AG86</f>
        <v>0</v>
      </c>
      <c r="AG84" s="496">
        <f>'Marks Entry'!AH86</f>
        <v>0</v>
      </c>
      <c r="AH84" s="495">
        <f>'Marks Entry'!AI86</f>
        <v>0</v>
      </c>
      <c r="AI84" s="495">
        <f>'Marks Entry'!AJ86</f>
        <v>0</v>
      </c>
      <c r="AJ84" s="497">
        <f>'Marks Entry'!AK86</f>
        <v>0</v>
      </c>
      <c r="AK84" s="495">
        <f>'Marks Entry'!AL86</f>
        <v>0</v>
      </c>
      <c r="AL84" s="495">
        <f>'Marks Entry'!AM86</f>
        <v>0</v>
      </c>
      <c r="AM84" s="497">
        <f>'Marks Entry'!AN86</f>
        <v>0</v>
      </c>
      <c r="AN84" s="498">
        <f>'Marks Entry'!AO86</f>
        <v>0</v>
      </c>
      <c r="AO84" s="495">
        <f>'Marks Entry'!AP86</f>
        <v>0</v>
      </c>
      <c r="AP84" s="495">
        <f>'Marks Entry'!AQ86</f>
        <v>0</v>
      </c>
      <c r="AQ84" s="498">
        <f>'Marks Entry'!AR86</f>
        <v>0</v>
      </c>
      <c r="AR84" s="495">
        <f>'Marks Entry'!AS86</f>
        <v>0</v>
      </c>
      <c r="AS84" s="495">
        <f>'Marks Entry'!AT86</f>
        <v>0</v>
      </c>
      <c r="AT84" s="498">
        <f>'Marks Entry'!AU86</f>
        <v>0</v>
      </c>
      <c r="AU84" s="511">
        <f>'Marks Entry'!AV86</f>
        <v>0</v>
      </c>
      <c r="AV84" s="501">
        <f>'Marks Entry'!AW86</f>
        <v>0</v>
      </c>
      <c r="AW84" s="501" t="str">
        <f>'Marks Entry'!AX86</f>
        <v>E</v>
      </c>
      <c r="AX84" s="502">
        <f>'Marks Entry'!AY86</f>
        <v>0</v>
      </c>
      <c r="AY84" s="494">
        <f>'Marks Entry'!AZ86</f>
        <v>0</v>
      </c>
      <c r="AZ84" s="495">
        <f>'Marks Entry'!BA86</f>
        <v>0</v>
      </c>
      <c r="BA84" s="496">
        <f>'Marks Entry'!BB86</f>
        <v>0</v>
      </c>
      <c r="BB84" s="495">
        <f>'Marks Entry'!BC86</f>
        <v>0</v>
      </c>
      <c r="BC84" s="495">
        <f>'Marks Entry'!BD86</f>
        <v>0</v>
      </c>
      <c r="BD84" s="497">
        <f>'Marks Entry'!BE86</f>
        <v>0</v>
      </c>
      <c r="BE84" s="495">
        <f>'Marks Entry'!BF86</f>
        <v>0</v>
      </c>
      <c r="BF84" s="495">
        <f>'Marks Entry'!BG86</f>
        <v>0</v>
      </c>
      <c r="BG84" s="497">
        <f>'Marks Entry'!BH86</f>
        <v>0</v>
      </c>
      <c r="BH84" s="498">
        <f>'Marks Entry'!BI86</f>
        <v>0</v>
      </c>
      <c r="BI84" s="495">
        <f>'Marks Entry'!BJ86</f>
        <v>0</v>
      </c>
      <c r="BJ84" s="495">
        <f>'Marks Entry'!BK86</f>
        <v>0</v>
      </c>
      <c r="BK84" s="498">
        <f>'Marks Entry'!BL86</f>
        <v>0</v>
      </c>
      <c r="BL84" s="495">
        <f>'Marks Entry'!BM86</f>
        <v>0</v>
      </c>
      <c r="BM84" s="495">
        <f>'Marks Entry'!BN86</f>
        <v>0</v>
      </c>
      <c r="BN84" s="498">
        <f>'Marks Entry'!BO86</f>
        <v>0</v>
      </c>
      <c r="BO84" s="511">
        <f>'Marks Entry'!BP86</f>
        <v>0</v>
      </c>
      <c r="BP84" s="501">
        <f>'Marks Entry'!BQ86</f>
        <v>0</v>
      </c>
      <c r="BQ84" s="501" t="str">
        <f>'Marks Entry'!BR86</f>
        <v>E</v>
      </c>
      <c r="BR84" s="502">
        <f>'Marks Entry'!BS86</f>
        <v>0</v>
      </c>
      <c r="BS84" s="494">
        <f>'Marks Entry'!BT86</f>
        <v>0</v>
      </c>
      <c r="BT84" s="495">
        <f>'Marks Entry'!BU86</f>
        <v>0</v>
      </c>
      <c r="BU84" s="496">
        <f>'Marks Entry'!BV86</f>
        <v>0</v>
      </c>
      <c r="BV84" s="495">
        <f>'Marks Entry'!BW86</f>
        <v>0</v>
      </c>
      <c r="BW84" s="495">
        <f>'Marks Entry'!BX86</f>
        <v>0</v>
      </c>
      <c r="BX84" s="497">
        <f>'Marks Entry'!BY86</f>
        <v>0</v>
      </c>
      <c r="BY84" s="495">
        <f>'Marks Entry'!BZ86</f>
        <v>0</v>
      </c>
      <c r="BZ84" s="495">
        <f>'Marks Entry'!CA86</f>
        <v>0</v>
      </c>
      <c r="CA84" s="497">
        <f>'Marks Entry'!CB86</f>
        <v>0</v>
      </c>
      <c r="CB84" s="498">
        <f>'Marks Entry'!CC86</f>
        <v>0</v>
      </c>
      <c r="CC84" s="495">
        <f>'Marks Entry'!CD86</f>
        <v>0</v>
      </c>
      <c r="CD84" s="495">
        <f>'Marks Entry'!CE86</f>
        <v>0</v>
      </c>
      <c r="CE84" s="498">
        <f>'Marks Entry'!CF86</f>
        <v>0</v>
      </c>
      <c r="CF84" s="495">
        <f>'Marks Entry'!CG86</f>
        <v>0</v>
      </c>
      <c r="CG84" s="495">
        <f>'Marks Entry'!CH86</f>
        <v>0</v>
      </c>
      <c r="CH84" s="498">
        <f>'Marks Entry'!CI86</f>
        <v>0</v>
      </c>
      <c r="CI84" s="511">
        <f>'Marks Entry'!CJ86</f>
        <v>0</v>
      </c>
      <c r="CJ84" s="501">
        <f>'Marks Entry'!CK86</f>
        <v>0</v>
      </c>
      <c r="CK84" s="501" t="str">
        <f>'Marks Entry'!CL86</f>
        <v>E</v>
      </c>
      <c r="CL84" s="502">
        <f>'Marks Entry'!CM86</f>
        <v>0</v>
      </c>
      <c r="CM84" s="494">
        <f>'Marks Entry'!CN86</f>
        <v>0</v>
      </c>
      <c r="CN84" s="495">
        <f>'Marks Entry'!CO86</f>
        <v>0</v>
      </c>
      <c r="CO84" s="496">
        <f>'Marks Entry'!CP86</f>
        <v>0</v>
      </c>
      <c r="CP84" s="495">
        <f>'Marks Entry'!CQ86</f>
        <v>0</v>
      </c>
      <c r="CQ84" s="495">
        <f>'Marks Entry'!CR86</f>
        <v>0</v>
      </c>
      <c r="CR84" s="497">
        <f>'Marks Entry'!CS86</f>
        <v>0</v>
      </c>
      <c r="CS84" s="495">
        <f>'Marks Entry'!CT86</f>
        <v>0</v>
      </c>
      <c r="CT84" s="495">
        <f>'Marks Entry'!CU86</f>
        <v>0</v>
      </c>
      <c r="CU84" s="497">
        <f>'Marks Entry'!CV86</f>
        <v>0</v>
      </c>
      <c r="CV84" s="498">
        <f>'Marks Entry'!CW86</f>
        <v>0</v>
      </c>
      <c r="CW84" s="495">
        <f>'Marks Entry'!CX86</f>
        <v>0</v>
      </c>
      <c r="CX84" s="495">
        <f>'Marks Entry'!CY86</f>
        <v>0</v>
      </c>
      <c r="CY84" s="498">
        <f>'Marks Entry'!CZ86</f>
        <v>0</v>
      </c>
      <c r="CZ84" s="495">
        <f>'Marks Entry'!DA86</f>
        <v>0</v>
      </c>
      <c r="DA84" s="495">
        <f>'Marks Entry'!DB86</f>
        <v>0</v>
      </c>
      <c r="DB84" s="498">
        <f>'Marks Entry'!DC86</f>
        <v>0</v>
      </c>
      <c r="DC84" s="511">
        <f>'Marks Entry'!DD86</f>
        <v>0</v>
      </c>
      <c r="DD84" s="501">
        <f>'Marks Entry'!DE86</f>
        <v>0</v>
      </c>
      <c r="DE84" s="501" t="str">
        <f>'Marks Entry'!DF86</f>
        <v>E</v>
      </c>
      <c r="DF84" s="502">
        <f>'Marks Entry'!DG86</f>
        <v>0</v>
      </c>
      <c r="DG84" s="494">
        <f>'Marks Entry'!DH86</f>
        <v>0</v>
      </c>
      <c r="DH84" s="495">
        <f>'Marks Entry'!DI86</f>
        <v>0</v>
      </c>
      <c r="DI84" s="496">
        <f>'Marks Entry'!DJ86</f>
        <v>0</v>
      </c>
      <c r="DJ84" s="495">
        <f>'Marks Entry'!DK86</f>
        <v>0</v>
      </c>
      <c r="DK84" s="495">
        <f>'Marks Entry'!DL86</f>
        <v>0</v>
      </c>
      <c r="DL84" s="497">
        <f>'Marks Entry'!DM86</f>
        <v>0</v>
      </c>
      <c r="DM84" s="495">
        <f>'Marks Entry'!DN86</f>
        <v>0</v>
      </c>
      <c r="DN84" s="495">
        <f>'Marks Entry'!DO86</f>
        <v>0</v>
      </c>
      <c r="DO84" s="497">
        <f>'Marks Entry'!DP86</f>
        <v>0</v>
      </c>
      <c r="DP84" s="498">
        <f>'Marks Entry'!DQ86</f>
        <v>0</v>
      </c>
      <c r="DQ84" s="495">
        <f>'Marks Entry'!DR86</f>
        <v>0</v>
      </c>
      <c r="DR84" s="495">
        <f>'Marks Entry'!DS86</f>
        <v>0</v>
      </c>
      <c r="DS84" s="498">
        <f>'Marks Entry'!DT86</f>
        <v>0</v>
      </c>
      <c r="DT84" s="495">
        <f>'Marks Entry'!DU86</f>
        <v>0</v>
      </c>
      <c r="DU84" s="495">
        <f>'Marks Entry'!DV86</f>
        <v>0</v>
      </c>
      <c r="DV84" s="498">
        <f>'Marks Entry'!DW86</f>
        <v>0</v>
      </c>
      <c r="DW84" s="511">
        <f>'Marks Entry'!DX86</f>
        <v>0</v>
      </c>
      <c r="DX84" s="501">
        <f>'Marks Entry'!DY86</f>
        <v>0</v>
      </c>
      <c r="DY84" s="501" t="str">
        <f>'Marks Entry'!DZ86</f>
        <v>E</v>
      </c>
      <c r="DZ84" s="502">
        <f>'Marks Entry'!EA86</f>
        <v>0</v>
      </c>
      <c r="EA84" s="494">
        <f>'Marks Entry'!EB86</f>
        <v>0</v>
      </c>
      <c r="EB84" s="495">
        <f>'Marks Entry'!EC86</f>
        <v>0</v>
      </c>
      <c r="EC84" s="495">
        <f>'Marks Entry'!ED86</f>
        <v>0</v>
      </c>
      <c r="ED84" s="495">
        <f>'Marks Entry'!EE86</f>
        <v>0</v>
      </c>
      <c r="EE84" s="495">
        <f>'Marks Entry'!EF86</f>
        <v>0</v>
      </c>
      <c r="EF84" s="503">
        <f>'Marks Entry'!EG86</f>
        <v>0</v>
      </c>
      <c r="EG84" s="504">
        <f>'Marks Entry'!EJ86</f>
        <v>0</v>
      </c>
      <c r="EH84" s="494">
        <f>'Marks Entry'!EK86</f>
        <v>0</v>
      </c>
      <c r="EI84" s="495">
        <f>'Marks Entry'!EL86</f>
        <v>0</v>
      </c>
      <c r="EJ84" s="495">
        <f>'Marks Entry'!EM86</f>
        <v>0</v>
      </c>
      <c r="EK84" s="495">
        <f>'Marks Entry'!EN86</f>
        <v>0</v>
      </c>
      <c r="EL84" s="495">
        <f>'Marks Entry'!EO86</f>
        <v>0</v>
      </c>
      <c r="EM84" s="498">
        <f>'Marks Entry'!EP86</f>
        <v>0</v>
      </c>
      <c r="EN84" s="504">
        <f>'Marks Entry'!ES86</f>
        <v>0</v>
      </c>
      <c r="EO84" s="494">
        <f>'Marks Entry'!ET86</f>
        <v>0</v>
      </c>
      <c r="EP84" s="495">
        <f>'Marks Entry'!EU86</f>
        <v>0</v>
      </c>
      <c r="EQ84" s="495">
        <f>'Marks Entry'!EV86</f>
        <v>0</v>
      </c>
      <c r="ER84" s="495">
        <f>'Marks Entry'!EW86</f>
        <v>0</v>
      </c>
      <c r="ES84" s="495">
        <f>'Marks Entry'!EX86</f>
        <v>0</v>
      </c>
      <c r="ET84" s="498">
        <f>'Marks Entry'!EY86</f>
        <v>0</v>
      </c>
      <c r="EU84" s="504">
        <f>'Marks Entry'!FB86</f>
        <v>0</v>
      </c>
      <c r="EV84" s="505">
        <f>'Marks Entry'!FC86</f>
        <v>0</v>
      </c>
      <c r="EW84" s="506">
        <f>'Marks Entry'!FD86</f>
        <v>0</v>
      </c>
      <c r="EX84" s="512" t="str">
        <f>'Marks Entry'!FE86</f>
        <v/>
      </c>
      <c r="EY84" s="505">
        <f>'Marks Entry'!FF86</f>
        <v>0</v>
      </c>
      <c r="EZ84" s="506">
        <f>'Marks Entry'!FG86</f>
        <v>0</v>
      </c>
      <c r="FA84" s="506" t="str">
        <f>'Marks Entry'!FH86</f>
        <v/>
      </c>
      <c r="FB84" s="506" t="str">
        <f>IF(OR('Marks Entry'!FI86="First",'Marks Entry'!FI86="Second",'Marks Entry'!FI86="Third"),'Marks Entry'!FI86,"")</f>
        <v/>
      </c>
      <c r="FC84" s="506" t="str">
        <f>'Marks Entry'!FJ86</f>
        <v/>
      </c>
      <c r="FD84" s="509" t="str">
        <f>'Marks Entry'!FK86</f>
        <v/>
      </c>
      <c r="FE84" s="493" t="str">
        <f>'Marks Entry'!FL86</f>
        <v/>
      </c>
      <c r="FF84" s="510" t="str">
        <f>'Marks Entry'!FM86</f>
        <v/>
      </c>
      <c r="FG84" s="18">
        <f>'Marks Entry'!FO86</f>
        <v>0</v>
      </c>
    </row>
    <row r="85" spans="1:163" s="19" customFormat="1" ht="17.25" customHeight="1">
      <c r="A85" s="1013"/>
      <c r="B85" s="492">
        <f t="shared" si="2"/>
        <v>0</v>
      </c>
      <c r="C85" s="493">
        <f>'Marks Entry'!D87</f>
        <v>0</v>
      </c>
      <c r="D85" s="493">
        <f>'Marks Entry'!E87</f>
        <v>0</v>
      </c>
      <c r="E85" s="493">
        <f>'Marks Entry'!F87</f>
        <v>0</v>
      </c>
      <c r="F85" s="493">
        <f>'Marks Entry'!G87</f>
        <v>0</v>
      </c>
      <c r="G85" s="493">
        <f>'Marks Entry'!H87</f>
        <v>0</v>
      </c>
      <c r="H85" s="493">
        <f>'Marks Entry'!I87</f>
        <v>0</v>
      </c>
      <c r="I85" s="493">
        <f>'Marks Entry'!J87</f>
        <v>0</v>
      </c>
      <c r="J85" s="597">
        <f>'Marks Entry'!K87</f>
        <v>0</v>
      </c>
      <c r="K85" s="494">
        <f>'Marks Entry'!L87</f>
        <v>0</v>
      </c>
      <c r="L85" s="495">
        <f>'Marks Entry'!M87</f>
        <v>0</v>
      </c>
      <c r="M85" s="496">
        <f>'Marks Entry'!N87</f>
        <v>0</v>
      </c>
      <c r="N85" s="495">
        <f>'Marks Entry'!O87</f>
        <v>0</v>
      </c>
      <c r="O85" s="495">
        <f>'Marks Entry'!P87</f>
        <v>0</v>
      </c>
      <c r="P85" s="497">
        <f>'Marks Entry'!Q87</f>
        <v>0</v>
      </c>
      <c r="Q85" s="495">
        <f>'Marks Entry'!R87</f>
        <v>0</v>
      </c>
      <c r="R85" s="495">
        <f>'Marks Entry'!S87</f>
        <v>0</v>
      </c>
      <c r="S85" s="497">
        <f>'Marks Entry'!T87</f>
        <v>0</v>
      </c>
      <c r="T85" s="498">
        <f>'Marks Entry'!U87</f>
        <v>0</v>
      </c>
      <c r="U85" s="495">
        <f>'Marks Entry'!V87</f>
        <v>0</v>
      </c>
      <c r="V85" s="495">
        <f>'Marks Entry'!W87</f>
        <v>0</v>
      </c>
      <c r="W85" s="498">
        <f>'Marks Entry'!X87</f>
        <v>0</v>
      </c>
      <c r="X85" s="495">
        <f>'Marks Entry'!Y87</f>
        <v>0</v>
      </c>
      <c r="Y85" s="495">
        <f>'Marks Entry'!Z87</f>
        <v>0</v>
      </c>
      <c r="Z85" s="498">
        <f>'Marks Entry'!AA87</f>
        <v>0</v>
      </c>
      <c r="AA85" s="511">
        <f>'Marks Entry'!AB87</f>
        <v>0</v>
      </c>
      <c r="AB85" s="501">
        <f>'Marks Entry'!AC87</f>
        <v>0</v>
      </c>
      <c r="AC85" s="501" t="str">
        <f>'Marks Entry'!AD87</f>
        <v/>
      </c>
      <c r="AD85" s="502">
        <f>'Marks Entry'!AE87</f>
        <v>0</v>
      </c>
      <c r="AE85" s="494">
        <f>'Marks Entry'!AF87</f>
        <v>0</v>
      </c>
      <c r="AF85" s="495">
        <f>'Marks Entry'!AG87</f>
        <v>0</v>
      </c>
      <c r="AG85" s="496">
        <f>'Marks Entry'!AH87</f>
        <v>0</v>
      </c>
      <c r="AH85" s="495">
        <f>'Marks Entry'!AI87</f>
        <v>0</v>
      </c>
      <c r="AI85" s="495">
        <f>'Marks Entry'!AJ87</f>
        <v>0</v>
      </c>
      <c r="AJ85" s="497">
        <f>'Marks Entry'!AK87</f>
        <v>0</v>
      </c>
      <c r="AK85" s="495">
        <f>'Marks Entry'!AL87</f>
        <v>0</v>
      </c>
      <c r="AL85" s="495">
        <f>'Marks Entry'!AM87</f>
        <v>0</v>
      </c>
      <c r="AM85" s="497">
        <f>'Marks Entry'!AN87</f>
        <v>0</v>
      </c>
      <c r="AN85" s="498">
        <f>'Marks Entry'!AO87</f>
        <v>0</v>
      </c>
      <c r="AO85" s="495">
        <f>'Marks Entry'!AP87</f>
        <v>0</v>
      </c>
      <c r="AP85" s="495">
        <f>'Marks Entry'!AQ87</f>
        <v>0</v>
      </c>
      <c r="AQ85" s="498">
        <f>'Marks Entry'!AR87</f>
        <v>0</v>
      </c>
      <c r="AR85" s="495">
        <f>'Marks Entry'!AS87</f>
        <v>0</v>
      </c>
      <c r="AS85" s="495">
        <f>'Marks Entry'!AT87</f>
        <v>0</v>
      </c>
      <c r="AT85" s="498">
        <f>'Marks Entry'!AU87</f>
        <v>0</v>
      </c>
      <c r="AU85" s="511">
        <f>'Marks Entry'!AV87</f>
        <v>0</v>
      </c>
      <c r="AV85" s="501">
        <f>'Marks Entry'!AW87</f>
        <v>0</v>
      </c>
      <c r="AW85" s="501" t="str">
        <f>'Marks Entry'!AX87</f>
        <v>E</v>
      </c>
      <c r="AX85" s="502">
        <f>'Marks Entry'!AY87</f>
        <v>0</v>
      </c>
      <c r="AY85" s="494">
        <f>'Marks Entry'!AZ87</f>
        <v>0</v>
      </c>
      <c r="AZ85" s="495">
        <f>'Marks Entry'!BA87</f>
        <v>0</v>
      </c>
      <c r="BA85" s="496">
        <f>'Marks Entry'!BB87</f>
        <v>0</v>
      </c>
      <c r="BB85" s="495">
        <f>'Marks Entry'!BC87</f>
        <v>0</v>
      </c>
      <c r="BC85" s="495">
        <f>'Marks Entry'!BD87</f>
        <v>0</v>
      </c>
      <c r="BD85" s="497">
        <f>'Marks Entry'!BE87</f>
        <v>0</v>
      </c>
      <c r="BE85" s="495">
        <f>'Marks Entry'!BF87</f>
        <v>0</v>
      </c>
      <c r="BF85" s="495">
        <f>'Marks Entry'!BG87</f>
        <v>0</v>
      </c>
      <c r="BG85" s="497">
        <f>'Marks Entry'!BH87</f>
        <v>0</v>
      </c>
      <c r="BH85" s="498">
        <f>'Marks Entry'!BI87</f>
        <v>0</v>
      </c>
      <c r="BI85" s="495">
        <f>'Marks Entry'!BJ87</f>
        <v>0</v>
      </c>
      <c r="BJ85" s="495">
        <f>'Marks Entry'!BK87</f>
        <v>0</v>
      </c>
      <c r="BK85" s="498">
        <f>'Marks Entry'!BL87</f>
        <v>0</v>
      </c>
      <c r="BL85" s="495">
        <f>'Marks Entry'!BM87</f>
        <v>0</v>
      </c>
      <c r="BM85" s="495">
        <f>'Marks Entry'!BN87</f>
        <v>0</v>
      </c>
      <c r="BN85" s="498">
        <f>'Marks Entry'!BO87</f>
        <v>0</v>
      </c>
      <c r="BO85" s="511">
        <f>'Marks Entry'!BP87</f>
        <v>0</v>
      </c>
      <c r="BP85" s="501">
        <f>'Marks Entry'!BQ87</f>
        <v>0</v>
      </c>
      <c r="BQ85" s="501" t="str">
        <f>'Marks Entry'!BR87</f>
        <v>E</v>
      </c>
      <c r="BR85" s="502">
        <f>'Marks Entry'!BS87</f>
        <v>0</v>
      </c>
      <c r="BS85" s="494">
        <f>'Marks Entry'!BT87</f>
        <v>0</v>
      </c>
      <c r="BT85" s="495">
        <f>'Marks Entry'!BU87</f>
        <v>0</v>
      </c>
      <c r="BU85" s="496">
        <f>'Marks Entry'!BV87</f>
        <v>0</v>
      </c>
      <c r="BV85" s="495">
        <f>'Marks Entry'!BW87</f>
        <v>0</v>
      </c>
      <c r="BW85" s="495">
        <f>'Marks Entry'!BX87</f>
        <v>0</v>
      </c>
      <c r="BX85" s="497">
        <f>'Marks Entry'!BY87</f>
        <v>0</v>
      </c>
      <c r="BY85" s="495">
        <f>'Marks Entry'!BZ87</f>
        <v>0</v>
      </c>
      <c r="BZ85" s="495">
        <f>'Marks Entry'!CA87</f>
        <v>0</v>
      </c>
      <c r="CA85" s="497">
        <f>'Marks Entry'!CB87</f>
        <v>0</v>
      </c>
      <c r="CB85" s="498">
        <f>'Marks Entry'!CC87</f>
        <v>0</v>
      </c>
      <c r="CC85" s="495">
        <f>'Marks Entry'!CD87</f>
        <v>0</v>
      </c>
      <c r="CD85" s="495">
        <f>'Marks Entry'!CE87</f>
        <v>0</v>
      </c>
      <c r="CE85" s="498">
        <f>'Marks Entry'!CF87</f>
        <v>0</v>
      </c>
      <c r="CF85" s="495">
        <f>'Marks Entry'!CG87</f>
        <v>0</v>
      </c>
      <c r="CG85" s="495">
        <f>'Marks Entry'!CH87</f>
        <v>0</v>
      </c>
      <c r="CH85" s="498">
        <f>'Marks Entry'!CI87</f>
        <v>0</v>
      </c>
      <c r="CI85" s="511">
        <f>'Marks Entry'!CJ87</f>
        <v>0</v>
      </c>
      <c r="CJ85" s="501">
        <f>'Marks Entry'!CK87</f>
        <v>0</v>
      </c>
      <c r="CK85" s="501" t="str">
        <f>'Marks Entry'!CL87</f>
        <v>E</v>
      </c>
      <c r="CL85" s="502">
        <f>'Marks Entry'!CM87</f>
        <v>0</v>
      </c>
      <c r="CM85" s="494">
        <f>'Marks Entry'!CN87</f>
        <v>0</v>
      </c>
      <c r="CN85" s="495">
        <f>'Marks Entry'!CO87</f>
        <v>0</v>
      </c>
      <c r="CO85" s="496">
        <f>'Marks Entry'!CP87</f>
        <v>0</v>
      </c>
      <c r="CP85" s="495">
        <f>'Marks Entry'!CQ87</f>
        <v>0</v>
      </c>
      <c r="CQ85" s="495">
        <f>'Marks Entry'!CR87</f>
        <v>0</v>
      </c>
      <c r="CR85" s="497">
        <f>'Marks Entry'!CS87</f>
        <v>0</v>
      </c>
      <c r="CS85" s="495">
        <f>'Marks Entry'!CT87</f>
        <v>0</v>
      </c>
      <c r="CT85" s="495">
        <f>'Marks Entry'!CU87</f>
        <v>0</v>
      </c>
      <c r="CU85" s="497">
        <f>'Marks Entry'!CV87</f>
        <v>0</v>
      </c>
      <c r="CV85" s="498">
        <f>'Marks Entry'!CW87</f>
        <v>0</v>
      </c>
      <c r="CW85" s="495">
        <f>'Marks Entry'!CX87</f>
        <v>0</v>
      </c>
      <c r="CX85" s="495">
        <f>'Marks Entry'!CY87</f>
        <v>0</v>
      </c>
      <c r="CY85" s="498">
        <f>'Marks Entry'!CZ87</f>
        <v>0</v>
      </c>
      <c r="CZ85" s="495">
        <f>'Marks Entry'!DA87</f>
        <v>0</v>
      </c>
      <c r="DA85" s="495">
        <f>'Marks Entry'!DB87</f>
        <v>0</v>
      </c>
      <c r="DB85" s="498">
        <f>'Marks Entry'!DC87</f>
        <v>0</v>
      </c>
      <c r="DC85" s="511">
        <f>'Marks Entry'!DD87</f>
        <v>0</v>
      </c>
      <c r="DD85" s="501">
        <f>'Marks Entry'!DE87</f>
        <v>0</v>
      </c>
      <c r="DE85" s="501" t="str">
        <f>'Marks Entry'!DF87</f>
        <v>E</v>
      </c>
      <c r="DF85" s="502">
        <f>'Marks Entry'!DG87</f>
        <v>0</v>
      </c>
      <c r="DG85" s="494">
        <f>'Marks Entry'!DH87</f>
        <v>0</v>
      </c>
      <c r="DH85" s="495">
        <f>'Marks Entry'!DI87</f>
        <v>0</v>
      </c>
      <c r="DI85" s="496">
        <f>'Marks Entry'!DJ87</f>
        <v>0</v>
      </c>
      <c r="DJ85" s="495">
        <f>'Marks Entry'!DK87</f>
        <v>0</v>
      </c>
      <c r="DK85" s="495">
        <f>'Marks Entry'!DL87</f>
        <v>0</v>
      </c>
      <c r="DL85" s="497">
        <f>'Marks Entry'!DM87</f>
        <v>0</v>
      </c>
      <c r="DM85" s="495">
        <f>'Marks Entry'!DN87</f>
        <v>0</v>
      </c>
      <c r="DN85" s="495">
        <f>'Marks Entry'!DO87</f>
        <v>0</v>
      </c>
      <c r="DO85" s="497">
        <f>'Marks Entry'!DP87</f>
        <v>0</v>
      </c>
      <c r="DP85" s="498">
        <f>'Marks Entry'!DQ87</f>
        <v>0</v>
      </c>
      <c r="DQ85" s="495">
        <f>'Marks Entry'!DR87</f>
        <v>0</v>
      </c>
      <c r="DR85" s="495">
        <f>'Marks Entry'!DS87</f>
        <v>0</v>
      </c>
      <c r="DS85" s="498">
        <f>'Marks Entry'!DT87</f>
        <v>0</v>
      </c>
      <c r="DT85" s="495">
        <f>'Marks Entry'!DU87</f>
        <v>0</v>
      </c>
      <c r="DU85" s="495">
        <f>'Marks Entry'!DV87</f>
        <v>0</v>
      </c>
      <c r="DV85" s="498">
        <f>'Marks Entry'!DW87</f>
        <v>0</v>
      </c>
      <c r="DW85" s="511">
        <f>'Marks Entry'!DX87</f>
        <v>0</v>
      </c>
      <c r="DX85" s="501">
        <f>'Marks Entry'!DY87</f>
        <v>0</v>
      </c>
      <c r="DY85" s="501" t="str">
        <f>'Marks Entry'!DZ87</f>
        <v>E</v>
      </c>
      <c r="DZ85" s="502">
        <f>'Marks Entry'!EA87</f>
        <v>0</v>
      </c>
      <c r="EA85" s="494">
        <f>'Marks Entry'!EB87</f>
        <v>0</v>
      </c>
      <c r="EB85" s="495">
        <f>'Marks Entry'!EC87</f>
        <v>0</v>
      </c>
      <c r="EC85" s="495">
        <f>'Marks Entry'!ED87</f>
        <v>0</v>
      </c>
      <c r="ED85" s="495">
        <f>'Marks Entry'!EE87</f>
        <v>0</v>
      </c>
      <c r="EE85" s="495">
        <f>'Marks Entry'!EF87</f>
        <v>0</v>
      </c>
      <c r="EF85" s="503">
        <f>'Marks Entry'!EG87</f>
        <v>0</v>
      </c>
      <c r="EG85" s="504">
        <f>'Marks Entry'!EJ87</f>
        <v>0</v>
      </c>
      <c r="EH85" s="494">
        <f>'Marks Entry'!EK87</f>
        <v>0</v>
      </c>
      <c r="EI85" s="495">
        <f>'Marks Entry'!EL87</f>
        <v>0</v>
      </c>
      <c r="EJ85" s="495">
        <f>'Marks Entry'!EM87</f>
        <v>0</v>
      </c>
      <c r="EK85" s="495">
        <f>'Marks Entry'!EN87</f>
        <v>0</v>
      </c>
      <c r="EL85" s="495">
        <f>'Marks Entry'!EO87</f>
        <v>0</v>
      </c>
      <c r="EM85" s="498">
        <f>'Marks Entry'!EP87</f>
        <v>0</v>
      </c>
      <c r="EN85" s="504">
        <f>'Marks Entry'!ES87</f>
        <v>0</v>
      </c>
      <c r="EO85" s="494">
        <f>'Marks Entry'!ET87</f>
        <v>0</v>
      </c>
      <c r="EP85" s="495">
        <f>'Marks Entry'!EU87</f>
        <v>0</v>
      </c>
      <c r="EQ85" s="495">
        <f>'Marks Entry'!EV87</f>
        <v>0</v>
      </c>
      <c r="ER85" s="495">
        <f>'Marks Entry'!EW87</f>
        <v>0</v>
      </c>
      <c r="ES85" s="495">
        <f>'Marks Entry'!EX87</f>
        <v>0</v>
      </c>
      <c r="ET85" s="498">
        <f>'Marks Entry'!EY87</f>
        <v>0</v>
      </c>
      <c r="EU85" s="504">
        <f>'Marks Entry'!FB87</f>
        <v>0</v>
      </c>
      <c r="EV85" s="505">
        <f>'Marks Entry'!FC87</f>
        <v>0</v>
      </c>
      <c r="EW85" s="506">
        <f>'Marks Entry'!FD87</f>
        <v>0</v>
      </c>
      <c r="EX85" s="512" t="str">
        <f>'Marks Entry'!FE87</f>
        <v/>
      </c>
      <c r="EY85" s="505">
        <f>'Marks Entry'!FF87</f>
        <v>0</v>
      </c>
      <c r="EZ85" s="506">
        <f>'Marks Entry'!FG87</f>
        <v>0</v>
      </c>
      <c r="FA85" s="506" t="str">
        <f>'Marks Entry'!FH87</f>
        <v/>
      </c>
      <c r="FB85" s="506" t="str">
        <f>IF(OR('Marks Entry'!FI87="First",'Marks Entry'!FI87="Second",'Marks Entry'!FI87="Third"),'Marks Entry'!FI87,"")</f>
        <v/>
      </c>
      <c r="FC85" s="506" t="str">
        <f>'Marks Entry'!FJ87</f>
        <v/>
      </c>
      <c r="FD85" s="509" t="str">
        <f>'Marks Entry'!FK87</f>
        <v/>
      </c>
      <c r="FE85" s="493" t="str">
        <f>'Marks Entry'!FL87</f>
        <v/>
      </c>
      <c r="FF85" s="510" t="str">
        <f>'Marks Entry'!FM87</f>
        <v/>
      </c>
      <c r="FG85" s="18">
        <f>'Marks Entry'!FO87</f>
        <v>0</v>
      </c>
    </row>
    <row r="86" spans="1:163" s="19" customFormat="1" ht="17.25" customHeight="1">
      <c r="A86" s="1013"/>
      <c r="B86" s="492">
        <f t="shared" si="2"/>
        <v>0</v>
      </c>
      <c r="C86" s="493">
        <f>'Marks Entry'!D88</f>
        <v>0</v>
      </c>
      <c r="D86" s="493">
        <f>'Marks Entry'!E88</f>
        <v>0</v>
      </c>
      <c r="E86" s="493">
        <f>'Marks Entry'!F88</f>
        <v>0</v>
      </c>
      <c r="F86" s="493">
        <f>'Marks Entry'!G88</f>
        <v>0</v>
      </c>
      <c r="G86" s="493">
        <f>'Marks Entry'!H88</f>
        <v>0</v>
      </c>
      <c r="H86" s="493">
        <f>'Marks Entry'!I88</f>
        <v>0</v>
      </c>
      <c r="I86" s="493">
        <f>'Marks Entry'!J88</f>
        <v>0</v>
      </c>
      <c r="J86" s="597">
        <f>'Marks Entry'!K88</f>
        <v>0</v>
      </c>
      <c r="K86" s="494">
        <f>'Marks Entry'!L88</f>
        <v>0</v>
      </c>
      <c r="L86" s="495">
        <f>'Marks Entry'!M88</f>
        <v>0</v>
      </c>
      <c r="M86" s="496">
        <f>'Marks Entry'!N88</f>
        <v>0</v>
      </c>
      <c r="N86" s="495">
        <f>'Marks Entry'!O88</f>
        <v>0</v>
      </c>
      <c r="O86" s="495">
        <f>'Marks Entry'!P88</f>
        <v>0</v>
      </c>
      <c r="P86" s="497">
        <f>'Marks Entry'!Q88</f>
        <v>0</v>
      </c>
      <c r="Q86" s="495">
        <f>'Marks Entry'!R88</f>
        <v>0</v>
      </c>
      <c r="R86" s="495">
        <f>'Marks Entry'!S88</f>
        <v>0</v>
      </c>
      <c r="S86" s="497">
        <f>'Marks Entry'!T88</f>
        <v>0</v>
      </c>
      <c r="T86" s="498">
        <f>'Marks Entry'!U88</f>
        <v>0</v>
      </c>
      <c r="U86" s="495">
        <f>'Marks Entry'!V88</f>
        <v>0</v>
      </c>
      <c r="V86" s="495">
        <f>'Marks Entry'!W88</f>
        <v>0</v>
      </c>
      <c r="W86" s="498">
        <f>'Marks Entry'!X88</f>
        <v>0</v>
      </c>
      <c r="X86" s="495">
        <f>'Marks Entry'!Y88</f>
        <v>0</v>
      </c>
      <c r="Y86" s="495">
        <f>'Marks Entry'!Z88</f>
        <v>0</v>
      </c>
      <c r="Z86" s="498">
        <f>'Marks Entry'!AA88</f>
        <v>0</v>
      </c>
      <c r="AA86" s="511">
        <f>'Marks Entry'!AB88</f>
        <v>0</v>
      </c>
      <c r="AB86" s="501">
        <f>'Marks Entry'!AC88</f>
        <v>0</v>
      </c>
      <c r="AC86" s="501" t="str">
        <f>'Marks Entry'!AD88</f>
        <v/>
      </c>
      <c r="AD86" s="502">
        <f>'Marks Entry'!AE88</f>
        <v>0</v>
      </c>
      <c r="AE86" s="494">
        <f>'Marks Entry'!AF88</f>
        <v>0</v>
      </c>
      <c r="AF86" s="495">
        <f>'Marks Entry'!AG88</f>
        <v>0</v>
      </c>
      <c r="AG86" s="496">
        <f>'Marks Entry'!AH88</f>
        <v>0</v>
      </c>
      <c r="AH86" s="495">
        <f>'Marks Entry'!AI88</f>
        <v>0</v>
      </c>
      <c r="AI86" s="495">
        <f>'Marks Entry'!AJ88</f>
        <v>0</v>
      </c>
      <c r="AJ86" s="497">
        <f>'Marks Entry'!AK88</f>
        <v>0</v>
      </c>
      <c r="AK86" s="495">
        <f>'Marks Entry'!AL88</f>
        <v>0</v>
      </c>
      <c r="AL86" s="495">
        <f>'Marks Entry'!AM88</f>
        <v>0</v>
      </c>
      <c r="AM86" s="497">
        <f>'Marks Entry'!AN88</f>
        <v>0</v>
      </c>
      <c r="AN86" s="498">
        <f>'Marks Entry'!AO88</f>
        <v>0</v>
      </c>
      <c r="AO86" s="495">
        <f>'Marks Entry'!AP88</f>
        <v>0</v>
      </c>
      <c r="AP86" s="495">
        <f>'Marks Entry'!AQ88</f>
        <v>0</v>
      </c>
      <c r="AQ86" s="498">
        <f>'Marks Entry'!AR88</f>
        <v>0</v>
      </c>
      <c r="AR86" s="495">
        <f>'Marks Entry'!AS88</f>
        <v>0</v>
      </c>
      <c r="AS86" s="495">
        <f>'Marks Entry'!AT88</f>
        <v>0</v>
      </c>
      <c r="AT86" s="498">
        <f>'Marks Entry'!AU88</f>
        <v>0</v>
      </c>
      <c r="AU86" s="511">
        <f>'Marks Entry'!AV88</f>
        <v>0</v>
      </c>
      <c r="AV86" s="501">
        <f>'Marks Entry'!AW88</f>
        <v>0</v>
      </c>
      <c r="AW86" s="501" t="str">
        <f>'Marks Entry'!AX88</f>
        <v>E</v>
      </c>
      <c r="AX86" s="502">
        <f>'Marks Entry'!AY88</f>
        <v>0</v>
      </c>
      <c r="AY86" s="494">
        <f>'Marks Entry'!AZ88</f>
        <v>0</v>
      </c>
      <c r="AZ86" s="495">
        <f>'Marks Entry'!BA88</f>
        <v>0</v>
      </c>
      <c r="BA86" s="496">
        <f>'Marks Entry'!BB88</f>
        <v>0</v>
      </c>
      <c r="BB86" s="495">
        <f>'Marks Entry'!BC88</f>
        <v>0</v>
      </c>
      <c r="BC86" s="495">
        <f>'Marks Entry'!BD88</f>
        <v>0</v>
      </c>
      <c r="BD86" s="497">
        <f>'Marks Entry'!BE88</f>
        <v>0</v>
      </c>
      <c r="BE86" s="495">
        <f>'Marks Entry'!BF88</f>
        <v>0</v>
      </c>
      <c r="BF86" s="495">
        <f>'Marks Entry'!BG88</f>
        <v>0</v>
      </c>
      <c r="BG86" s="497">
        <f>'Marks Entry'!BH88</f>
        <v>0</v>
      </c>
      <c r="BH86" s="498">
        <f>'Marks Entry'!BI88</f>
        <v>0</v>
      </c>
      <c r="BI86" s="495">
        <f>'Marks Entry'!BJ88</f>
        <v>0</v>
      </c>
      <c r="BJ86" s="495">
        <f>'Marks Entry'!BK88</f>
        <v>0</v>
      </c>
      <c r="BK86" s="498">
        <f>'Marks Entry'!BL88</f>
        <v>0</v>
      </c>
      <c r="BL86" s="495">
        <f>'Marks Entry'!BM88</f>
        <v>0</v>
      </c>
      <c r="BM86" s="495">
        <f>'Marks Entry'!BN88</f>
        <v>0</v>
      </c>
      <c r="BN86" s="498">
        <f>'Marks Entry'!BO88</f>
        <v>0</v>
      </c>
      <c r="BO86" s="511">
        <f>'Marks Entry'!BP88</f>
        <v>0</v>
      </c>
      <c r="BP86" s="501">
        <f>'Marks Entry'!BQ88</f>
        <v>0</v>
      </c>
      <c r="BQ86" s="501" t="str">
        <f>'Marks Entry'!BR88</f>
        <v>E</v>
      </c>
      <c r="BR86" s="502">
        <f>'Marks Entry'!BS88</f>
        <v>0</v>
      </c>
      <c r="BS86" s="494">
        <f>'Marks Entry'!BT88</f>
        <v>0</v>
      </c>
      <c r="BT86" s="495">
        <f>'Marks Entry'!BU88</f>
        <v>0</v>
      </c>
      <c r="BU86" s="496">
        <f>'Marks Entry'!BV88</f>
        <v>0</v>
      </c>
      <c r="BV86" s="495">
        <f>'Marks Entry'!BW88</f>
        <v>0</v>
      </c>
      <c r="BW86" s="495">
        <f>'Marks Entry'!BX88</f>
        <v>0</v>
      </c>
      <c r="BX86" s="497">
        <f>'Marks Entry'!BY88</f>
        <v>0</v>
      </c>
      <c r="BY86" s="495">
        <f>'Marks Entry'!BZ88</f>
        <v>0</v>
      </c>
      <c r="BZ86" s="495">
        <f>'Marks Entry'!CA88</f>
        <v>0</v>
      </c>
      <c r="CA86" s="497">
        <f>'Marks Entry'!CB88</f>
        <v>0</v>
      </c>
      <c r="CB86" s="498">
        <f>'Marks Entry'!CC88</f>
        <v>0</v>
      </c>
      <c r="CC86" s="495">
        <f>'Marks Entry'!CD88</f>
        <v>0</v>
      </c>
      <c r="CD86" s="495">
        <f>'Marks Entry'!CE88</f>
        <v>0</v>
      </c>
      <c r="CE86" s="498">
        <f>'Marks Entry'!CF88</f>
        <v>0</v>
      </c>
      <c r="CF86" s="495">
        <f>'Marks Entry'!CG88</f>
        <v>0</v>
      </c>
      <c r="CG86" s="495">
        <f>'Marks Entry'!CH88</f>
        <v>0</v>
      </c>
      <c r="CH86" s="498">
        <f>'Marks Entry'!CI88</f>
        <v>0</v>
      </c>
      <c r="CI86" s="511">
        <f>'Marks Entry'!CJ88</f>
        <v>0</v>
      </c>
      <c r="CJ86" s="501">
        <f>'Marks Entry'!CK88</f>
        <v>0</v>
      </c>
      <c r="CK86" s="501" t="str">
        <f>'Marks Entry'!CL88</f>
        <v>E</v>
      </c>
      <c r="CL86" s="502">
        <f>'Marks Entry'!CM88</f>
        <v>0</v>
      </c>
      <c r="CM86" s="494">
        <f>'Marks Entry'!CN88</f>
        <v>0</v>
      </c>
      <c r="CN86" s="495">
        <f>'Marks Entry'!CO88</f>
        <v>0</v>
      </c>
      <c r="CO86" s="496">
        <f>'Marks Entry'!CP88</f>
        <v>0</v>
      </c>
      <c r="CP86" s="495">
        <f>'Marks Entry'!CQ88</f>
        <v>0</v>
      </c>
      <c r="CQ86" s="495">
        <f>'Marks Entry'!CR88</f>
        <v>0</v>
      </c>
      <c r="CR86" s="497">
        <f>'Marks Entry'!CS88</f>
        <v>0</v>
      </c>
      <c r="CS86" s="495">
        <f>'Marks Entry'!CT88</f>
        <v>0</v>
      </c>
      <c r="CT86" s="495">
        <f>'Marks Entry'!CU88</f>
        <v>0</v>
      </c>
      <c r="CU86" s="497">
        <f>'Marks Entry'!CV88</f>
        <v>0</v>
      </c>
      <c r="CV86" s="498">
        <f>'Marks Entry'!CW88</f>
        <v>0</v>
      </c>
      <c r="CW86" s="495">
        <f>'Marks Entry'!CX88</f>
        <v>0</v>
      </c>
      <c r="CX86" s="495">
        <f>'Marks Entry'!CY88</f>
        <v>0</v>
      </c>
      <c r="CY86" s="498">
        <f>'Marks Entry'!CZ88</f>
        <v>0</v>
      </c>
      <c r="CZ86" s="495">
        <f>'Marks Entry'!DA88</f>
        <v>0</v>
      </c>
      <c r="DA86" s="495">
        <f>'Marks Entry'!DB88</f>
        <v>0</v>
      </c>
      <c r="DB86" s="498">
        <f>'Marks Entry'!DC88</f>
        <v>0</v>
      </c>
      <c r="DC86" s="511">
        <f>'Marks Entry'!DD88</f>
        <v>0</v>
      </c>
      <c r="DD86" s="501">
        <f>'Marks Entry'!DE88</f>
        <v>0</v>
      </c>
      <c r="DE86" s="501" t="str">
        <f>'Marks Entry'!DF88</f>
        <v>E</v>
      </c>
      <c r="DF86" s="502">
        <f>'Marks Entry'!DG88</f>
        <v>0</v>
      </c>
      <c r="DG86" s="494">
        <f>'Marks Entry'!DH88</f>
        <v>0</v>
      </c>
      <c r="DH86" s="495">
        <f>'Marks Entry'!DI88</f>
        <v>0</v>
      </c>
      <c r="DI86" s="496">
        <f>'Marks Entry'!DJ88</f>
        <v>0</v>
      </c>
      <c r="DJ86" s="495">
        <f>'Marks Entry'!DK88</f>
        <v>0</v>
      </c>
      <c r="DK86" s="495">
        <f>'Marks Entry'!DL88</f>
        <v>0</v>
      </c>
      <c r="DL86" s="497">
        <f>'Marks Entry'!DM88</f>
        <v>0</v>
      </c>
      <c r="DM86" s="495">
        <f>'Marks Entry'!DN88</f>
        <v>0</v>
      </c>
      <c r="DN86" s="495">
        <f>'Marks Entry'!DO88</f>
        <v>0</v>
      </c>
      <c r="DO86" s="497">
        <f>'Marks Entry'!DP88</f>
        <v>0</v>
      </c>
      <c r="DP86" s="498">
        <f>'Marks Entry'!DQ88</f>
        <v>0</v>
      </c>
      <c r="DQ86" s="495">
        <f>'Marks Entry'!DR88</f>
        <v>0</v>
      </c>
      <c r="DR86" s="495">
        <f>'Marks Entry'!DS88</f>
        <v>0</v>
      </c>
      <c r="DS86" s="498">
        <f>'Marks Entry'!DT88</f>
        <v>0</v>
      </c>
      <c r="DT86" s="495">
        <f>'Marks Entry'!DU88</f>
        <v>0</v>
      </c>
      <c r="DU86" s="495">
        <f>'Marks Entry'!DV88</f>
        <v>0</v>
      </c>
      <c r="DV86" s="498">
        <f>'Marks Entry'!DW88</f>
        <v>0</v>
      </c>
      <c r="DW86" s="511">
        <f>'Marks Entry'!DX88</f>
        <v>0</v>
      </c>
      <c r="DX86" s="501">
        <f>'Marks Entry'!DY88</f>
        <v>0</v>
      </c>
      <c r="DY86" s="501" t="str">
        <f>'Marks Entry'!DZ88</f>
        <v>E</v>
      </c>
      <c r="DZ86" s="502">
        <f>'Marks Entry'!EA88</f>
        <v>0</v>
      </c>
      <c r="EA86" s="494">
        <f>'Marks Entry'!EB88</f>
        <v>0</v>
      </c>
      <c r="EB86" s="495">
        <f>'Marks Entry'!EC88</f>
        <v>0</v>
      </c>
      <c r="EC86" s="495">
        <f>'Marks Entry'!ED88</f>
        <v>0</v>
      </c>
      <c r="ED86" s="495">
        <f>'Marks Entry'!EE88</f>
        <v>0</v>
      </c>
      <c r="EE86" s="495">
        <f>'Marks Entry'!EF88</f>
        <v>0</v>
      </c>
      <c r="EF86" s="503">
        <f>'Marks Entry'!EG88</f>
        <v>0</v>
      </c>
      <c r="EG86" s="504">
        <f>'Marks Entry'!EJ88</f>
        <v>0</v>
      </c>
      <c r="EH86" s="494">
        <f>'Marks Entry'!EK88</f>
        <v>0</v>
      </c>
      <c r="EI86" s="495">
        <f>'Marks Entry'!EL88</f>
        <v>0</v>
      </c>
      <c r="EJ86" s="495">
        <f>'Marks Entry'!EM88</f>
        <v>0</v>
      </c>
      <c r="EK86" s="495">
        <f>'Marks Entry'!EN88</f>
        <v>0</v>
      </c>
      <c r="EL86" s="495">
        <f>'Marks Entry'!EO88</f>
        <v>0</v>
      </c>
      <c r="EM86" s="498">
        <f>'Marks Entry'!EP88</f>
        <v>0</v>
      </c>
      <c r="EN86" s="504">
        <f>'Marks Entry'!ES88</f>
        <v>0</v>
      </c>
      <c r="EO86" s="494">
        <f>'Marks Entry'!ET88</f>
        <v>0</v>
      </c>
      <c r="EP86" s="495">
        <f>'Marks Entry'!EU88</f>
        <v>0</v>
      </c>
      <c r="EQ86" s="495">
        <f>'Marks Entry'!EV88</f>
        <v>0</v>
      </c>
      <c r="ER86" s="495">
        <f>'Marks Entry'!EW88</f>
        <v>0</v>
      </c>
      <c r="ES86" s="495">
        <f>'Marks Entry'!EX88</f>
        <v>0</v>
      </c>
      <c r="ET86" s="498">
        <f>'Marks Entry'!EY88</f>
        <v>0</v>
      </c>
      <c r="EU86" s="504">
        <f>'Marks Entry'!FB88</f>
        <v>0</v>
      </c>
      <c r="EV86" s="505">
        <f>'Marks Entry'!FC88</f>
        <v>0</v>
      </c>
      <c r="EW86" s="506">
        <f>'Marks Entry'!FD88</f>
        <v>0</v>
      </c>
      <c r="EX86" s="512" t="str">
        <f>'Marks Entry'!FE88</f>
        <v/>
      </c>
      <c r="EY86" s="505">
        <f>'Marks Entry'!FF88</f>
        <v>0</v>
      </c>
      <c r="EZ86" s="506">
        <f>'Marks Entry'!FG88</f>
        <v>0</v>
      </c>
      <c r="FA86" s="506" t="str">
        <f>'Marks Entry'!FH88</f>
        <v/>
      </c>
      <c r="FB86" s="506" t="str">
        <f>IF(OR('Marks Entry'!FI88="First",'Marks Entry'!FI88="Second",'Marks Entry'!FI88="Third"),'Marks Entry'!FI88,"")</f>
        <v/>
      </c>
      <c r="FC86" s="506" t="str">
        <f>'Marks Entry'!FJ88</f>
        <v/>
      </c>
      <c r="FD86" s="509" t="str">
        <f>'Marks Entry'!FK88</f>
        <v/>
      </c>
      <c r="FE86" s="493" t="str">
        <f>'Marks Entry'!FL88</f>
        <v/>
      </c>
      <c r="FF86" s="510" t="str">
        <f>'Marks Entry'!FM88</f>
        <v/>
      </c>
      <c r="FG86" s="18">
        <f>'Marks Entry'!FO88</f>
        <v>0</v>
      </c>
    </row>
    <row r="87" spans="1:163" s="19" customFormat="1" ht="17.25" customHeight="1">
      <c r="A87" s="1013"/>
      <c r="B87" s="492">
        <f t="shared" si="2"/>
        <v>0</v>
      </c>
      <c r="C87" s="493">
        <f>'Marks Entry'!D89</f>
        <v>0</v>
      </c>
      <c r="D87" s="493">
        <f>'Marks Entry'!E89</f>
        <v>0</v>
      </c>
      <c r="E87" s="493">
        <f>'Marks Entry'!F89</f>
        <v>0</v>
      </c>
      <c r="F87" s="493">
        <f>'Marks Entry'!G89</f>
        <v>0</v>
      </c>
      <c r="G87" s="493">
        <f>'Marks Entry'!H89</f>
        <v>0</v>
      </c>
      <c r="H87" s="493">
        <f>'Marks Entry'!I89</f>
        <v>0</v>
      </c>
      <c r="I87" s="493">
        <f>'Marks Entry'!J89</f>
        <v>0</v>
      </c>
      <c r="J87" s="597">
        <f>'Marks Entry'!K89</f>
        <v>0</v>
      </c>
      <c r="K87" s="494">
        <f>'Marks Entry'!L89</f>
        <v>0</v>
      </c>
      <c r="L87" s="495">
        <f>'Marks Entry'!M89</f>
        <v>0</v>
      </c>
      <c r="M87" s="496">
        <f>'Marks Entry'!N89</f>
        <v>0</v>
      </c>
      <c r="N87" s="495">
        <f>'Marks Entry'!O89</f>
        <v>0</v>
      </c>
      <c r="O87" s="495">
        <f>'Marks Entry'!P89</f>
        <v>0</v>
      </c>
      <c r="P87" s="497">
        <f>'Marks Entry'!Q89</f>
        <v>0</v>
      </c>
      <c r="Q87" s="495">
        <f>'Marks Entry'!R89</f>
        <v>0</v>
      </c>
      <c r="R87" s="495">
        <f>'Marks Entry'!S89</f>
        <v>0</v>
      </c>
      <c r="S87" s="497">
        <f>'Marks Entry'!T89</f>
        <v>0</v>
      </c>
      <c r="T87" s="498">
        <f>'Marks Entry'!U89</f>
        <v>0</v>
      </c>
      <c r="U87" s="495">
        <f>'Marks Entry'!V89</f>
        <v>0</v>
      </c>
      <c r="V87" s="495">
        <f>'Marks Entry'!W89</f>
        <v>0</v>
      </c>
      <c r="W87" s="498">
        <f>'Marks Entry'!X89</f>
        <v>0</v>
      </c>
      <c r="X87" s="495">
        <f>'Marks Entry'!Y89</f>
        <v>0</v>
      </c>
      <c r="Y87" s="495">
        <f>'Marks Entry'!Z89</f>
        <v>0</v>
      </c>
      <c r="Z87" s="498">
        <f>'Marks Entry'!AA89</f>
        <v>0</v>
      </c>
      <c r="AA87" s="511">
        <f>'Marks Entry'!AB89</f>
        <v>0</v>
      </c>
      <c r="AB87" s="501">
        <f>'Marks Entry'!AC89</f>
        <v>0</v>
      </c>
      <c r="AC87" s="501" t="str">
        <f>'Marks Entry'!AD89</f>
        <v/>
      </c>
      <c r="AD87" s="502">
        <f>'Marks Entry'!AE89</f>
        <v>0</v>
      </c>
      <c r="AE87" s="494">
        <f>'Marks Entry'!AF89</f>
        <v>0</v>
      </c>
      <c r="AF87" s="495">
        <f>'Marks Entry'!AG89</f>
        <v>0</v>
      </c>
      <c r="AG87" s="496">
        <f>'Marks Entry'!AH89</f>
        <v>0</v>
      </c>
      <c r="AH87" s="495">
        <f>'Marks Entry'!AI89</f>
        <v>0</v>
      </c>
      <c r="AI87" s="495">
        <f>'Marks Entry'!AJ89</f>
        <v>0</v>
      </c>
      <c r="AJ87" s="497">
        <f>'Marks Entry'!AK89</f>
        <v>0</v>
      </c>
      <c r="AK87" s="495">
        <f>'Marks Entry'!AL89</f>
        <v>0</v>
      </c>
      <c r="AL87" s="495">
        <f>'Marks Entry'!AM89</f>
        <v>0</v>
      </c>
      <c r="AM87" s="497">
        <f>'Marks Entry'!AN89</f>
        <v>0</v>
      </c>
      <c r="AN87" s="498">
        <f>'Marks Entry'!AO89</f>
        <v>0</v>
      </c>
      <c r="AO87" s="495">
        <f>'Marks Entry'!AP89</f>
        <v>0</v>
      </c>
      <c r="AP87" s="495">
        <f>'Marks Entry'!AQ89</f>
        <v>0</v>
      </c>
      <c r="AQ87" s="498">
        <f>'Marks Entry'!AR89</f>
        <v>0</v>
      </c>
      <c r="AR87" s="495">
        <f>'Marks Entry'!AS89</f>
        <v>0</v>
      </c>
      <c r="AS87" s="495">
        <f>'Marks Entry'!AT89</f>
        <v>0</v>
      </c>
      <c r="AT87" s="498">
        <f>'Marks Entry'!AU89</f>
        <v>0</v>
      </c>
      <c r="AU87" s="511">
        <f>'Marks Entry'!AV89</f>
        <v>0</v>
      </c>
      <c r="AV87" s="501">
        <f>'Marks Entry'!AW89</f>
        <v>0</v>
      </c>
      <c r="AW87" s="501" t="str">
        <f>'Marks Entry'!AX89</f>
        <v>E</v>
      </c>
      <c r="AX87" s="502">
        <f>'Marks Entry'!AY89</f>
        <v>0</v>
      </c>
      <c r="AY87" s="494">
        <f>'Marks Entry'!AZ89</f>
        <v>0</v>
      </c>
      <c r="AZ87" s="495">
        <f>'Marks Entry'!BA89</f>
        <v>0</v>
      </c>
      <c r="BA87" s="496">
        <f>'Marks Entry'!BB89</f>
        <v>0</v>
      </c>
      <c r="BB87" s="495">
        <f>'Marks Entry'!BC89</f>
        <v>0</v>
      </c>
      <c r="BC87" s="495">
        <f>'Marks Entry'!BD89</f>
        <v>0</v>
      </c>
      <c r="BD87" s="497">
        <f>'Marks Entry'!BE89</f>
        <v>0</v>
      </c>
      <c r="BE87" s="495">
        <f>'Marks Entry'!BF89</f>
        <v>0</v>
      </c>
      <c r="BF87" s="495">
        <f>'Marks Entry'!BG89</f>
        <v>0</v>
      </c>
      <c r="BG87" s="497">
        <f>'Marks Entry'!BH89</f>
        <v>0</v>
      </c>
      <c r="BH87" s="498">
        <f>'Marks Entry'!BI89</f>
        <v>0</v>
      </c>
      <c r="BI87" s="495">
        <f>'Marks Entry'!BJ89</f>
        <v>0</v>
      </c>
      <c r="BJ87" s="495">
        <f>'Marks Entry'!BK89</f>
        <v>0</v>
      </c>
      <c r="BK87" s="498">
        <f>'Marks Entry'!BL89</f>
        <v>0</v>
      </c>
      <c r="BL87" s="495">
        <f>'Marks Entry'!BM89</f>
        <v>0</v>
      </c>
      <c r="BM87" s="495">
        <f>'Marks Entry'!BN89</f>
        <v>0</v>
      </c>
      <c r="BN87" s="498">
        <f>'Marks Entry'!BO89</f>
        <v>0</v>
      </c>
      <c r="BO87" s="511">
        <f>'Marks Entry'!BP89</f>
        <v>0</v>
      </c>
      <c r="BP87" s="501">
        <f>'Marks Entry'!BQ89</f>
        <v>0</v>
      </c>
      <c r="BQ87" s="501" t="str">
        <f>'Marks Entry'!BR89</f>
        <v>E</v>
      </c>
      <c r="BR87" s="502">
        <f>'Marks Entry'!BS89</f>
        <v>0</v>
      </c>
      <c r="BS87" s="494">
        <f>'Marks Entry'!BT89</f>
        <v>0</v>
      </c>
      <c r="BT87" s="495">
        <f>'Marks Entry'!BU89</f>
        <v>0</v>
      </c>
      <c r="BU87" s="496">
        <f>'Marks Entry'!BV89</f>
        <v>0</v>
      </c>
      <c r="BV87" s="495">
        <f>'Marks Entry'!BW89</f>
        <v>0</v>
      </c>
      <c r="BW87" s="495">
        <f>'Marks Entry'!BX89</f>
        <v>0</v>
      </c>
      <c r="BX87" s="497">
        <f>'Marks Entry'!BY89</f>
        <v>0</v>
      </c>
      <c r="BY87" s="495">
        <f>'Marks Entry'!BZ89</f>
        <v>0</v>
      </c>
      <c r="BZ87" s="495">
        <f>'Marks Entry'!CA89</f>
        <v>0</v>
      </c>
      <c r="CA87" s="497">
        <f>'Marks Entry'!CB89</f>
        <v>0</v>
      </c>
      <c r="CB87" s="498">
        <f>'Marks Entry'!CC89</f>
        <v>0</v>
      </c>
      <c r="CC87" s="495">
        <f>'Marks Entry'!CD89</f>
        <v>0</v>
      </c>
      <c r="CD87" s="495">
        <f>'Marks Entry'!CE89</f>
        <v>0</v>
      </c>
      <c r="CE87" s="498">
        <f>'Marks Entry'!CF89</f>
        <v>0</v>
      </c>
      <c r="CF87" s="495">
        <f>'Marks Entry'!CG89</f>
        <v>0</v>
      </c>
      <c r="CG87" s="495">
        <f>'Marks Entry'!CH89</f>
        <v>0</v>
      </c>
      <c r="CH87" s="498">
        <f>'Marks Entry'!CI89</f>
        <v>0</v>
      </c>
      <c r="CI87" s="511">
        <f>'Marks Entry'!CJ89</f>
        <v>0</v>
      </c>
      <c r="CJ87" s="501">
        <f>'Marks Entry'!CK89</f>
        <v>0</v>
      </c>
      <c r="CK87" s="501" t="str">
        <f>'Marks Entry'!CL89</f>
        <v>E</v>
      </c>
      <c r="CL87" s="502">
        <f>'Marks Entry'!CM89</f>
        <v>0</v>
      </c>
      <c r="CM87" s="494">
        <f>'Marks Entry'!CN89</f>
        <v>0</v>
      </c>
      <c r="CN87" s="495">
        <f>'Marks Entry'!CO89</f>
        <v>0</v>
      </c>
      <c r="CO87" s="496">
        <f>'Marks Entry'!CP89</f>
        <v>0</v>
      </c>
      <c r="CP87" s="495">
        <f>'Marks Entry'!CQ89</f>
        <v>0</v>
      </c>
      <c r="CQ87" s="495">
        <f>'Marks Entry'!CR89</f>
        <v>0</v>
      </c>
      <c r="CR87" s="497">
        <f>'Marks Entry'!CS89</f>
        <v>0</v>
      </c>
      <c r="CS87" s="495">
        <f>'Marks Entry'!CT89</f>
        <v>0</v>
      </c>
      <c r="CT87" s="495">
        <f>'Marks Entry'!CU89</f>
        <v>0</v>
      </c>
      <c r="CU87" s="497">
        <f>'Marks Entry'!CV89</f>
        <v>0</v>
      </c>
      <c r="CV87" s="498">
        <f>'Marks Entry'!CW89</f>
        <v>0</v>
      </c>
      <c r="CW87" s="495">
        <f>'Marks Entry'!CX89</f>
        <v>0</v>
      </c>
      <c r="CX87" s="495">
        <f>'Marks Entry'!CY89</f>
        <v>0</v>
      </c>
      <c r="CY87" s="498">
        <f>'Marks Entry'!CZ89</f>
        <v>0</v>
      </c>
      <c r="CZ87" s="495">
        <f>'Marks Entry'!DA89</f>
        <v>0</v>
      </c>
      <c r="DA87" s="495">
        <f>'Marks Entry'!DB89</f>
        <v>0</v>
      </c>
      <c r="DB87" s="498">
        <f>'Marks Entry'!DC89</f>
        <v>0</v>
      </c>
      <c r="DC87" s="511">
        <f>'Marks Entry'!DD89</f>
        <v>0</v>
      </c>
      <c r="DD87" s="501">
        <f>'Marks Entry'!DE89</f>
        <v>0</v>
      </c>
      <c r="DE87" s="501" t="str">
        <f>'Marks Entry'!DF89</f>
        <v>E</v>
      </c>
      <c r="DF87" s="502">
        <f>'Marks Entry'!DG89</f>
        <v>0</v>
      </c>
      <c r="DG87" s="494">
        <f>'Marks Entry'!DH89</f>
        <v>0</v>
      </c>
      <c r="DH87" s="495">
        <f>'Marks Entry'!DI89</f>
        <v>0</v>
      </c>
      <c r="DI87" s="496">
        <f>'Marks Entry'!DJ89</f>
        <v>0</v>
      </c>
      <c r="DJ87" s="495">
        <f>'Marks Entry'!DK89</f>
        <v>0</v>
      </c>
      <c r="DK87" s="495">
        <f>'Marks Entry'!DL89</f>
        <v>0</v>
      </c>
      <c r="DL87" s="497">
        <f>'Marks Entry'!DM89</f>
        <v>0</v>
      </c>
      <c r="DM87" s="495">
        <f>'Marks Entry'!DN89</f>
        <v>0</v>
      </c>
      <c r="DN87" s="495">
        <f>'Marks Entry'!DO89</f>
        <v>0</v>
      </c>
      <c r="DO87" s="497">
        <f>'Marks Entry'!DP89</f>
        <v>0</v>
      </c>
      <c r="DP87" s="498">
        <f>'Marks Entry'!DQ89</f>
        <v>0</v>
      </c>
      <c r="DQ87" s="495">
        <f>'Marks Entry'!DR89</f>
        <v>0</v>
      </c>
      <c r="DR87" s="495">
        <f>'Marks Entry'!DS89</f>
        <v>0</v>
      </c>
      <c r="DS87" s="498">
        <f>'Marks Entry'!DT89</f>
        <v>0</v>
      </c>
      <c r="DT87" s="495">
        <f>'Marks Entry'!DU89</f>
        <v>0</v>
      </c>
      <c r="DU87" s="495">
        <f>'Marks Entry'!DV89</f>
        <v>0</v>
      </c>
      <c r="DV87" s="498">
        <f>'Marks Entry'!DW89</f>
        <v>0</v>
      </c>
      <c r="DW87" s="511">
        <f>'Marks Entry'!DX89</f>
        <v>0</v>
      </c>
      <c r="DX87" s="501">
        <f>'Marks Entry'!DY89</f>
        <v>0</v>
      </c>
      <c r="DY87" s="501" t="str">
        <f>'Marks Entry'!DZ89</f>
        <v>E</v>
      </c>
      <c r="DZ87" s="502">
        <f>'Marks Entry'!EA89</f>
        <v>0</v>
      </c>
      <c r="EA87" s="494">
        <f>'Marks Entry'!EB89</f>
        <v>0</v>
      </c>
      <c r="EB87" s="495">
        <f>'Marks Entry'!EC89</f>
        <v>0</v>
      </c>
      <c r="EC87" s="495">
        <f>'Marks Entry'!ED89</f>
        <v>0</v>
      </c>
      <c r="ED87" s="495">
        <f>'Marks Entry'!EE89</f>
        <v>0</v>
      </c>
      <c r="EE87" s="495">
        <f>'Marks Entry'!EF89</f>
        <v>0</v>
      </c>
      <c r="EF87" s="503">
        <f>'Marks Entry'!EG89</f>
        <v>0</v>
      </c>
      <c r="EG87" s="504">
        <f>'Marks Entry'!EJ89</f>
        <v>0</v>
      </c>
      <c r="EH87" s="494">
        <f>'Marks Entry'!EK89</f>
        <v>0</v>
      </c>
      <c r="EI87" s="495">
        <f>'Marks Entry'!EL89</f>
        <v>0</v>
      </c>
      <c r="EJ87" s="495">
        <f>'Marks Entry'!EM89</f>
        <v>0</v>
      </c>
      <c r="EK87" s="495">
        <f>'Marks Entry'!EN89</f>
        <v>0</v>
      </c>
      <c r="EL87" s="495">
        <f>'Marks Entry'!EO89</f>
        <v>0</v>
      </c>
      <c r="EM87" s="498">
        <f>'Marks Entry'!EP89</f>
        <v>0</v>
      </c>
      <c r="EN87" s="504">
        <f>'Marks Entry'!ES89</f>
        <v>0</v>
      </c>
      <c r="EO87" s="494">
        <f>'Marks Entry'!ET89</f>
        <v>0</v>
      </c>
      <c r="EP87" s="495">
        <f>'Marks Entry'!EU89</f>
        <v>0</v>
      </c>
      <c r="EQ87" s="495">
        <f>'Marks Entry'!EV89</f>
        <v>0</v>
      </c>
      <c r="ER87" s="495">
        <f>'Marks Entry'!EW89</f>
        <v>0</v>
      </c>
      <c r="ES87" s="495">
        <f>'Marks Entry'!EX89</f>
        <v>0</v>
      </c>
      <c r="ET87" s="498">
        <f>'Marks Entry'!EY89</f>
        <v>0</v>
      </c>
      <c r="EU87" s="504">
        <f>'Marks Entry'!FB89</f>
        <v>0</v>
      </c>
      <c r="EV87" s="505">
        <f>'Marks Entry'!FC89</f>
        <v>0</v>
      </c>
      <c r="EW87" s="506">
        <f>'Marks Entry'!FD89</f>
        <v>0</v>
      </c>
      <c r="EX87" s="512" t="str">
        <f>'Marks Entry'!FE89</f>
        <v/>
      </c>
      <c r="EY87" s="505">
        <f>'Marks Entry'!FF89</f>
        <v>0</v>
      </c>
      <c r="EZ87" s="506">
        <f>'Marks Entry'!FG89</f>
        <v>0</v>
      </c>
      <c r="FA87" s="506" t="str">
        <f>'Marks Entry'!FH89</f>
        <v/>
      </c>
      <c r="FB87" s="506" t="str">
        <f>IF(OR('Marks Entry'!FI89="First",'Marks Entry'!FI89="Second",'Marks Entry'!FI89="Third"),'Marks Entry'!FI89,"")</f>
        <v/>
      </c>
      <c r="FC87" s="506" t="str">
        <f>'Marks Entry'!FJ89</f>
        <v/>
      </c>
      <c r="FD87" s="509" t="str">
        <f>'Marks Entry'!FK89</f>
        <v/>
      </c>
      <c r="FE87" s="493" t="str">
        <f>'Marks Entry'!FL89</f>
        <v/>
      </c>
      <c r="FF87" s="510" t="str">
        <f>'Marks Entry'!FM89</f>
        <v/>
      </c>
      <c r="FG87" s="18">
        <f>'Marks Entry'!FO89</f>
        <v>0</v>
      </c>
    </row>
    <row r="88" spans="1:163" s="19" customFormat="1" ht="17.25" customHeight="1">
      <c r="A88" s="1013"/>
      <c r="B88" s="492">
        <f t="shared" si="2"/>
        <v>0</v>
      </c>
      <c r="C88" s="493">
        <f>'Marks Entry'!D90</f>
        <v>0</v>
      </c>
      <c r="D88" s="493">
        <f>'Marks Entry'!E90</f>
        <v>0</v>
      </c>
      <c r="E88" s="493">
        <f>'Marks Entry'!F90</f>
        <v>0</v>
      </c>
      <c r="F88" s="493">
        <f>'Marks Entry'!G90</f>
        <v>0</v>
      </c>
      <c r="G88" s="493">
        <f>'Marks Entry'!H90</f>
        <v>0</v>
      </c>
      <c r="H88" s="493">
        <f>'Marks Entry'!I90</f>
        <v>0</v>
      </c>
      <c r="I88" s="493">
        <f>'Marks Entry'!J90</f>
        <v>0</v>
      </c>
      <c r="J88" s="597">
        <f>'Marks Entry'!K90</f>
        <v>0</v>
      </c>
      <c r="K88" s="494">
        <f>'Marks Entry'!L90</f>
        <v>0</v>
      </c>
      <c r="L88" s="495">
        <f>'Marks Entry'!M90</f>
        <v>0</v>
      </c>
      <c r="M88" s="496">
        <f>'Marks Entry'!N90</f>
        <v>0</v>
      </c>
      <c r="N88" s="495">
        <f>'Marks Entry'!O90</f>
        <v>0</v>
      </c>
      <c r="O88" s="495">
        <f>'Marks Entry'!P90</f>
        <v>0</v>
      </c>
      <c r="P88" s="497">
        <f>'Marks Entry'!Q90</f>
        <v>0</v>
      </c>
      <c r="Q88" s="495">
        <f>'Marks Entry'!R90</f>
        <v>0</v>
      </c>
      <c r="R88" s="495">
        <f>'Marks Entry'!S90</f>
        <v>0</v>
      </c>
      <c r="S88" s="497">
        <f>'Marks Entry'!T90</f>
        <v>0</v>
      </c>
      <c r="T88" s="498">
        <f>'Marks Entry'!U90</f>
        <v>0</v>
      </c>
      <c r="U88" s="495">
        <f>'Marks Entry'!V90</f>
        <v>0</v>
      </c>
      <c r="V88" s="495">
        <f>'Marks Entry'!W90</f>
        <v>0</v>
      </c>
      <c r="W88" s="498">
        <f>'Marks Entry'!X90</f>
        <v>0</v>
      </c>
      <c r="X88" s="495">
        <f>'Marks Entry'!Y90</f>
        <v>0</v>
      </c>
      <c r="Y88" s="495">
        <f>'Marks Entry'!Z90</f>
        <v>0</v>
      </c>
      <c r="Z88" s="498">
        <f>'Marks Entry'!AA90</f>
        <v>0</v>
      </c>
      <c r="AA88" s="511">
        <f>'Marks Entry'!AB90</f>
        <v>0</v>
      </c>
      <c r="AB88" s="501">
        <f>'Marks Entry'!AC90</f>
        <v>0</v>
      </c>
      <c r="AC88" s="501" t="str">
        <f>'Marks Entry'!AD90</f>
        <v/>
      </c>
      <c r="AD88" s="502">
        <f>'Marks Entry'!AE90</f>
        <v>0</v>
      </c>
      <c r="AE88" s="494">
        <f>'Marks Entry'!AF90</f>
        <v>0</v>
      </c>
      <c r="AF88" s="495">
        <f>'Marks Entry'!AG90</f>
        <v>0</v>
      </c>
      <c r="AG88" s="496">
        <f>'Marks Entry'!AH90</f>
        <v>0</v>
      </c>
      <c r="AH88" s="495">
        <f>'Marks Entry'!AI90</f>
        <v>0</v>
      </c>
      <c r="AI88" s="495">
        <f>'Marks Entry'!AJ90</f>
        <v>0</v>
      </c>
      <c r="AJ88" s="497">
        <f>'Marks Entry'!AK90</f>
        <v>0</v>
      </c>
      <c r="AK88" s="495">
        <f>'Marks Entry'!AL90</f>
        <v>0</v>
      </c>
      <c r="AL88" s="495">
        <f>'Marks Entry'!AM90</f>
        <v>0</v>
      </c>
      <c r="AM88" s="497">
        <f>'Marks Entry'!AN90</f>
        <v>0</v>
      </c>
      <c r="AN88" s="498">
        <f>'Marks Entry'!AO90</f>
        <v>0</v>
      </c>
      <c r="AO88" s="495">
        <f>'Marks Entry'!AP90</f>
        <v>0</v>
      </c>
      <c r="AP88" s="495">
        <f>'Marks Entry'!AQ90</f>
        <v>0</v>
      </c>
      <c r="AQ88" s="498">
        <f>'Marks Entry'!AR90</f>
        <v>0</v>
      </c>
      <c r="AR88" s="495">
        <f>'Marks Entry'!AS90</f>
        <v>0</v>
      </c>
      <c r="AS88" s="495">
        <f>'Marks Entry'!AT90</f>
        <v>0</v>
      </c>
      <c r="AT88" s="498">
        <f>'Marks Entry'!AU90</f>
        <v>0</v>
      </c>
      <c r="AU88" s="511">
        <f>'Marks Entry'!AV90</f>
        <v>0</v>
      </c>
      <c r="AV88" s="501">
        <f>'Marks Entry'!AW90</f>
        <v>0</v>
      </c>
      <c r="AW88" s="501" t="str">
        <f>'Marks Entry'!AX90</f>
        <v>E</v>
      </c>
      <c r="AX88" s="502">
        <f>'Marks Entry'!AY90</f>
        <v>0</v>
      </c>
      <c r="AY88" s="494">
        <f>'Marks Entry'!AZ90</f>
        <v>0</v>
      </c>
      <c r="AZ88" s="495">
        <f>'Marks Entry'!BA90</f>
        <v>0</v>
      </c>
      <c r="BA88" s="496">
        <f>'Marks Entry'!BB90</f>
        <v>0</v>
      </c>
      <c r="BB88" s="495">
        <f>'Marks Entry'!BC90</f>
        <v>0</v>
      </c>
      <c r="BC88" s="495">
        <f>'Marks Entry'!BD90</f>
        <v>0</v>
      </c>
      <c r="BD88" s="497">
        <f>'Marks Entry'!BE90</f>
        <v>0</v>
      </c>
      <c r="BE88" s="495">
        <f>'Marks Entry'!BF90</f>
        <v>0</v>
      </c>
      <c r="BF88" s="495">
        <f>'Marks Entry'!BG90</f>
        <v>0</v>
      </c>
      <c r="BG88" s="497">
        <f>'Marks Entry'!BH90</f>
        <v>0</v>
      </c>
      <c r="BH88" s="498">
        <f>'Marks Entry'!BI90</f>
        <v>0</v>
      </c>
      <c r="BI88" s="495">
        <f>'Marks Entry'!BJ90</f>
        <v>0</v>
      </c>
      <c r="BJ88" s="495">
        <f>'Marks Entry'!BK90</f>
        <v>0</v>
      </c>
      <c r="BK88" s="498">
        <f>'Marks Entry'!BL90</f>
        <v>0</v>
      </c>
      <c r="BL88" s="495">
        <f>'Marks Entry'!BM90</f>
        <v>0</v>
      </c>
      <c r="BM88" s="495">
        <f>'Marks Entry'!BN90</f>
        <v>0</v>
      </c>
      <c r="BN88" s="498">
        <f>'Marks Entry'!BO90</f>
        <v>0</v>
      </c>
      <c r="BO88" s="511">
        <f>'Marks Entry'!BP90</f>
        <v>0</v>
      </c>
      <c r="BP88" s="501">
        <f>'Marks Entry'!BQ90</f>
        <v>0</v>
      </c>
      <c r="BQ88" s="501" t="str">
        <f>'Marks Entry'!BR90</f>
        <v>E</v>
      </c>
      <c r="BR88" s="502">
        <f>'Marks Entry'!BS90</f>
        <v>0</v>
      </c>
      <c r="BS88" s="494">
        <f>'Marks Entry'!BT90</f>
        <v>0</v>
      </c>
      <c r="BT88" s="495">
        <f>'Marks Entry'!BU90</f>
        <v>0</v>
      </c>
      <c r="BU88" s="496">
        <f>'Marks Entry'!BV90</f>
        <v>0</v>
      </c>
      <c r="BV88" s="495">
        <f>'Marks Entry'!BW90</f>
        <v>0</v>
      </c>
      <c r="BW88" s="495">
        <f>'Marks Entry'!BX90</f>
        <v>0</v>
      </c>
      <c r="BX88" s="497">
        <f>'Marks Entry'!BY90</f>
        <v>0</v>
      </c>
      <c r="BY88" s="495">
        <f>'Marks Entry'!BZ90</f>
        <v>0</v>
      </c>
      <c r="BZ88" s="495">
        <f>'Marks Entry'!CA90</f>
        <v>0</v>
      </c>
      <c r="CA88" s="497">
        <f>'Marks Entry'!CB90</f>
        <v>0</v>
      </c>
      <c r="CB88" s="498">
        <f>'Marks Entry'!CC90</f>
        <v>0</v>
      </c>
      <c r="CC88" s="495">
        <f>'Marks Entry'!CD90</f>
        <v>0</v>
      </c>
      <c r="CD88" s="495">
        <f>'Marks Entry'!CE90</f>
        <v>0</v>
      </c>
      <c r="CE88" s="498">
        <f>'Marks Entry'!CF90</f>
        <v>0</v>
      </c>
      <c r="CF88" s="495">
        <f>'Marks Entry'!CG90</f>
        <v>0</v>
      </c>
      <c r="CG88" s="495">
        <f>'Marks Entry'!CH90</f>
        <v>0</v>
      </c>
      <c r="CH88" s="498">
        <f>'Marks Entry'!CI90</f>
        <v>0</v>
      </c>
      <c r="CI88" s="511">
        <f>'Marks Entry'!CJ90</f>
        <v>0</v>
      </c>
      <c r="CJ88" s="501">
        <f>'Marks Entry'!CK90</f>
        <v>0</v>
      </c>
      <c r="CK88" s="501" t="str">
        <f>'Marks Entry'!CL90</f>
        <v>E</v>
      </c>
      <c r="CL88" s="502">
        <f>'Marks Entry'!CM90</f>
        <v>0</v>
      </c>
      <c r="CM88" s="494">
        <f>'Marks Entry'!CN90</f>
        <v>0</v>
      </c>
      <c r="CN88" s="495">
        <f>'Marks Entry'!CO90</f>
        <v>0</v>
      </c>
      <c r="CO88" s="496">
        <f>'Marks Entry'!CP90</f>
        <v>0</v>
      </c>
      <c r="CP88" s="495">
        <f>'Marks Entry'!CQ90</f>
        <v>0</v>
      </c>
      <c r="CQ88" s="495">
        <f>'Marks Entry'!CR90</f>
        <v>0</v>
      </c>
      <c r="CR88" s="497">
        <f>'Marks Entry'!CS90</f>
        <v>0</v>
      </c>
      <c r="CS88" s="495">
        <f>'Marks Entry'!CT90</f>
        <v>0</v>
      </c>
      <c r="CT88" s="495">
        <f>'Marks Entry'!CU90</f>
        <v>0</v>
      </c>
      <c r="CU88" s="497">
        <f>'Marks Entry'!CV90</f>
        <v>0</v>
      </c>
      <c r="CV88" s="498">
        <f>'Marks Entry'!CW90</f>
        <v>0</v>
      </c>
      <c r="CW88" s="495">
        <f>'Marks Entry'!CX90</f>
        <v>0</v>
      </c>
      <c r="CX88" s="495">
        <f>'Marks Entry'!CY90</f>
        <v>0</v>
      </c>
      <c r="CY88" s="498">
        <f>'Marks Entry'!CZ90</f>
        <v>0</v>
      </c>
      <c r="CZ88" s="495">
        <f>'Marks Entry'!DA90</f>
        <v>0</v>
      </c>
      <c r="DA88" s="495">
        <f>'Marks Entry'!DB90</f>
        <v>0</v>
      </c>
      <c r="DB88" s="498">
        <f>'Marks Entry'!DC90</f>
        <v>0</v>
      </c>
      <c r="DC88" s="511">
        <f>'Marks Entry'!DD90</f>
        <v>0</v>
      </c>
      <c r="DD88" s="501">
        <f>'Marks Entry'!DE90</f>
        <v>0</v>
      </c>
      <c r="DE88" s="501" t="str">
        <f>'Marks Entry'!DF90</f>
        <v>E</v>
      </c>
      <c r="DF88" s="502">
        <f>'Marks Entry'!DG90</f>
        <v>0</v>
      </c>
      <c r="DG88" s="494">
        <f>'Marks Entry'!DH90</f>
        <v>0</v>
      </c>
      <c r="DH88" s="495">
        <f>'Marks Entry'!DI90</f>
        <v>0</v>
      </c>
      <c r="DI88" s="496">
        <f>'Marks Entry'!DJ90</f>
        <v>0</v>
      </c>
      <c r="DJ88" s="495">
        <f>'Marks Entry'!DK90</f>
        <v>0</v>
      </c>
      <c r="DK88" s="495">
        <f>'Marks Entry'!DL90</f>
        <v>0</v>
      </c>
      <c r="DL88" s="497">
        <f>'Marks Entry'!DM90</f>
        <v>0</v>
      </c>
      <c r="DM88" s="495">
        <f>'Marks Entry'!DN90</f>
        <v>0</v>
      </c>
      <c r="DN88" s="495">
        <f>'Marks Entry'!DO90</f>
        <v>0</v>
      </c>
      <c r="DO88" s="497">
        <f>'Marks Entry'!DP90</f>
        <v>0</v>
      </c>
      <c r="DP88" s="498">
        <f>'Marks Entry'!DQ90</f>
        <v>0</v>
      </c>
      <c r="DQ88" s="495">
        <f>'Marks Entry'!DR90</f>
        <v>0</v>
      </c>
      <c r="DR88" s="495">
        <f>'Marks Entry'!DS90</f>
        <v>0</v>
      </c>
      <c r="DS88" s="498">
        <f>'Marks Entry'!DT90</f>
        <v>0</v>
      </c>
      <c r="DT88" s="495">
        <f>'Marks Entry'!DU90</f>
        <v>0</v>
      </c>
      <c r="DU88" s="495">
        <f>'Marks Entry'!DV90</f>
        <v>0</v>
      </c>
      <c r="DV88" s="498">
        <f>'Marks Entry'!DW90</f>
        <v>0</v>
      </c>
      <c r="DW88" s="511">
        <f>'Marks Entry'!DX90</f>
        <v>0</v>
      </c>
      <c r="DX88" s="501">
        <f>'Marks Entry'!DY90</f>
        <v>0</v>
      </c>
      <c r="DY88" s="501" t="str">
        <f>'Marks Entry'!DZ90</f>
        <v>E</v>
      </c>
      <c r="DZ88" s="502">
        <f>'Marks Entry'!EA90</f>
        <v>0</v>
      </c>
      <c r="EA88" s="494">
        <f>'Marks Entry'!EB90</f>
        <v>0</v>
      </c>
      <c r="EB88" s="495">
        <f>'Marks Entry'!EC90</f>
        <v>0</v>
      </c>
      <c r="EC88" s="495">
        <f>'Marks Entry'!ED90</f>
        <v>0</v>
      </c>
      <c r="ED88" s="495">
        <f>'Marks Entry'!EE90</f>
        <v>0</v>
      </c>
      <c r="EE88" s="495">
        <f>'Marks Entry'!EF90</f>
        <v>0</v>
      </c>
      <c r="EF88" s="503">
        <f>'Marks Entry'!EG90</f>
        <v>0</v>
      </c>
      <c r="EG88" s="504">
        <f>'Marks Entry'!EJ90</f>
        <v>0</v>
      </c>
      <c r="EH88" s="494">
        <f>'Marks Entry'!EK90</f>
        <v>0</v>
      </c>
      <c r="EI88" s="495">
        <f>'Marks Entry'!EL90</f>
        <v>0</v>
      </c>
      <c r="EJ88" s="495">
        <f>'Marks Entry'!EM90</f>
        <v>0</v>
      </c>
      <c r="EK88" s="495">
        <f>'Marks Entry'!EN90</f>
        <v>0</v>
      </c>
      <c r="EL88" s="495">
        <f>'Marks Entry'!EO90</f>
        <v>0</v>
      </c>
      <c r="EM88" s="498">
        <f>'Marks Entry'!EP90</f>
        <v>0</v>
      </c>
      <c r="EN88" s="504">
        <f>'Marks Entry'!ES90</f>
        <v>0</v>
      </c>
      <c r="EO88" s="494">
        <f>'Marks Entry'!ET90</f>
        <v>0</v>
      </c>
      <c r="EP88" s="495">
        <f>'Marks Entry'!EU90</f>
        <v>0</v>
      </c>
      <c r="EQ88" s="495">
        <f>'Marks Entry'!EV90</f>
        <v>0</v>
      </c>
      <c r="ER88" s="495">
        <f>'Marks Entry'!EW90</f>
        <v>0</v>
      </c>
      <c r="ES88" s="495">
        <f>'Marks Entry'!EX90</f>
        <v>0</v>
      </c>
      <c r="ET88" s="498">
        <f>'Marks Entry'!EY90</f>
        <v>0</v>
      </c>
      <c r="EU88" s="504">
        <f>'Marks Entry'!FB90</f>
        <v>0</v>
      </c>
      <c r="EV88" s="505">
        <f>'Marks Entry'!FC90</f>
        <v>0</v>
      </c>
      <c r="EW88" s="506">
        <f>'Marks Entry'!FD90</f>
        <v>0</v>
      </c>
      <c r="EX88" s="512" t="str">
        <f>'Marks Entry'!FE90</f>
        <v/>
      </c>
      <c r="EY88" s="505">
        <f>'Marks Entry'!FF90</f>
        <v>0</v>
      </c>
      <c r="EZ88" s="506">
        <f>'Marks Entry'!FG90</f>
        <v>0</v>
      </c>
      <c r="FA88" s="506" t="str">
        <f>'Marks Entry'!FH90</f>
        <v/>
      </c>
      <c r="FB88" s="506" t="str">
        <f>IF(OR('Marks Entry'!FI90="First",'Marks Entry'!FI90="Second",'Marks Entry'!FI90="Third"),'Marks Entry'!FI90,"")</f>
        <v/>
      </c>
      <c r="FC88" s="506" t="str">
        <f>'Marks Entry'!FJ90</f>
        <v/>
      </c>
      <c r="FD88" s="509" t="str">
        <f>'Marks Entry'!FK90</f>
        <v/>
      </c>
      <c r="FE88" s="493" t="str">
        <f>'Marks Entry'!FL90</f>
        <v/>
      </c>
      <c r="FF88" s="510" t="str">
        <f>'Marks Entry'!FM90</f>
        <v/>
      </c>
      <c r="FG88" s="18">
        <f>'Marks Entry'!FO90</f>
        <v>0</v>
      </c>
    </row>
    <row r="89" spans="1:163" s="19" customFormat="1" ht="17.25" customHeight="1">
      <c r="A89" s="1013"/>
      <c r="B89" s="492">
        <f t="shared" si="2"/>
        <v>0</v>
      </c>
      <c r="C89" s="493">
        <f>'Marks Entry'!D91</f>
        <v>0</v>
      </c>
      <c r="D89" s="493">
        <f>'Marks Entry'!E91</f>
        <v>0</v>
      </c>
      <c r="E89" s="493">
        <f>'Marks Entry'!F91</f>
        <v>0</v>
      </c>
      <c r="F89" s="493">
        <f>'Marks Entry'!G91</f>
        <v>0</v>
      </c>
      <c r="G89" s="493">
        <f>'Marks Entry'!H91</f>
        <v>0</v>
      </c>
      <c r="H89" s="493">
        <f>'Marks Entry'!I91</f>
        <v>0</v>
      </c>
      <c r="I89" s="493">
        <f>'Marks Entry'!J91</f>
        <v>0</v>
      </c>
      <c r="J89" s="597">
        <f>'Marks Entry'!K91</f>
        <v>0</v>
      </c>
      <c r="K89" s="494">
        <f>'Marks Entry'!L91</f>
        <v>0</v>
      </c>
      <c r="L89" s="495">
        <f>'Marks Entry'!M91</f>
        <v>0</v>
      </c>
      <c r="M89" s="496">
        <f>'Marks Entry'!N91</f>
        <v>0</v>
      </c>
      <c r="N89" s="495">
        <f>'Marks Entry'!O91</f>
        <v>0</v>
      </c>
      <c r="O89" s="495">
        <f>'Marks Entry'!P91</f>
        <v>0</v>
      </c>
      <c r="P89" s="497">
        <f>'Marks Entry'!Q91</f>
        <v>0</v>
      </c>
      <c r="Q89" s="495">
        <f>'Marks Entry'!R91</f>
        <v>0</v>
      </c>
      <c r="R89" s="495">
        <f>'Marks Entry'!S91</f>
        <v>0</v>
      </c>
      <c r="S89" s="497">
        <f>'Marks Entry'!T91</f>
        <v>0</v>
      </c>
      <c r="T89" s="498">
        <f>'Marks Entry'!U91</f>
        <v>0</v>
      </c>
      <c r="U89" s="495">
        <f>'Marks Entry'!V91</f>
        <v>0</v>
      </c>
      <c r="V89" s="495">
        <f>'Marks Entry'!W91</f>
        <v>0</v>
      </c>
      <c r="W89" s="498">
        <f>'Marks Entry'!X91</f>
        <v>0</v>
      </c>
      <c r="X89" s="495">
        <f>'Marks Entry'!Y91</f>
        <v>0</v>
      </c>
      <c r="Y89" s="495">
        <f>'Marks Entry'!Z91</f>
        <v>0</v>
      </c>
      <c r="Z89" s="498">
        <f>'Marks Entry'!AA91</f>
        <v>0</v>
      </c>
      <c r="AA89" s="511">
        <f>'Marks Entry'!AB91</f>
        <v>0</v>
      </c>
      <c r="AB89" s="501">
        <f>'Marks Entry'!AC91</f>
        <v>0</v>
      </c>
      <c r="AC89" s="501" t="str">
        <f>'Marks Entry'!AD91</f>
        <v/>
      </c>
      <c r="AD89" s="502">
        <f>'Marks Entry'!AE91</f>
        <v>0</v>
      </c>
      <c r="AE89" s="494">
        <f>'Marks Entry'!AF91</f>
        <v>0</v>
      </c>
      <c r="AF89" s="495">
        <f>'Marks Entry'!AG91</f>
        <v>0</v>
      </c>
      <c r="AG89" s="496">
        <f>'Marks Entry'!AH91</f>
        <v>0</v>
      </c>
      <c r="AH89" s="495">
        <f>'Marks Entry'!AI91</f>
        <v>0</v>
      </c>
      <c r="AI89" s="495">
        <f>'Marks Entry'!AJ91</f>
        <v>0</v>
      </c>
      <c r="AJ89" s="497">
        <f>'Marks Entry'!AK91</f>
        <v>0</v>
      </c>
      <c r="AK89" s="495">
        <f>'Marks Entry'!AL91</f>
        <v>0</v>
      </c>
      <c r="AL89" s="495">
        <f>'Marks Entry'!AM91</f>
        <v>0</v>
      </c>
      <c r="AM89" s="497">
        <f>'Marks Entry'!AN91</f>
        <v>0</v>
      </c>
      <c r="AN89" s="498">
        <f>'Marks Entry'!AO91</f>
        <v>0</v>
      </c>
      <c r="AO89" s="495">
        <f>'Marks Entry'!AP91</f>
        <v>0</v>
      </c>
      <c r="AP89" s="495">
        <f>'Marks Entry'!AQ91</f>
        <v>0</v>
      </c>
      <c r="AQ89" s="498">
        <f>'Marks Entry'!AR91</f>
        <v>0</v>
      </c>
      <c r="AR89" s="495">
        <f>'Marks Entry'!AS91</f>
        <v>0</v>
      </c>
      <c r="AS89" s="495">
        <f>'Marks Entry'!AT91</f>
        <v>0</v>
      </c>
      <c r="AT89" s="498">
        <f>'Marks Entry'!AU91</f>
        <v>0</v>
      </c>
      <c r="AU89" s="511">
        <f>'Marks Entry'!AV91</f>
        <v>0</v>
      </c>
      <c r="AV89" s="501">
        <f>'Marks Entry'!AW91</f>
        <v>0</v>
      </c>
      <c r="AW89" s="501" t="str">
        <f>'Marks Entry'!AX91</f>
        <v>E</v>
      </c>
      <c r="AX89" s="502">
        <f>'Marks Entry'!AY91</f>
        <v>0</v>
      </c>
      <c r="AY89" s="494">
        <f>'Marks Entry'!AZ91</f>
        <v>0</v>
      </c>
      <c r="AZ89" s="495">
        <f>'Marks Entry'!BA91</f>
        <v>0</v>
      </c>
      <c r="BA89" s="496">
        <f>'Marks Entry'!BB91</f>
        <v>0</v>
      </c>
      <c r="BB89" s="495">
        <f>'Marks Entry'!BC91</f>
        <v>0</v>
      </c>
      <c r="BC89" s="495">
        <f>'Marks Entry'!BD91</f>
        <v>0</v>
      </c>
      <c r="BD89" s="497">
        <f>'Marks Entry'!BE91</f>
        <v>0</v>
      </c>
      <c r="BE89" s="495">
        <f>'Marks Entry'!BF91</f>
        <v>0</v>
      </c>
      <c r="BF89" s="495">
        <f>'Marks Entry'!BG91</f>
        <v>0</v>
      </c>
      <c r="BG89" s="497">
        <f>'Marks Entry'!BH91</f>
        <v>0</v>
      </c>
      <c r="BH89" s="498">
        <f>'Marks Entry'!BI91</f>
        <v>0</v>
      </c>
      <c r="BI89" s="495">
        <f>'Marks Entry'!BJ91</f>
        <v>0</v>
      </c>
      <c r="BJ89" s="495">
        <f>'Marks Entry'!BK91</f>
        <v>0</v>
      </c>
      <c r="BK89" s="498">
        <f>'Marks Entry'!BL91</f>
        <v>0</v>
      </c>
      <c r="BL89" s="495">
        <f>'Marks Entry'!BM91</f>
        <v>0</v>
      </c>
      <c r="BM89" s="495">
        <f>'Marks Entry'!BN91</f>
        <v>0</v>
      </c>
      <c r="BN89" s="498">
        <f>'Marks Entry'!BO91</f>
        <v>0</v>
      </c>
      <c r="BO89" s="511">
        <f>'Marks Entry'!BP91</f>
        <v>0</v>
      </c>
      <c r="BP89" s="501">
        <f>'Marks Entry'!BQ91</f>
        <v>0</v>
      </c>
      <c r="BQ89" s="501" t="str">
        <f>'Marks Entry'!BR91</f>
        <v>E</v>
      </c>
      <c r="BR89" s="502">
        <f>'Marks Entry'!BS91</f>
        <v>0</v>
      </c>
      <c r="BS89" s="494">
        <f>'Marks Entry'!BT91</f>
        <v>0</v>
      </c>
      <c r="BT89" s="495">
        <f>'Marks Entry'!BU91</f>
        <v>0</v>
      </c>
      <c r="BU89" s="496">
        <f>'Marks Entry'!BV91</f>
        <v>0</v>
      </c>
      <c r="BV89" s="495">
        <f>'Marks Entry'!BW91</f>
        <v>0</v>
      </c>
      <c r="BW89" s="495">
        <f>'Marks Entry'!BX91</f>
        <v>0</v>
      </c>
      <c r="BX89" s="497">
        <f>'Marks Entry'!BY91</f>
        <v>0</v>
      </c>
      <c r="BY89" s="495">
        <f>'Marks Entry'!BZ91</f>
        <v>0</v>
      </c>
      <c r="BZ89" s="495">
        <f>'Marks Entry'!CA91</f>
        <v>0</v>
      </c>
      <c r="CA89" s="497">
        <f>'Marks Entry'!CB91</f>
        <v>0</v>
      </c>
      <c r="CB89" s="498">
        <f>'Marks Entry'!CC91</f>
        <v>0</v>
      </c>
      <c r="CC89" s="495">
        <f>'Marks Entry'!CD91</f>
        <v>0</v>
      </c>
      <c r="CD89" s="495">
        <f>'Marks Entry'!CE91</f>
        <v>0</v>
      </c>
      <c r="CE89" s="498">
        <f>'Marks Entry'!CF91</f>
        <v>0</v>
      </c>
      <c r="CF89" s="495">
        <f>'Marks Entry'!CG91</f>
        <v>0</v>
      </c>
      <c r="CG89" s="495">
        <f>'Marks Entry'!CH91</f>
        <v>0</v>
      </c>
      <c r="CH89" s="498">
        <f>'Marks Entry'!CI91</f>
        <v>0</v>
      </c>
      <c r="CI89" s="511">
        <f>'Marks Entry'!CJ91</f>
        <v>0</v>
      </c>
      <c r="CJ89" s="501">
        <f>'Marks Entry'!CK91</f>
        <v>0</v>
      </c>
      <c r="CK89" s="501" t="str">
        <f>'Marks Entry'!CL91</f>
        <v>E</v>
      </c>
      <c r="CL89" s="502">
        <f>'Marks Entry'!CM91</f>
        <v>0</v>
      </c>
      <c r="CM89" s="494">
        <f>'Marks Entry'!CN91</f>
        <v>0</v>
      </c>
      <c r="CN89" s="495">
        <f>'Marks Entry'!CO91</f>
        <v>0</v>
      </c>
      <c r="CO89" s="496">
        <f>'Marks Entry'!CP91</f>
        <v>0</v>
      </c>
      <c r="CP89" s="495">
        <f>'Marks Entry'!CQ91</f>
        <v>0</v>
      </c>
      <c r="CQ89" s="495">
        <f>'Marks Entry'!CR91</f>
        <v>0</v>
      </c>
      <c r="CR89" s="497">
        <f>'Marks Entry'!CS91</f>
        <v>0</v>
      </c>
      <c r="CS89" s="495">
        <f>'Marks Entry'!CT91</f>
        <v>0</v>
      </c>
      <c r="CT89" s="495">
        <f>'Marks Entry'!CU91</f>
        <v>0</v>
      </c>
      <c r="CU89" s="497">
        <f>'Marks Entry'!CV91</f>
        <v>0</v>
      </c>
      <c r="CV89" s="498">
        <f>'Marks Entry'!CW91</f>
        <v>0</v>
      </c>
      <c r="CW89" s="495">
        <f>'Marks Entry'!CX91</f>
        <v>0</v>
      </c>
      <c r="CX89" s="495">
        <f>'Marks Entry'!CY91</f>
        <v>0</v>
      </c>
      <c r="CY89" s="498">
        <f>'Marks Entry'!CZ91</f>
        <v>0</v>
      </c>
      <c r="CZ89" s="495">
        <f>'Marks Entry'!DA91</f>
        <v>0</v>
      </c>
      <c r="DA89" s="495">
        <f>'Marks Entry'!DB91</f>
        <v>0</v>
      </c>
      <c r="DB89" s="498">
        <f>'Marks Entry'!DC91</f>
        <v>0</v>
      </c>
      <c r="DC89" s="511">
        <f>'Marks Entry'!DD91</f>
        <v>0</v>
      </c>
      <c r="DD89" s="501">
        <f>'Marks Entry'!DE91</f>
        <v>0</v>
      </c>
      <c r="DE89" s="501" t="str">
        <f>'Marks Entry'!DF91</f>
        <v>E</v>
      </c>
      <c r="DF89" s="502">
        <f>'Marks Entry'!DG91</f>
        <v>0</v>
      </c>
      <c r="DG89" s="494">
        <f>'Marks Entry'!DH91</f>
        <v>0</v>
      </c>
      <c r="DH89" s="495">
        <f>'Marks Entry'!DI91</f>
        <v>0</v>
      </c>
      <c r="DI89" s="496">
        <f>'Marks Entry'!DJ91</f>
        <v>0</v>
      </c>
      <c r="DJ89" s="495">
        <f>'Marks Entry'!DK91</f>
        <v>0</v>
      </c>
      <c r="DK89" s="495">
        <f>'Marks Entry'!DL91</f>
        <v>0</v>
      </c>
      <c r="DL89" s="497">
        <f>'Marks Entry'!DM91</f>
        <v>0</v>
      </c>
      <c r="DM89" s="495">
        <f>'Marks Entry'!DN91</f>
        <v>0</v>
      </c>
      <c r="DN89" s="495">
        <f>'Marks Entry'!DO91</f>
        <v>0</v>
      </c>
      <c r="DO89" s="497">
        <f>'Marks Entry'!DP91</f>
        <v>0</v>
      </c>
      <c r="DP89" s="498">
        <f>'Marks Entry'!DQ91</f>
        <v>0</v>
      </c>
      <c r="DQ89" s="495">
        <f>'Marks Entry'!DR91</f>
        <v>0</v>
      </c>
      <c r="DR89" s="495">
        <f>'Marks Entry'!DS91</f>
        <v>0</v>
      </c>
      <c r="DS89" s="498">
        <f>'Marks Entry'!DT91</f>
        <v>0</v>
      </c>
      <c r="DT89" s="495">
        <f>'Marks Entry'!DU91</f>
        <v>0</v>
      </c>
      <c r="DU89" s="495">
        <f>'Marks Entry'!DV91</f>
        <v>0</v>
      </c>
      <c r="DV89" s="498">
        <f>'Marks Entry'!DW91</f>
        <v>0</v>
      </c>
      <c r="DW89" s="511">
        <f>'Marks Entry'!DX91</f>
        <v>0</v>
      </c>
      <c r="DX89" s="501">
        <f>'Marks Entry'!DY91</f>
        <v>0</v>
      </c>
      <c r="DY89" s="501" t="str">
        <f>'Marks Entry'!DZ91</f>
        <v>E</v>
      </c>
      <c r="DZ89" s="502">
        <f>'Marks Entry'!EA91</f>
        <v>0</v>
      </c>
      <c r="EA89" s="494">
        <f>'Marks Entry'!EB91</f>
        <v>0</v>
      </c>
      <c r="EB89" s="495">
        <f>'Marks Entry'!EC91</f>
        <v>0</v>
      </c>
      <c r="EC89" s="495">
        <f>'Marks Entry'!ED91</f>
        <v>0</v>
      </c>
      <c r="ED89" s="495">
        <f>'Marks Entry'!EE91</f>
        <v>0</v>
      </c>
      <c r="EE89" s="495">
        <f>'Marks Entry'!EF91</f>
        <v>0</v>
      </c>
      <c r="EF89" s="503">
        <f>'Marks Entry'!EG91</f>
        <v>0</v>
      </c>
      <c r="EG89" s="504">
        <f>'Marks Entry'!EJ91</f>
        <v>0</v>
      </c>
      <c r="EH89" s="494">
        <f>'Marks Entry'!EK91</f>
        <v>0</v>
      </c>
      <c r="EI89" s="495">
        <f>'Marks Entry'!EL91</f>
        <v>0</v>
      </c>
      <c r="EJ89" s="495">
        <f>'Marks Entry'!EM91</f>
        <v>0</v>
      </c>
      <c r="EK89" s="495">
        <f>'Marks Entry'!EN91</f>
        <v>0</v>
      </c>
      <c r="EL89" s="495">
        <f>'Marks Entry'!EO91</f>
        <v>0</v>
      </c>
      <c r="EM89" s="498">
        <f>'Marks Entry'!EP91</f>
        <v>0</v>
      </c>
      <c r="EN89" s="504">
        <f>'Marks Entry'!ES91</f>
        <v>0</v>
      </c>
      <c r="EO89" s="494">
        <f>'Marks Entry'!ET91</f>
        <v>0</v>
      </c>
      <c r="EP89" s="495">
        <f>'Marks Entry'!EU91</f>
        <v>0</v>
      </c>
      <c r="EQ89" s="495">
        <f>'Marks Entry'!EV91</f>
        <v>0</v>
      </c>
      <c r="ER89" s="495">
        <f>'Marks Entry'!EW91</f>
        <v>0</v>
      </c>
      <c r="ES89" s="495">
        <f>'Marks Entry'!EX91</f>
        <v>0</v>
      </c>
      <c r="ET89" s="498">
        <f>'Marks Entry'!EY91</f>
        <v>0</v>
      </c>
      <c r="EU89" s="504">
        <f>'Marks Entry'!FB91</f>
        <v>0</v>
      </c>
      <c r="EV89" s="505">
        <f>'Marks Entry'!FC91</f>
        <v>0</v>
      </c>
      <c r="EW89" s="506">
        <f>'Marks Entry'!FD91</f>
        <v>0</v>
      </c>
      <c r="EX89" s="512" t="str">
        <f>'Marks Entry'!FE91</f>
        <v/>
      </c>
      <c r="EY89" s="505">
        <f>'Marks Entry'!FF91</f>
        <v>0</v>
      </c>
      <c r="EZ89" s="506">
        <f>'Marks Entry'!FG91</f>
        <v>0</v>
      </c>
      <c r="FA89" s="506" t="str">
        <f>'Marks Entry'!FH91</f>
        <v/>
      </c>
      <c r="FB89" s="506" t="str">
        <f>IF(OR('Marks Entry'!FI91="First",'Marks Entry'!FI91="Second",'Marks Entry'!FI91="Third"),'Marks Entry'!FI91,"")</f>
        <v/>
      </c>
      <c r="FC89" s="506" t="str">
        <f>'Marks Entry'!FJ91</f>
        <v/>
      </c>
      <c r="FD89" s="509" t="str">
        <f>'Marks Entry'!FK91</f>
        <v/>
      </c>
      <c r="FE89" s="493" t="str">
        <f>'Marks Entry'!FL91</f>
        <v/>
      </c>
      <c r="FF89" s="510" t="str">
        <f>'Marks Entry'!FM91</f>
        <v/>
      </c>
      <c r="FG89" s="18">
        <f>'Marks Entry'!FO91</f>
        <v>0</v>
      </c>
    </row>
    <row r="90" spans="1:163" s="19" customFormat="1" ht="17.25" customHeight="1">
      <c r="A90" s="1013"/>
      <c r="B90" s="492">
        <f t="shared" si="2"/>
        <v>0</v>
      </c>
      <c r="C90" s="493">
        <f>'Marks Entry'!D92</f>
        <v>0</v>
      </c>
      <c r="D90" s="493">
        <f>'Marks Entry'!E92</f>
        <v>0</v>
      </c>
      <c r="E90" s="493">
        <f>'Marks Entry'!F92</f>
        <v>0</v>
      </c>
      <c r="F90" s="493">
        <f>'Marks Entry'!G92</f>
        <v>0</v>
      </c>
      <c r="G90" s="493">
        <f>'Marks Entry'!H92</f>
        <v>0</v>
      </c>
      <c r="H90" s="493">
        <f>'Marks Entry'!I92</f>
        <v>0</v>
      </c>
      <c r="I90" s="493">
        <f>'Marks Entry'!J92</f>
        <v>0</v>
      </c>
      <c r="J90" s="597">
        <f>'Marks Entry'!K92</f>
        <v>0</v>
      </c>
      <c r="K90" s="494">
        <f>'Marks Entry'!L92</f>
        <v>0</v>
      </c>
      <c r="L90" s="495">
        <f>'Marks Entry'!M92</f>
        <v>0</v>
      </c>
      <c r="M90" s="496">
        <f>'Marks Entry'!N92</f>
        <v>0</v>
      </c>
      <c r="N90" s="495">
        <f>'Marks Entry'!O92</f>
        <v>0</v>
      </c>
      <c r="O90" s="495">
        <f>'Marks Entry'!P92</f>
        <v>0</v>
      </c>
      <c r="P90" s="497">
        <f>'Marks Entry'!Q92</f>
        <v>0</v>
      </c>
      <c r="Q90" s="495">
        <f>'Marks Entry'!R92</f>
        <v>0</v>
      </c>
      <c r="R90" s="495">
        <f>'Marks Entry'!S92</f>
        <v>0</v>
      </c>
      <c r="S90" s="497">
        <f>'Marks Entry'!T92</f>
        <v>0</v>
      </c>
      <c r="T90" s="498">
        <f>'Marks Entry'!U92</f>
        <v>0</v>
      </c>
      <c r="U90" s="495">
        <f>'Marks Entry'!V92</f>
        <v>0</v>
      </c>
      <c r="V90" s="495">
        <f>'Marks Entry'!W92</f>
        <v>0</v>
      </c>
      <c r="W90" s="498">
        <f>'Marks Entry'!X92</f>
        <v>0</v>
      </c>
      <c r="X90" s="495">
        <f>'Marks Entry'!Y92</f>
        <v>0</v>
      </c>
      <c r="Y90" s="495">
        <f>'Marks Entry'!Z92</f>
        <v>0</v>
      </c>
      <c r="Z90" s="498">
        <f>'Marks Entry'!AA92</f>
        <v>0</v>
      </c>
      <c r="AA90" s="511">
        <f>'Marks Entry'!AB92</f>
        <v>0</v>
      </c>
      <c r="AB90" s="501">
        <f>'Marks Entry'!AC92</f>
        <v>0</v>
      </c>
      <c r="AC90" s="501" t="str">
        <f>'Marks Entry'!AD92</f>
        <v/>
      </c>
      <c r="AD90" s="502">
        <f>'Marks Entry'!AE92</f>
        <v>0</v>
      </c>
      <c r="AE90" s="494">
        <f>'Marks Entry'!AF92</f>
        <v>0</v>
      </c>
      <c r="AF90" s="495">
        <f>'Marks Entry'!AG92</f>
        <v>0</v>
      </c>
      <c r="AG90" s="496">
        <f>'Marks Entry'!AH92</f>
        <v>0</v>
      </c>
      <c r="AH90" s="495">
        <f>'Marks Entry'!AI92</f>
        <v>0</v>
      </c>
      <c r="AI90" s="495">
        <f>'Marks Entry'!AJ92</f>
        <v>0</v>
      </c>
      <c r="AJ90" s="497">
        <f>'Marks Entry'!AK92</f>
        <v>0</v>
      </c>
      <c r="AK90" s="495">
        <f>'Marks Entry'!AL92</f>
        <v>0</v>
      </c>
      <c r="AL90" s="495">
        <f>'Marks Entry'!AM92</f>
        <v>0</v>
      </c>
      <c r="AM90" s="497">
        <f>'Marks Entry'!AN92</f>
        <v>0</v>
      </c>
      <c r="AN90" s="498">
        <f>'Marks Entry'!AO92</f>
        <v>0</v>
      </c>
      <c r="AO90" s="495">
        <f>'Marks Entry'!AP92</f>
        <v>0</v>
      </c>
      <c r="AP90" s="495">
        <f>'Marks Entry'!AQ92</f>
        <v>0</v>
      </c>
      <c r="AQ90" s="498">
        <f>'Marks Entry'!AR92</f>
        <v>0</v>
      </c>
      <c r="AR90" s="495">
        <f>'Marks Entry'!AS92</f>
        <v>0</v>
      </c>
      <c r="AS90" s="495">
        <f>'Marks Entry'!AT92</f>
        <v>0</v>
      </c>
      <c r="AT90" s="498">
        <f>'Marks Entry'!AU92</f>
        <v>0</v>
      </c>
      <c r="AU90" s="511">
        <f>'Marks Entry'!AV92</f>
        <v>0</v>
      </c>
      <c r="AV90" s="501">
        <f>'Marks Entry'!AW92</f>
        <v>0</v>
      </c>
      <c r="AW90" s="501" t="str">
        <f>'Marks Entry'!AX92</f>
        <v>E</v>
      </c>
      <c r="AX90" s="502">
        <f>'Marks Entry'!AY92</f>
        <v>0</v>
      </c>
      <c r="AY90" s="494">
        <f>'Marks Entry'!AZ92</f>
        <v>0</v>
      </c>
      <c r="AZ90" s="495">
        <f>'Marks Entry'!BA92</f>
        <v>0</v>
      </c>
      <c r="BA90" s="496">
        <f>'Marks Entry'!BB92</f>
        <v>0</v>
      </c>
      <c r="BB90" s="495">
        <f>'Marks Entry'!BC92</f>
        <v>0</v>
      </c>
      <c r="BC90" s="495">
        <f>'Marks Entry'!BD92</f>
        <v>0</v>
      </c>
      <c r="BD90" s="497">
        <f>'Marks Entry'!BE92</f>
        <v>0</v>
      </c>
      <c r="BE90" s="495">
        <f>'Marks Entry'!BF92</f>
        <v>0</v>
      </c>
      <c r="BF90" s="495">
        <f>'Marks Entry'!BG92</f>
        <v>0</v>
      </c>
      <c r="BG90" s="497">
        <f>'Marks Entry'!BH92</f>
        <v>0</v>
      </c>
      <c r="BH90" s="498">
        <f>'Marks Entry'!BI92</f>
        <v>0</v>
      </c>
      <c r="BI90" s="495">
        <f>'Marks Entry'!BJ92</f>
        <v>0</v>
      </c>
      <c r="BJ90" s="495">
        <f>'Marks Entry'!BK92</f>
        <v>0</v>
      </c>
      <c r="BK90" s="498">
        <f>'Marks Entry'!BL92</f>
        <v>0</v>
      </c>
      <c r="BL90" s="495">
        <f>'Marks Entry'!BM92</f>
        <v>0</v>
      </c>
      <c r="BM90" s="495">
        <f>'Marks Entry'!BN92</f>
        <v>0</v>
      </c>
      <c r="BN90" s="498">
        <f>'Marks Entry'!BO92</f>
        <v>0</v>
      </c>
      <c r="BO90" s="511">
        <f>'Marks Entry'!BP92</f>
        <v>0</v>
      </c>
      <c r="BP90" s="501">
        <f>'Marks Entry'!BQ92</f>
        <v>0</v>
      </c>
      <c r="BQ90" s="501" t="str">
        <f>'Marks Entry'!BR92</f>
        <v>E</v>
      </c>
      <c r="BR90" s="502">
        <f>'Marks Entry'!BS92</f>
        <v>0</v>
      </c>
      <c r="BS90" s="494">
        <f>'Marks Entry'!BT92</f>
        <v>0</v>
      </c>
      <c r="BT90" s="495">
        <f>'Marks Entry'!BU92</f>
        <v>0</v>
      </c>
      <c r="BU90" s="496">
        <f>'Marks Entry'!BV92</f>
        <v>0</v>
      </c>
      <c r="BV90" s="495">
        <f>'Marks Entry'!BW92</f>
        <v>0</v>
      </c>
      <c r="BW90" s="495">
        <f>'Marks Entry'!BX92</f>
        <v>0</v>
      </c>
      <c r="BX90" s="497">
        <f>'Marks Entry'!BY92</f>
        <v>0</v>
      </c>
      <c r="BY90" s="495">
        <f>'Marks Entry'!BZ92</f>
        <v>0</v>
      </c>
      <c r="BZ90" s="495">
        <f>'Marks Entry'!CA92</f>
        <v>0</v>
      </c>
      <c r="CA90" s="497">
        <f>'Marks Entry'!CB92</f>
        <v>0</v>
      </c>
      <c r="CB90" s="498">
        <f>'Marks Entry'!CC92</f>
        <v>0</v>
      </c>
      <c r="CC90" s="495">
        <f>'Marks Entry'!CD92</f>
        <v>0</v>
      </c>
      <c r="CD90" s="495">
        <f>'Marks Entry'!CE92</f>
        <v>0</v>
      </c>
      <c r="CE90" s="498">
        <f>'Marks Entry'!CF92</f>
        <v>0</v>
      </c>
      <c r="CF90" s="495">
        <f>'Marks Entry'!CG92</f>
        <v>0</v>
      </c>
      <c r="CG90" s="495">
        <f>'Marks Entry'!CH92</f>
        <v>0</v>
      </c>
      <c r="CH90" s="498">
        <f>'Marks Entry'!CI92</f>
        <v>0</v>
      </c>
      <c r="CI90" s="511">
        <f>'Marks Entry'!CJ92</f>
        <v>0</v>
      </c>
      <c r="CJ90" s="501">
        <f>'Marks Entry'!CK92</f>
        <v>0</v>
      </c>
      <c r="CK90" s="501" t="str">
        <f>'Marks Entry'!CL92</f>
        <v>E</v>
      </c>
      <c r="CL90" s="502">
        <f>'Marks Entry'!CM92</f>
        <v>0</v>
      </c>
      <c r="CM90" s="494">
        <f>'Marks Entry'!CN92</f>
        <v>0</v>
      </c>
      <c r="CN90" s="495">
        <f>'Marks Entry'!CO92</f>
        <v>0</v>
      </c>
      <c r="CO90" s="496">
        <f>'Marks Entry'!CP92</f>
        <v>0</v>
      </c>
      <c r="CP90" s="495">
        <f>'Marks Entry'!CQ92</f>
        <v>0</v>
      </c>
      <c r="CQ90" s="495">
        <f>'Marks Entry'!CR92</f>
        <v>0</v>
      </c>
      <c r="CR90" s="497">
        <f>'Marks Entry'!CS92</f>
        <v>0</v>
      </c>
      <c r="CS90" s="495">
        <f>'Marks Entry'!CT92</f>
        <v>0</v>
      </c>
      <c r="CT90" s="495">
        <f>'Marks Entry'!CU92</f>
        <v>0</v>
      </c>
      <c r="CU90" s="497">
        <f>'Marks Entry'!CV92</f>
        <v>0</v>
      </c>
      <c r="CV90" s="498">
        <f>'Marks Entry'!CW92</f>
        <v>0</v>
      </c>
      <c r="CW90" s="495">
        <f>'Marks Entry'!CX92</f>
        <v>0</v>
      </c>
      <c r="CX90" s="495">
        <f>'Marks Entry'!CY92</f>
        <v>0</v>
      </c>
      <c r="CY90" s="498">
        <f>'Marks Entry'!CZ92</f>
        <v>0</v>
      </c>
      <c r="CZ90" s="495">
        <f>'Marks Entry'!DA92</f>
        <v>0</v>
      </c>
      <c r="DA90" s="495">
        <f>'Marks Entry'!DB92</f>
        <v>0</v>
      </c>
      <c r="DB90" s="498">
        <f>'Marks Entry'!DC92</f>
        <v>0</v>
      </c>
      <c r="DC90" s="511">
        <f>'Marks Entry'!DD92</f>
        <v>0</v>
      </c>
      <c r="DD90" s="501">
        <f>'Marks Entry'!DE92</f>
        <v>0</v>
      </c>
      <c r="DE90" s="501" t="str">
        <f>'Marks Entry'!DF92</f>
        <v>E</v>
      </c>
      <c r="DF90" s="502">
        <f>'Marks Entry'!DG92</f>
        <v>0</v>
      </c>
      <c r="DG90" s="494">
        <f>'Marks Entry'!DH92</f>
        <v>0</v>
      </c>
      <c r="DH90" s="495">
        <f>'Marks Entry'!DI92</f>
        <v>0</v>
      </c>
      <c r="DI90" s="496">
        <f>'Marks Entry'!DJ92</f>
        <v>0</v>
      </c>
      <c r="DJ90" s="495">
        <f>'Marks Entry'!DK92</f>
        <v>0</v>
      </c>
      <c r="DK90" s="495">
        <f>'Marks Entry'!DL92</f>
        <v>0</v>
      </c>
      <c r="DL90" s="497">
        <f>'Marks Entry'!DM92</f>
        <v>0</v>
      </c>
      <c r="DM90" s="495">
        <f>'Marks Entry'!DN92</f>
        <v>0</v>
      </c>
      <c r="DN90" s="495">
        <f>'Marks Entry'!DO92</f>
        <v>0</v>
      </c>
      <c r="DO90" s="497">
        <f>'Marks Entry'!DP92</f>
        <v>0</v>
      </c>
      <c r="DP90" s="498">
        <f>'Marks Entry'!DQ92</f>
        <v>0</v>
      </c>
      <c r="DQ90" s="495">
        <f>'Marks Entry'!DR92</f>
        <v>0</v>
      </c>
      <c r="DR90" s="495">
        <f>'Marks Entry'!DS92</f>
        <v>0</v>
      </c>
      <c r="DS90" s="498">
        <f>'Marks Entry'!DT92</f>
        <v>0</v>
      </c>
      <c r="DT90" s="495">
        <f>'Marks Entry'!DU92</f>
        <v>0</v>
      </c>
      <c r="DU90" s="495">
        <f>'Marks Entry'!DV92</f>
        <v>0</v>
      </c>
      <c r="DV90" s="498">
        <f>'Marks Entry'!DW92</f>
        <v>0</v>
      </c>
      <c r="DW90" s="511">
        <f>'Marks Entry'!DX92</f>
        <v>0</v>
      </c>
      <c r="DX90" s="501">
        <f>'Marks Entry'!DY92</f>
        <v>0</v>
      </c>
      <c r="DY90" s="501" t="str">
        <f>'Marks Entry'!DZ92</f>
        <v>E</v>
      </c>
      <c r="DZ90" s="502">
        <f>'Marks Entry'!EA92</f>
        <v>0</v>
      </c>
      <c r="EA90" s="494">
        <f>'Marks Entry'!EB92</f>
        <v>0</v>
      </c>
      <c r="EB90" s="495">
        <f>'Marks Entry'!EC92</f>
        <v>0</v>
      </c>
      <c r="EC90" s="495">
        <f>'Marks Entry'!ED92</f>
        <v>0</v>
      </c>
      <c r="ED90" s="495">
        <f>'Marks Entry'!EE92</f>
        <v>0</v>
      </c>
      <c r="EE90" s="495">
        <f>'Marks Entry'!EF92</f>
        <v>0</v>
      </c>
      <c r="EF90" s="503">
        <f>'Marks Entry'!EG92</f>
        <v>0</v>
      </c>
      <c r="EG90" s="504">
        <f>'Marks Entry'!EJ92</f>
        <v>0</v>
      </c>
      <c r="EH90" s="494">
        <f>'Marks Entry'!EK92</f>
        <v>0</v>
      </c>
      <c r="EI90" s="495">
        <f>'Marks Entry'!EL92</f>
        <v>0</v>
      </c>
      <c r="EJ90" s="495">
        <f>'Marks Entry'!EM92</f>
        <v>0</v>
      </c>
      <c r="EK90" s="495">
        <f>'Marks Entry'!EN92</f>
        <v>0</v>
      </c>
      <c r="EL90" s="495">
        <f>'Marks Entry'!EO92</f>
        <v>0</v>
      </c>
      <c r="EM90" s="498">
        <f>'Marks Entry'!EP92</f>
        <v>0</v>
      </c>
      <c r="EN90" s="504">
        <f>'Marks Entry'!ES92</f>
        <v>0</v>
      </c>
      <c r="EO90" s="494">
        <f>'Marks Entry'!ET92</f>
        <v>0</v>
      </c>
      <c r="EP90" s="495">
        <f>'Marks Entry'!EU92</f>
        <v>0</v>
      </c>
      <c r="EQ90" s="495">
        <f>'Marks Entry'!EV92</f>
        <v>0</v>
      </c>
      <c r="ER90" s="495">
        <f>'Marks Entry'!EW92</f>
        <v>0</v>
      </c>
      <c r="ES90" s="495">
        <f>'Marks Entry'!EX92</f>
        <v>0</v>
      </c>
      <c r="ET90" s="498">
        <f>'Marks Entry'!EY92</f>
        <v>0</v>
      </c>
      <c r="EU90" s="504">
        <f>'Marks Entry'!FB92</f>
        <v>0</v>
      </c>
      <c r="EV90" s="505">
        <f>'Marks Entry'!FC92</f>
        <v>0</v>
      </c>
      <c r="EW90" s="506">
        <f>'Marks Entry'!FD92</f>
        <v>0</v>
      </c>
      <c r="EX90" s="512" t="str">
        <f>'Marks Entry'!FE92</f>
        <v/>
      </c>
      <c r="EY90" s="505">
        <f>'Marks Entry'!FF92</f>
        <v>0</v>
      </c>
      <c r="EZ90" s="506">
        <f>'Marks Entry'!FG92</f>
        <v>0</v>
      </c>
      <c r="FA90" s="506" t="str">
        <f>'Marks Entry'!FH92</f>
        <v/>
      </c>
      <c r="FB90" s="506" t="str">
        <f>IF(OR('Marks Entry'!FI92="First",'Marks Entry'!FI92="Second",'Marks Entry'!FI92="Third"),'Marks Entry'!FI92,"")</f>
        <v/>
      </c>
      <c r="FC90" s="506" t="str">
        <f>'Marks Entry'!FJ92</f>
        <v/>
      </c>
      <c r="FD90" s="509" t="str">
        <f>'Marks Entry'!FK92</f>
        <v/>
      </c>
      <c r="FE90" s="493" t="str">
        <f>'Marks Entry'!FL92</f>
        <v/>
      </c>
      <c r="FF90" s="510" t="str">
        <f>'Marks Entry'!FM92</f>
        <v/>
      </c>
      <c r="FG90" s="18">
        <f>'Marks Entry'!FO92</f>
        <v>0</v>
      </c>
    </row>
    <row r="91" spans="1:163" s="19" customFormat="1" ht="17.25" customHeight="1">
      <c r="A91" s="1013"/>
      <c r="B91" s="492">
        <f t="shared" si="2"/>
        <v>0</v>
      </c>
      <c r="C91" s="493">
        <f>'Marks Entry'!D93</f>
        <v>0</v>
      </c>
      <c r="D91" s="493">
        <f>'Marks Entry'!E93</f>
        <v>0</v>
      </c>
      <c r="E91" s="493">
        <f>'Marks Entry'!F93</f>
        <v>0</v>
      </c>
      <c r="F91" s="493">
        <f>'Marks Entry'!G93</f>
        <v>0</v>
      </c>
      <c r="G91" s="493">
        <f>'Marks Entry'!H93</f>
        <v>0</v>
      </c>
      <c r="H91" s="493">
        <f>'Marks Entry'!I93</f>
        <v>0</v>
      </c>
      <c r="I91" s="493">
        <f>'Marks Entry'!J93</f>
        <v>0</v>
      </c>
      <c r="J91" s="597">
        <f>'Marks Entry'!K93</f>
        <v>0</v>
      </c>
      <c r="K91" s="494">
        <f>'Marks Entry'!L93</f>
        <v>0</v>
      </c>
      <c r="L91" s="495">
        <f>'Marks Entry'!M93</f>
        <v>0</v>
      </c>
      <c r="M91" s="496">
        <f>'Marks Entry'!N93</f>
        <v>0</v>
      </c>
      <c r="N91" s="495">
        <f>'Marks Entry'!O93</f>
        <v>0</v>
      </c>
      <c r="O91" s="495">
        <f>'Marks Entry'!P93</f>
        <v>0</v>
      </c>
      <c r="P91" s="497">
        <f>'Marks Entry'!Q93</f>
        <v>0</v>
      </c>
      <c r="Q91" s="495">
        <f>'Marks Entry'!R93</f>
        <v>0</v>
      </c>
      <c r="R91" s="495">
        <f>'Marks Entry'!S93</f>
        <v>0</v>
      </c>
      <c r="S91" s="497">
        <f>'Marks Entry'!T93</f>
        <v>0</v>
      </c>
      <c r="T91" s="498">
        <f>'Marks Entry'!U93</f>
        <v>0</v>
      </c>
      <c r="U91" s="495">
        <f>'Marks Entry'!V93</f>
        <v>0</v>
      </c>
      <c r="V91" s="495">
        <f>'Marks Entry'!W93</f>
        <v>0</v>
      </c>
      <c r="W91" s="498">
        <f>'Marks Entry'!X93</f>
        <v>0</v>
      </c>
      <c r="X91" s="495">
        <f>'Marks Entry'!Y93</f>
        <v>0</v>
      </c>
      <c r="Y91" s="495">
        <f>'Marks Entry'!Z93</f>
        <v>0</v>
      </c>
      <c r="Z91" s="498">
        <f>'Marks Entry'!AA93</f>
        <v>0</v>
      </c>
      <c r="AA91" s="511">
        <f>'Marks Entry'!AB93</f>
        <v>0</v>
      </c>
      <c r="AB91" s="501">
        <f>'Marks Entry'!AC93</f>
        <v>0</v>
      </c>
      <c r="AC91" s="501" t="str">
        <f>'Marks Entry'!AD93</f>
        <v/>
      </c>
      <c r="AD91" s="502">
        <f>'Marks Entry'!AE93</f>
        <v>0</v>
      </c>
      <c r="AE91" s="494">
        <f>'Marks Entry'!AF93</f>
        <v>0</v>
      </c>
      <c r="AF91" s="495">
        <f>'Marks Entry'!AG93</f>
        <v>0</v>
      </c>
      <c r="AG91" s="496">
        <f>'Marks Entry'!AH93</f>
        <v>0</v>
      </c>
      <c r="AH91" s="495">
        <f>'Marks Entry'!AI93</f>
        <v>0</v>
      </c>
      <c r="AI91" s="495">
        <f>'Marks Entry'!AJ93</f>
        <v>0</v>
      </c>
      <c r="AJ91" s="497">
        <f>'Marks Entry'!AK93</f>
        <v>0</v>
      </c>
      <c r="AK91" s="495">
        <f>'Marks Entry'!AL93</f>
        <v>0</v>
      </c>
      <c r="AL91" s="495">
        <f>'Marks Entry'!AM93</f>
        <v>0</v>
      </c>
      <c r="AM91" s="497">
        <f>'Marks Entry'!AN93</f>
        <v>0</v>
      </c>
      <c r="AN91" s="498">
        <f>'Marks Entry'!AO93</f>
        <v>0</v>
      </c>
      <c r="AO91" s="495">
        <f>'Marks Entry'!AP93</f>
        <v>0</v>
      </c>
      <c r="AP91" s="495">
        <f>'Marks Entry'!AQ93</f>
        <v>0</v>
      </c>
      <c r="AQ91" s="498">
        <f>'Marks Entry'!AR93</f>
        <v>0</v>
      </c>
      <c r="AR91" s="495">
        <f>'Marks Entry'!AS93</f>
        <v>0</v>
      </c>
      <c r="AS91" s="495">
        <f>'Marks Entry'!AT93</f>
        <v>0</v>
      </c>
      <c r="AT91" s="498">
        <f>'Marks Entry'!AU93</f>
        <v>0</v>
      </c>
      <c r="AU91" s="511">
        <f>'Marks Entry'!AV93</f>
        <v>0</v>
      </c>
      <c r="AV91" s="501">
        <f>'Marks Entry'!AW93</f>
        <v>0</v>
      </c>
      <c r="AW91" s="501" t="str">
        <f>'Marks Entry'!AX93</f>
        <v>E</v>
      </c>
      <c r="AX91" s="502">
        <f>'Marks Entry'!AY93</f>
        <v>0</v>
      </c>
      <c r="AY91" s="494">
        <f>'Marks Entry'!AZ93</f>
        <v>0</v>
      </c>
      <c r="AZ91" s="495">
        <f>'Marks Entry'!BA93</f>
        <v>0</v>
      </c>
      <c r="BA91" s="496">
        <f>'Marks Entry'!BB93</f>
        <v>0</v>
      </c>
      <c r="BB91" s="495">
        <f>'Marks Entry'!BC93</f>
        <v>0</v>
      </c>
      <c r="BC91" s="495">
        <f>'Marks Entry'!BD93</f>
        <v>0</v>
      </c>
      <c r="BD91" s="497">
        <f>'Marks Entry'!BE93</f>
        <v>0</v>
      </c>
      <c r="BE91" s="495">
        <f>'Marks Entry'!BF93</f>
        <v>0</v>
      </c>
      <c r="BF91" s="495">
        <f>'Marks Entry'!BG93</f>
        <v>0</v>
      </c>
      <c r="BG91" s="497">
        <f>'Marks Entry'!BH93</f>
        <v>0</v>
      </c>
      <c r="BH91" s="498">
        <f>'Marks Entry'!BI93</f>
        <v>0</v>
      </c>
      <c r="BI91" s="495">
        <f>'Marks Entry'!BJ93</f>
        <v>0</v>
      </c>
      <c r="BJ91" s="495">
        <f>'Marks Entry'!BK93</f>
        <v>0</v>
      </c>
      <c r="BK91" s="498">
        <f>'Marks Entry'!BL93</f>
        <v>0</v>
      </c>
      <c r="BL91" s="495">
        <f>'Marks Entry'!BM93</f>
        <v>0</v>
      </c>
      <c r="BM91" s="495">
        <f>'Marks Entry'!BN93</f>
        <v>0</v>
      </c>
      <c r="BN91" s="498">
        <f>'Marks Entry'!BO93</f>
        <v>0</v>
      </c>
      <c r="BO91" s="511">
        <f>'Marks Entry'!BP93</f>
        <v>0</v>
      </c>
      <c r="BP91" s="501">
        <f>'Marks Entry'!BQ93</f>
        <v>0</v>
      </c>
      <c r="BQ91" s="501" t="str">
        <f>'Marks Entry'!BR93</f>
        <v>E</v>
      </c>
      <c r="BR91" s="502">
        <f>'Marks Entry'!BS93</f>
        <v>0</v>
      </c>
      <c r="BS91" s="494">
        <f>'Marks Entry'!BT93</f>
        <v>0</v>
      </c>
      <c r="BT91" s="495">
        <f>'Marks Entry'!BU93</f>
        <v>0</v>
      </c>
      <c r="BU91" s="496">
        <f>'Marks Entry'!BV93</f>
        <v>0</v>
      </c>
      <c r="BV91" s="495">
        <f>'Marks Entry'!BW93</f>
        <v>0</v>
      </c>
      <c r="BW91" s="495">
        <f>'Marks Entry'!BX93</f>
        <v>0</v>
      </c>
      <c r="BX91" s="497">
        <f>'Marks Entry'!BY93</f>
        <v>0</v>
      </c>
      <c r="BY91" s="495">
        <f>'Marks Entry'!BZ93</f>
        <v>0</v>
      </c>
      <c r="BZ91" s="495">
        <f>'Marks Entry'!CA93</f>
        <v>0</v>
      </c>
      <c r="CA91" s="497">
        <f>'Marks Entry'!CB93</f>
        <v>0</v>
      </c>
      <c r="CB91" s="498">
        <f>'Marks Entry'!CC93</f>
        <v>0</v>
      </c>
      <c r="CC91" s="495">
        <f>'Marks Entry'!CD93</f>
        <v>0</v>
      </c>
      <c r="CD91" s="495">
        <f>'Marks Entry'!CE93</f>
        <v>0</v>
      </c>
      <c r="CE91" s="498">
        <f>'Marks Entry'!CF93</f>
        <v>0</v>
      </c>
      <c r="CF91" s="495">
        <f>'Marks Entry'!CG93</f>
        <v>0</v>
      </c>
      <c r="CG91" s="495">
        <f>'Marks Entry'!CH93</f>
        <v>0</v>
      </c>
      <c r="CH91" s="498">
        <f>'Marks Entry'!CI93</f>
        <v>0</v>
      </c>
      <c r="CI91" s="511">
        <f>'Marks Entry'!CJ93</f>
        <v>0</v>
      </c>
      <c r="CJ91" s="501">
        <f>'Marks Entry'!CK93</f>
        <v>0</v>
      </c>
      <c r="CK91" s="501" t="str">
        <f>'Marks Entry'!CL93</f>
        <v>E</v>
      </c>
      <c r="CL91" s="502">
        <f>'Marks Entry'!CM93</f>
        <v>0</v>
      </c>
      <c r="CM91" s="494">
        <f>'Marks Entry'!CN93</f>
        <v>0</v>
      </c>
      <c r="CN91" s="495">
        <f>'Marks Entry'!CO93</f>
        <v>0</v>
      </c>
      <c r="CO91" s="496">
        <f>'Marks Entry'!CP93</f>
        <v>0</v>
      </c>
      <c r="CP91" s="495">
        <f>'Marks Entry'!CQ93</f>
        <v>0</v>
      </c>
      <c r="CQ91" s="495">
        <f>'Marks Entry'!CR93</f>
        <v>0</v>
      </c>
      <c r="CR91" s="497">
        <f>'Marks Entry'!CS93</f>
        <v>0</v>
      </c>
      <c r="CS91" s="495">
        <f>'Marks Entry'!CT93</f>
        <v>0</v>
      </c>
      <c r="CT91" s="495">
        <f>'Marks Entry'!CU93</f>
        <v>0</v>
      </c>
      <c r="CU91" s="497">
        <f>'Marks Entry'!CV93</f>
        <v>0</v>
      </c>
      <c r="CV91" s="498">
        <f>'Marks Entry'!CW93</f>
        <v>0</v>
      </c>
      <c r="CW91" s="495">
        <f>'Marks Entry'!CX93</f>
        <v>0</v>
      </c>
      <c r="CX91" s="495">
        <f>'Marks Entry'!CY93</f>
        <v>0</v>
      </c>
      <c r="CY91" s="498">
        <f>'Marks Entry'!CZ93</f>
        <v>0</v>
      </c>
      <c r="CZ91" s="495">
        <f>'Marks Entry'!DA93</f>
        <v>0</v>
      </c>
      <c r="DA91" s="495">
        <f>'Marks Entry'!DB93</f>
        <v>0</v>
      </c>
      <c r="DB91" s="498">
        <f>'Marks Entry'!DC93</f>
        <v>0</v>
      </c>
      <c r="DC91" s="511">
        <f>'Marks Entry'!DD93</f>
        <v>0</v>
      </c>
      <c r="DD91" s="501">
        <f>'Marks Entry'!DE93</f>
        <v>0</v>
      </c>
      <c r="DE91" s="501" t="str">
        <f>'Marks Entry'!DF93</f>
        <v>E</v>
      </c>
      <c r="DF91" s="502">
        <f>'Marks Entry'!DG93</f>
        <v>0</v>
      </c>
      <c r="DG91" s="494">
        <f>'Marks Entry'!DH93</f>
        <v>0</v>
      </c>
      <c r="DH91" s="495">
        <f>'Marks Entry'!DI93</f>
        <v>0</v>
      </c>
      <c r="DI91" s="496">
        <f>'Marks Entry'!DJ93</f>
        <v>0</v>
      </c>
      <c r="DJ91" s="495">
        <f>'Marks Entry'!DK93</f>
        <v>0</v>
      </c>
      <c r="DK91" s="495">
        <f>'Marks Entry'!DL93</f>
        <v>0</v>
      </c>
      <c r="DL91" s="497">
        <f>'Marks Entry'!DM93</f>
        <v>0</v>
      </c>
      <c r="DM91" s="495">
        <f>'Marks Entry'!DN93</f>
        <v>0</v>
      </c>
      <c r="DN91" s="495">
        <f>'Marks Entry'!DO93</f>
        <v>0</v>
      </c>
      <c r="DO91" s="497">
        <f>'Marks Entry'!DP93</f>
        <v>0</v>
      </c>
      <c r="DP91" s="498">
        <f>'Marks Entry'!DQ93</f>
        <v>0</v>
      </c>
      <c r="DQ91" s="495">
        <f>'Marks Entry'!DR93</f>
        <v>0</v>
      </c>
      <c r="DR91" s="495">
        <f>'Marks Entry'!DS93</f>
        <v>0</v>
      </c>
      <c r="DS91" s="498">
        <f>'Marks Entry'!DT93</f>
        <v>0</v>
      </c>
      <c r="DT91" s="495">
        <f>'Marks Entry'!DU93</f>
        <v>0</v>
      </c>
      <c r="DU91" s="495">
        <f>'Marks Entry'!DV93</f>
        <v>0</v>
      </c>
      <c r="DV91" s="498">
        <f>'Marks Entry'!DW93</f>
        <v>0</v>
      </c>
      <c r="DW91" s="511">
        <f>'Marks Entry'!DX93</f>
        <v>0</v>
      </c>
      <c r="DX91" s="501">
        <f>'Marks Entry'!DY93</f>
        <v>0</v>
      </c>
      <c r="DY91" s="501" t="str">
        <f>'Marks Entry'!DZ93</f>
        <v>E</v>
      </c>
      <c r="DZ91" s="502">
        <f>'Marks Entry'!EA93</f>
        <v>0</v>
      </c>
      <c r="EA91" s="494">
        <f>'Marks Entry'!EB93</f>
        <v>0</v>
      </c>
      <c r="EB91" s="495">
        <f>'Marks Entry'!EC93</f>
        <v>0</v>
      </c>
      <c r="EC91" s="495">
        <f>'Marks Entry'!ED93</f>
        <v>0</v>
      </c>
      <c r="ED91" s="495">
        <f>'Marks Entry'!EE93</f>
        <v>0</v>
      </c>
      <c r="EE91" s="495">
        <f>'Marks Entry'!EF93</f>
        <v>0</v>
      </c>
      <c r="EF91" s="503">
        <f>'Marks Entry'!EG93</f>
        <v>0</v>
      </c>
      <c r="EG91" s="504">
        <f>'Marks Entry'!EJ93</f>
        <v>0</v>
      </c>
      <c r="EH91" s="494">
        <f>'Marks Entry'!EK93</f>
        <v>0</v>
      </c>
      <c r="EI91" s="495">
        <f>'Marks Entry'!EL93</f>
        <v>0</v>
      </c>
      <c r="EJ91" s="495">
        <f>'Marks Entry'!EM93</f>
        <v>0</v>
      </c>
      <c r="EK91" s="495">
        <f>'Marks Entry'!EN93</f>
        <v>0</v>
      </c>
      <c r="EL91" s="495">
        <f>'Marks Entry'!EO93</f>
        <v>0</v>
      </c>
      <c r="EM91" s="498">
        <f>'Marks Entry'!EP93</f>
        <v>0</v>
      </c>
      <c r="EN91" s="504">
        <f>'Marks Entry'!ES93</f>
        <v>0</v>
      </c>
      <c r="EO91" s="494">
        <f>'Marks Entry'!ET93</f>
        <v>0</v>
      </c>
      <c r="EP91" s="495">
        <f>'Marks Entry'!EU93</f>
        <v>0</v>
      </c>
      <c r="EQ91" s="495">
        <f>'Marks Entry'!EV93</f>
        <v>0</v>
      </c>
      <c r="ER91" s="495">
        <f>'Marks Entry'!EW93</f>
        <v>0</v>
      </c>
      <c r="ES91" s="495">
        <f>'Marks Entry'!EX93</f>
        <v>0</v>
      </c>
      <c r="ET91" s="498">
        <f>'Marks Entry'!EY93</f>
        <v>0</v>
      </c>
      <c r="EU91" s="504">
        <f>'Marks Entry'!FB93</f>
        <v>0</v>
      </c>
      <c r="EV91" s="505">
        <f>'Marks Entry'!FC93</f>
        <v>0</v>
      </c>
      <c r="EW91" s="506">
        <f>'Marks Entry'!FD93</f>
        <v>0</v>
      </c>
      <c r="EX91" s="512" t="str">
        <f>'Marks Entry'!FE93</f>
        <v/>
      </c>
      <c r="EY91" s="505">
        <f>'Marks Entry'!FF93</f>
        <v>0</v>
      </c>
      <c r="EZ91" s="506">
        <f>'Marks Entry'!FG93</f>
        <v>0</v>
      </c>
      <c r="FA91" s="506" t="str">
        <f>'Marks Entry'!FH93</f>
        <v/>
      </c>
      <c r="FB91" s="506" t="str">
        <f>IF(OR('Marks Entry'!FI93="First",'Marks Entry'!FI93="Second",'Marks Entry'!FI93="Third"),'Marks Entry'!FI93,"")</f>
        <v/>
      </c>
      <c r="FC91" s="506" t="str">
        <f>'Marks Entry'!FJ93</f>
        <v/>
      </c>
      <c r="FD91" s="509" t="str">
        <f>'Marks Entry'!FK93</f>
        <v/>
      </c>
      <c r="FE91" s="493" t="str">
        <f>'Marks Entry'!FL93</f>
        <v/>
      </c>
      <c r="FF91" s="510" t="str">
        <f>'Marks Entry'!FM93</f>
        <v/>
      </c>
      <c r="FG91" s="18">
        <f>'Marks Entry'!FO93</f>
        <v>0</v>
      </c>
    </row>
    <row r="92" spans="1:163" s="19" customFormat="1" ht="17.25" customHeight="1">
      <c r="A92" s="1013"/>
      <c r="B92" s="492">
        <f t="shared" si="2"/>
        <v>0</v>
      </c>
      <c r="C92" s="493">
        <f>'Marks Entry'!D94</f>
        <v>0</v>
      </c>
      <c r="D92" s="493">
        <f>'Marks Entry'!E94</f>
        <v>0</v>
      </c>
      <c r="E92" s="493">
        <f>'Marks Entry'!F94</f>
        <v>0</v>
      </c>
      <c r="F92" s="493">
        <f>'Marks Entry'!G94</f>
        <v>0</v>
      </c>
      <c r="G92" s="493">
        <f>'Marks Entry'!H94</f>
        <v>0</v>
      </c>
      <c r="H92" s="493">
        <f>'Marks Entry'!I94</f>
        <v>0</v>
      </c>
      <c r="I92" s="493">
        <f>'Marks Entry'!J94</f>
        <v>0</v>
      </c>
      <c r="J92" s="597">
        <f>'Marks Entry'!K94</f>
        <v>0</v>
      </c>
      <c r="K92" s="494">
        <f>'Marks Entry'!L94</f>
        <v>0</v>
      </c>
      <c r="L92" s="495">
        <f>'Marks Entry'!M94</f>
        <v>0</v>
      </c>
      <c r="M92" s="496">
        <f>'Marks Entry'!N94</f>
        <v>0</v>
      </c>
      <c r="N92" s="495">
        <f>'Marks Entry'!O94</f>
        <v>0</v>
      </c>
      <c r="O92" s="495">
        <f>'Marks Entry'!P94</f>
        <v>0</v>
      </c>
      <c r="P92" s="497">
        <f>'Marks Entry'!Q94</f>
        <v>0</v>
      </c>
      <c r="Q92" s="495">
        <f>'Marks Entry'!R94</f>
        <v>0</v>
      </c>
      <c r="R92" s="495">
        <f>'Marks Entry'!S94</f>
        <v>0</v>
      </c>
      <c r="S92" s="497">
        <f>'Marks Entry'!T94</f>
        <v>0</v>
      </c>
      <c r="T92" s="498">
        <f>'Marks Entry'!U94</f>
        <v>0</v>
      </c>
      <c r="U92" s="495">
        <f>'Marks Entry'!V94</f>
        <v>0</v>
      </c>
      <c r="V92" s="495">
        <f>'Marks Entry'!W94</f>
        <v>0</v>
      </c>
      <c r="W92" s="498">
        <f>'Marks Entry'!X94</f>
        <v>0</v>
      </c>
      <c r="X92" s="495">
        <f>'Marks Entry'!Y94</f>
        <v>0</v>
      </c>
      <c r="Y92" s="495">
        <f>'Marks Entry'!Z94</f>
        <v>0</v>
      </c>
      <c r="Z92" s="498">
        <f>'Marks Entry'!AA94</f>
        <v>0</v>
      </c>
      <c r="AA92" s="511">
        <f>'Marks Entry'!AB94</f>
        <v>0</v>
      </c>
      <c r="AB92" s="501">
        <f>'Marks Entry'!AC94</f>
        <v>0</v>
      </c>
      <c r="AC92" s="501" t="str">
        <f>'Marks Entry'!AD94</f>
        <v/>
      </c>
      <c r="AD92" s="502">
        <f>'Marks Entry'!AE94</f>
        <v>0</v>
      </c>
      <c r="AE92" s="494">
        <f>'Marks Entry'!AF94</f>
        <v>0</v>
      </c>
      <c r="AF92" s="495">
        <f>'Marks Entry'!AG94</f>
        <v>0</v>
      </c>
      <c r="AG92" s="496">
        <f>'Marks Entry'!AH94</f>
        <v>0</v>
      </c>
      <c r="AH92" s="495">
        <f>'Marks Entry'!AI94</f>
        <v>0</v>
      </c>
      <c r="AI92" s="495">
        <f>'Marks Entry'!AJ94</f>
        <v>0</v>
      </c>
      <c r="AJ92" s="497">
        <f>'Marks Entry'!AK94</f>
        <v>0</v>
      </c>
      <c r="AK92" s="495">
        <f>'Marks Entry'!AL94</f>
        <v>0</v>
      </c>
      <c r="AL92" s="495">
        <f>'Marks Entry'!AM94</f>
        <v>0</v>
      </c>
      <c r="AM92" s="497">
        <f>'Marks Entry'!AN94</f>
        <v>0</v>
      </c>
      <c r="AN92" s="498">
        <f>'Marks Entry'!AO94</f>
        <v>0</v>
      </c>
      <c r="AO92" s="495">
        <f>'Marks Entry'!AP94</f>
        <v>0</v>
      </c>
      <c r="AP92" s="495">
        <f>'Marks Entry'!AQ94</f>
        <v>0</v>
      </c>
      <c r="AQ92" s="498">
        <f>'Marks Entry'!AR94</f>
        <v>0</v>
      </c>
      <c r="AR92" s="495">
        <f>'Marks Entry'!AS94</f>
        <v>0</v>
      </c>
      <c r="AS92" s="495">
        <f>'Marks Entry'!AT94</f>
        <v>0</v>
      </c>
      <c r="AT92" s="498">
        <f>'Marks Entry'!AU94</f>
        <v>0</v>
      </c>
      <c r="AU92" s="511">
        <f>'Marks Entry'!AV94</f>
        <v>0</v>
      </c>
      <c r="AV92" s="501">
        <f>'Marks Entry'!AW94</f>
        <v>0</v>
      </c>
      <c r="AW92" s="501" t="str">
        <f>'Marks Entry'!AX94</f>
        <v>E</v>
      </c>
      <c r="AX92" s="502">
        <f>'Marks Entry'!AY94</f>
        <v>0</v>
      </c>
      <c r="AY92" s="494">
        <f>'Marks Entry'!AZ94</f>
        <v>0</v>
      </c>
      <c r="AZ92" s="495">
        <f>'Marks Entry'!BA94</f>
        <v>0</v>
      </c>
      <c r="BA92" s="496">
        <f>'Marks Entry'!BB94</f>
        <v>0</v>
      </c>
      <c r="BB92" s="495">
        <f>'Marks Entry'!BC94</f>
        <v>0</v>
      </c>
      <c r="BC92" s="495">
        <f>'Marks Entry'!BD94</f>
        <v>0</v>
      </c>
      <c r="BD92" s="497">
        <f>'Marks Entry'!BE94</f>
        <v>0</v>
      </c>
      <c r="BE92" s="495">
        <f>'Marks Entry'!BF94</f>
        <v>0</v>
      </c>
      <c r="BF92" s="495">
        <f>'Marks Entry'!BG94</f>
        <v>0</v>
      </c>
      <c r="BG92" s="497">
        <f>'Marks Entry'!BH94</f>
        <v>0</v>
      </c>
      <c r="BH92" s="498">
        <f>'Marks Entry'!BI94</f>
        <v>0</v>
      </c>
      <c r="BI92" s="495">
        <f>'Marks Entry'!BJ94</f>
        <v>0</v>
      </c>
      <c r="BJ92" s="495">
        <f>'Marks Entry'!BK94</f>
        <v>0</v>
      </c>
      <c r="BK92" s="498">
        <f>'Marks Entry'!BL94</f>
        <v>0</v>
      </c>
      <c r="BL92" s="495">
        <f>'Marks Entry'!BM94</f>
        <v>0</v>
      </c>
      <c r="BM92" s="495">
        <f>'Marks Entry'!BN94</f>
        <v>0</v>
      </c>
      <c r="BN92" s="498">
        <f>'Marks Entry'!BO94</f>
        <v>0</v>
      </c>
      <c r="BO92" s="511">
        <f>'Marks Entry'!BP94</f>
        <v>0</v>
      </c>
      <c r="BP92" s="501">
        <f>'Marks Entry'!BQ94</f>
        <v>0</v>
      </c>
      <c r="BQ92" s="501" t="str">
        <f>'Marks Entry'!BR94</f>
        <v>E</v>
      </c>
      <c r="BR92" s="502">
        <f>'Marks Entry'!BS94</f>
        <v>0</v>
      </c>
      <c r="BS92" s="494">
        <f>'Marks Entry'!BT94</f>
        <v>0</v>
      </c>
      <c r="BT92" s="495">
        <f>'Marks Entry'!BU94</f>
        <v>0</v>
      </c>
      <c r="BU92" s="496">
        <f>'Marks Entry'!BV94</f>
        <v>0</v>
      </c>
      <c r="BV92" s="495">
        <f>'Marks Entry'!BW94</f>
        <v>0</v>
      </c>
      <c r="BW92" s="495">
        <f>'Marks Entry'!BX94</f>
        <v>0</v>
      </c>
      <c r="BX92" s="497">
        <f>'Marks Entry'!BY94</f>
        <v>0</v>
      </c>
      <c r="BY92" s="495">
        <f>'Marks Entry'!BZ94</f>
        <v>0</v>
      </c>
      <c r="BZ92" s="495">
        <f>'Marks Entry'!CA94</f>
        <v>0</v>
      </c>
      <c r="CA92" s="497">
        <f>'Marks Entry'!CB94</f>
        <v>0</v>
      </c>
      <c r="CB92" s="498">
        <f>'Marks Entry'!CC94</f>
        <v>0</v>
      </c>
      <c r="CC92" s="495">
        <f>'Marks Entry'!CD94</f>
        <v>0</v>
      </c>
      <c r="CD92" s="495">
        <f>'Marks Entry'!CE94</f>
        <v>0</v>
      </c>
      <c r="CE92" s="498">
        <f>'Marks Entry'!CF94</f>
        <v>0</v>
      </c>
      <c r="CF92" s="495">
        <f>'Marks Entry'!CG94</f>
        <v>0</v>
      </c>
      <c r="CG92" s="495">
        <f>'Marks Entry'!CH94</f>
        <v>0</v>
      </c>
      <c r="CH92" s="498">
        <f>'Marks Entry'!CI94</f>
        <v>0</v>
      </c>
      <c r="CI92" s="511">
        <f>'Marks Entry'!CJ94</f>
        <v>0</v>
      </c>
      <c r="CJ92" s="501">
        <f>'Marks Entry'!CK94</f>
        <v>0</v>
      </c>
      <c r="CK92" s="501" t="str">
        <f>'Marks Entry'!CL94</f>
        <v>E</v>
      </c>
      <c r="CL92" s="502">
        <f>'Marks Entry'!CM94</f>
        <v>0</v>
      </c>
      <c r="CM92" s="494">
        <f>'Marks Entry'!CN94</f>
        <v>0</v>
      </c>
      <c r="CN92" s="495">
        <f>'Marks Entry'!CO94</f>
        <v>0</v>
      </c>
      <c r="CO92" s="496">
        <f>'Marks Entry'!CP94</f>
        <v>0</v>
      </c>
      <c r="CP92" s="495">
        <f>'Marks Entry'!CQ94</f>
        <v>0</v>
      </c>
      <c r="CQ92" s="495">
        <f>'Marks Entry'!CR94</f>
        <v>0</v>
      </c>
      <c r="CR92" s="497">
        <f>'Marks Entry'!CS94</f>
        <v>0</v>
      </c>
      <c r="CS92" s="495">
        <f>'Marks Entry'!CT94</f>
        <v>0</v>
      </c>
      <c r="CT92" s="495">
        <f>'Marks Entry'!CU94</f>
        <v>0</v>
      </c>
      <c r="CU92" s="497">
        <f>'Marks Entry'!CV94</f>
        <v>0</v>
      </c>
      <c r="CV92" s="498">
        <f>'Marks Entry'!CW94</f>
        <v>0</v>
      </c>
      <c r="CW92" s="495">
        <f>'Marks Entry'!CX94</f>
        <v>0</v>
      </c>
      <c r="CX92" s="495">
        <f>'Marks Entry'!CY94</f>
        <v>0</v>
      </c>
      <c r="CY92" s="498">
        <f>'Marks Entry'!CZ94</f>
        <v>0</v>
      </c>
      <c r="CZ92" s="495">
        <f>'Marks Entry'!DA94</f>
        <v>0</v>
      </c>
      <c r="DA92" s="495">
        <f>'Marks Entry'!DB94</f>
        <v>0</v>
      </c>
      <c r="DB92" s="498">
        <f>'Marks Entry'!DC94</f>
        <v>0</v>
      </c>
      <c r="DC92" s="511">
        <f>'Marks Entry'!DD94</f>
        <v>0</v>
      </c>
      <c r="DD92" s="501">
        <f>'Marks Entry'!DE94</f>
        <v>0</v>
      </c>
      <c r="DE92" s="501" t="str">
        <f>'Marks Entry'!DF94</f>
        <v>E</v>
      </c>
      <c r="DF92" s="502">
        <f>'Marks Entry'!DG94</f>
        <v>0</v>
      </c>
      <c r="DG92" s="494">
        <f>'Marks Entry'!DH94</f>
        <v>0</v>
      </c>
      <c r="DH92" s="495">
        <f>'Marks Entry'!DI94</f>
        <v>0</v>
      </c>
      <c r="DI92" s="496">
        <f>'Marks Entry'!DJ94</f>
        <v>0</v>
      </c>
      <c r="DJ92" s="495">
        <f>'Marks Entry'!DK94</f>
        <v>0</v>
      </c>
      <c r="DK92" s="495">
        <f>'Marks Entry'!DL94</f>
        <v>0</v>
      </c>
      <c r="DL92" s="497">
        <f>'Marks Entry'!DM94</f>
        <v>0</v>
      </c>
      <c r="DM92" s="495">
        <f>'Marks Entry'!DN94</f>
        <v>0</v>
      </c>
      <c r="DN92" s="495">
        <f>'Marks Entry'!DO94</f>
        <v>0</v>
      </c>
      <c r="DO92" s="497">
        <f>'Marks Entry'!DP94</f>
        <v>0</v>
      </c>
      <c r="DP92" s="498">
        <f>'Marks Entry'!DQ94</f>
        <v>0</v>
      </c>
      <c r="DQ92" s="495">
        <f>'Marks Entry'!DR94</f>
        <v>0</v>
      </c>
      <c r="DR92" s="495">
        <f>'Marks Entry'!DS94</f>
        <v>0</v>
      </c>
      <c r="DS92" s="498">
        <f>'Marks Entry'!DT94</f>
        <v>0</v>
      </c>
      <c r="DT92" s="495">
        <f>'Marks Entry'!DU94</f>
        <v>0</v>
      </c>
      <c r="DU92" s="495">
        <f>'Marks Entry'!DV94</f>
        <v>0</v>
      </c>
      <c r="DV92" s="498">
        <f>'Marks Entry'!DW94</f>
        <v>0</v>
      </c>
      <c r="DW92" s="511">
        <f>'Marks Entry'!DX94</f>
        <v>0</v>
      </c>
      <c r="DX92" s="501">
        <f>'Marks Entry'!DY94</f>
        <v>0</v>
      </c>
      <c r="DY92" s="501" t="str">
        <f>'Marks Entry'!DZ94</f>
        <v>E</v>
      </c>
      <c r="DZ92" s="502">
        <f>'Marks Entry'!EA94</f>
        <v>0</v>
      </c>
      <c r="EA92" s="494">
        <f>'Marks Entry'!EB94</f>
        <v>0</v>
      </c>
      <c r="EB92" s="495">
        <f>'Marks Entry'!EC94</f>
        <v>0</v>
      </c>
      <c r="EC92" s="495">
        <f>'Marks Entry'!ED94</f>
        <v>0</v>
      </c>
      <c r="ED92" s="495">
        <f>'Marks Entry'!EE94</f>
        <v>0</v>
      </c>
      <c r="EE92" s="495">
        <f>'Marks Entry'!EF94</f>
        <v>0</v>
      </c>
      <c r="EF92" s="503">
        <f>'Marks Entry'!EG94</f>
        <v>0</v>
      </c>
      <c r="EG92" s="504">
        <f>'Marks Entry'!EJ94</f>
        <v>0</v>
      </c>
      <c r="EH92" s="494">
        <f>'Marks Entry'!EK94</f>
        <v>0</v>
      </c>
      <c r="EI92" s="495">
        <f>'Marks Entry'!EL94</f>
        <v>0</v>
      </c>
      <c r="EJ92" s="495">
        <f>'Marks Entry'!EM94</f>
        <v>0</v>
      </c>
      <c r="EK92" s="495">
        <f>'Marks Entry'!EN94</f>
        <v>0</v>
      </c>
      <c r="EL92" s="495">
        <f>'Marks Entry'!EO94</f>
        <v>0</v>
      </c>
      <c r="EM92" s="498">
        <f>'Marks Entry'!EP94</f>
        <v>0</v>
      </c>
      <c r="EN92" s="504">
        <f>'Marks Entry'!ES94</f>
        <v>0</v>
      </c>
      <c r="EO92" s="494">
        <f>'Marks Entry'!ET94</f>
        <v>0</v>
      </c>
      <c r="EP92" s="495">
        <f>'Marks Entry'!EU94</f>
        <v>0</v>
      </c>
      <c r="EQ92" s="495">
        <f>'Marks Entry'!EV94</f>
        <v>0</v>
      </c>
      <c r="ER92" s="495">
        <f>'Marks Entry'!EW94</f>
        <v>0</v>
      </c>
      <c r="ES92" s="495">
        <f>'Marks Entry'!EX94</f>
        <v>0</v>
      </c>
      <c r="ET92" s="498">
        <f>'Marks Entry'!EY94</f>
        <v>0</v>
      </c>
      <c r="EU92" s="504">
        <f>'Marks Entry'!FB94</f>
        <v>0</v>
      </c>
      <c r="EV92" s="505">
        <f>'Marks Entry'!FC94</f>
        <v>0</v>
      </c>
      <c r="EW92" s="506">
        <f>'Marks Entry'!FD94</f>
        <v>0</v>
      </c>
      <c r="EX92" s="512" t="str">
        <f>'Marks Entry'!FE94</f>
        <v/>
      </c>
      <c r="EY92" s="505">
        <f>'Marks Entry'!FF94</f>
        <v>0</v>
      </c>
      <c r="EZ92" s="506">
        <f>'Marks Entry'!FG94</f>
        <v>0</v>
      </c>
      <c r="FA92" s="506" t="str">
        <f>'Marks Entry'!FH94</f>
        <v/>
      </c>
      <c r="FB92" s="506" t="str">
        <f>IF(OR('Marks Entry'!FI94="First",'Marks Entry'!FI94="Second",'Marks Entry'!FI94="Third"),'Marks Entry'!FI94,"")</f>
        <v/>
      </c>
      <c r="FC92" s="506" t="str">
        <f>'Marks Entry'!FJ94</f>
        <v/>
      </c>
      <c r="FD92" s="509" t="str">
        <f>'Marks Entry'!FK94</f>
        <v/>
      </c>
      <c r="FE92" s="493" t="str">
        <f>'Marks Entry'!FL94</f>
        <v/>
      </c>
      <c r="FF92" s="510" t="str">
        <f>'Marks Entry'!FM94</f>
        <v/>
      </c>
      <c r="FG92" s="18">
        <f>'Marks Entry'!FO94</f>
        <v>0</v>
      </c>
    </row>
    <row r="93" spans="1:163" s="19" customFormat="1" ht="17.25" customHeight="1">
      <c r="A93" s="1013"/>
      <c r="B93" s="492">
        <f t="shared" si="2"/>
        <v>0</v>
      </c>
      <c r="C93" s="493">
        <f>'Marks Entry'!D95</f>
        <v>0</v>
      </c>
      <c r="D93" s="493">
        <f>'Marks Entry'!E95</f>
        <v>0</v>
      </c>
      <c r="E93" s="493">
        <f>'Marks Entry'!F95</f>
        <v>0</v>
      </c>
      <c r="F93" s="493">
        <f>'Marks Entry'!G95</f>
        <v>0</v>
      </c>
      <c r="G93" s="493">
        <f>'Marks Entry'!H95</f>
        <v>0</v>
      </c>
      <c r="H93" s="493">
        <f>'Marks Entry'!I95</f>
        <v>0</v>
      </c>
      <c r="I93" s="493">
        <f>'Marks Entry'!J95</f>
        <v>0</v>
      </c>
      <c r="J93" s="597">
        <f>'Marks Entry'!K95</f>
        <v>0</v>
      </c>
      <c r="K93" s="494">
        <f>'Marks Entry'!L95</f>
        <v>0</v>
      </c>
      <c r="L93" s="495">
        <f>'Marks Entry'!M95</f>
        <v>0</v>
      </c>
      <c r="M93" s="496">
        <f>'Marks Entry'!N95</f>
        <v>0</v>
      </c>
      <c r="N93" s="495">
        <f>'Marks Entry'!O95</f>
        <v>0</v>
      </c>
      <c r="O93" s="495">
        <f>'Marks Entry'!P95</f>
        <v>0</v>
      </c>
      <c r="P93" s="497">
        <f>'Marks Entry'!Q95</f>
        <v>0</v>
      </c>
      <c r="Q93" s="495">
        <f>'Marks Entry'!R95</f>
        <v>0</v>
      </c>
      <c r="R93" s="495">
        <f>'Marks Entry'!S95</f>
        <v>0</v>
      </c>
      <c r="S93" s="497">
        <f>'Marks Entry'!T95</f>
        <v>0</v>
      </c>
      <c r="T93" s="498">
        <f>'Marks Entry'!U95</f>
        <v>0</v>
      </c>
      <c r="U93" s="495">
        <f>'Marks Entry'!V95</f>
        <v>0</v>
      </c>
      <c r="V93" s="495">
        <f>'Marks Entry'!W95</f>
        <v>0</v>
      </c>
      <c r="W93" s="498">
        <f>'Marks Entry'!X95</f>
        <v>0</v>
      </c>
      <c r="X93" s="495">
        <f>'Marks Entry'!Y95</f>
        <v>0</v>
      </c>
      <c r="Y93" s="495">
        <f>'Marks Entry'!Z95</f>
        <v>0</v>
      </c>
      <c r="Z93" s="498">
        <f>'Marks Entry'!AA95</f>
        <v>0</v>
      </c>
      <c r="AA93" s="511">
        <f>'Marks Entry'!AB95</f>
        <v>0</v>
      </c>
      <c r="AB93" s="501">
        <f>'Marks Entry'!AC95</f>
        <v>0</v>
      </c>
      <c r="AC93" s="501" t="str">
        <f>'Marks Entry'!AD95</f>
        <v/>
      </c>
      <c r="AD93" s="502">
        <f>'Marks Entry'!AE95</f>
        <v>0</v>
      </c>
      <c r="AE93" s="494">
        <f>'Marks Entry'!AF95</f>
        <v>0</v>
      </c>
      <c r="AF93" s="495">
        <f>'Marks Entry'!AG95</f>
        <v>0</v>
      </c>
      <c r="AG93" s="496">
        <f>'Marks Entry'!AH95</f>
        <v>0</v>
      </c>
      <c r="AH93" s="495">
        <f>'Marks Entry'!AI95</f>
        <v>0</v>
      </c>
      <c r="AI93" s="495">
        <f>'Marks Entry'!AJ95</f>
        <v>0</v>
      </c>
      <c r="AJ93" s="497">
        <f>'Marks Entry'!AK95</f>
        <v>0</v>
      </c>
      <c r="AK93" s="495">
        <f>'Marks Entry'!AL95</f>
        <v>0</v>
      </c>
      <c r="AL93" s="495">
        <f>'Marks Entry'!AM95</f>
        <v>0</v>
      </c>
      <c r="AM93" s="497">
        <f>'Marks Entry'!AN95</f>
        <v>0</v>
      </c>
      <c r="AN93" s="498">
        <f>'Marks Entry'!AO95</f>
        <v>0</v>
      </c>
      <c r="AO93" s="495">
        <f>'Marks Entry'!AP95</f>
        <v>0</v>
      </c>
      <c r="AP93" s="495">
        <f>'Marks Entry'!AQ95</f>
        <v>0</v>
      </c>
      <c r="AQ93" s="498">
        <f>'Marks Entry'!AR95</f>
        <v>0</v>
      </c>
      <c r="AR93" s="495">
        <f>'Marks Entry'!AS95</f>
        <v>0</v>
      </c>
      <c r="AS93" s="495">
        <f>'Marks Entry'!AT95</f>
        <v>0</v>
      </c>
      <c r="AT93" s="498">
        <f>'Marks Entry'!AU95</f>
        <v>0</v>
      </c>
      <c r="AU93" s="511">
        <f>'Marks Entry'!AV95</f>
        <v>0</v>
      </c>
      <c r="AV93" s="501">
        <f>'Marks Entry'!AW95</f>
        <v>0</v>
      </c>
      <c r="AW93" s="501" t="str">
        <f>'Marks Entry'!AX95</f>
        <v>E</v>
      </c>
      <c r="AX93" s="502">
        <f>'Marks Entry'!AY95</f>
        <v>0</v>
      </c>
      <c r="AY93" s="494">
        <f>'Marks Entry'!AZ95</f>
        <v>0</v>
      </c>
      <c r="AZ93" s="495">
        <f>'Marks Entry'!BA95</f>
        <v>0</v>
      </c>
      <c r="BA93" s="496">
        <f>'Marks Entry'!BB95</f>
        <v>0</v>
      </c>
      <c r="BB93" s="495">
        <f>'Marks Entry'!BC95</f>
        <v>0</v>
      </c>
      <c r="BC93" s="495">
        <f>'Marks Entry'!BD95</f>
        <v>0</v>
      </c>
      <c r="BD93" s="497">
        <f>'Marks Entry'!BE95</f>
        <v>0</v>
      </c>
      <c r="BE93" s="495">
        <f>'Marks Entry'!BF95</f>
        <v>0</v>
      </c>
      <c r="BF93" s="495">
        <f>'Marks Entry'!BG95</f>
        <v>0</v>
      </c>
      <c r="BG93" s="497">
        <f>'Marks Entry'!BH95</f>
        <v>0</v>
      </c>
      <c r="BH93" s="498">
        <f>'Marks Entry'!BI95</f>
        <v>0</v>
      </c>
      <c r="BI93" s="495">
        <f>'Marks Entry'!BJ95</f>
        <v>0</v>
      </c>
      <c r="BJ93" s="495">
        <f>'Marks Entry'!BK95</f>
        <v>0</v>
      </c>
      <c r="BK93" s="498">
        <f>'Marks Entry'!BL95</f>
        <v>0</v>
      </c>
      <c r="BL93" s="495">
        <f>'Marks Entry'!BM95</f>
        <v>0</v>
      </c>
      <c r="BM93" s="495">
        <f>'Marks Entry'!BN95</f>
        <v>0</v>
      </c>
      <c r="BN93" s="498">
        <f>'Marks Entry'!BO95</f>
        <v>0</v>
      </c>
      <c r="BO93" s="511">
        <f>'Marks Entry'!BP95</f>
        <v>0</v>
      </c>
      <c r="BP93" s="501">
        <f>'Marks Entry'!BQ95</f>
        <v>0</v>
      </c>
      <c r="BQ93" s="501" t="str">
        <f>'Marks Entry'!BR95</f>
        <v>E</v>
      </c>
      <c r="BR93" s="502">
        <f>'Marks Entry'!BS95</f>
        <v>0</v>
      </c>
      <c r="BS93" s="494">
        <f>'Marks Entry'!BT95</f>
        <v>0</v>
      </c>
      <c r="BT93" s="495">
        <f>'Marks Entry'!BU95</f>
        <v>0</v>
      </c>
      <c r="BU93" s="496">
        <f>'Marks Entry'!BV95</f>
        <v>0</v>
      </c>
      <c r="BV93" s="495">
        <f>'Marks Entry'!BW95</f>
        <v>0</v>
      </c>
      <c r="BW93" s="495">
        <f>'Marks Entry'!BX95</f>
        <v>0</v>
      </c>
      <c r="BX93" s="497">
        <f>'Marks Entry'!BY95</f>
        <v>0</v>
      </c>
      <c r="BY93" s="495">
        <f>'Marks Entry'!BZ95</f>
        <v>0</v>
      </c>
      <c r="BZ93" s="495">
        <f>'Marks Entry'!CA95</f>
        <v>0</v>
      </c>
      <c r="CA93" s="497">
        <f>'Marks Entry'!CB95</f>
        <v>0</v>
      </c>
      <c r="CB93" s="498">
        <f>'Marks Entry'!CC95</f>
        <v>0</v>
      </c>
      <c r="CC93" s="495">
        <f>'Marks Entry'!CD95</f>
        <v>0</v>
      </c>
      <c r="CD93" s="495">
        <f>'Marks Entry'!CE95</f>
        <v>0</v>
      </c>
      <c r="CE93" s="498">
        <f>'Marks Entry'!CF95</f>
        <v>0</v>
      </c>
      <c r="CF93" s="495">
        <f>'Marks Entry'!CG95</f>
        <v>0</v>
      </c>
      <c r="CG93" s="495">
        <f>'Marks Entry'!CH95</f>
        <v>0</v>
      </c>
      <c r="CH93" s="498">
        <f>'Marks Entry'!CI95</f>
        <v>0</v>
      </c>
      <c r="CI93" s="511">
        <f>'Marks Entry'!CJ95</f>
        <v>0</v>
      </c>
      <c r="CJ93" s="501">
        <f>'Marks Entry'!CK95</f>
        <v>0</v>
      </c>
      <c r="CK93" s="501" t="str">
        <f>'Marks Entry'!CL95</f>
        <v>E</v>
      </c>
      <c r="CL93" s="502">
        <f>'Marks Entry'!CM95</f>
        <v>0</v>
      </c>
      <c r="CM93" s="494">
        <f>'Marks Entry'!CN95</f>
        <v>0</v>
      </c>
      <c r="CN93" s="495">
        <f>'Marks Entry'!CO95</f>
        <v>0</v>
      </c>
      <c r="CO93" s="496">
        <f>'Marks Entry'!CP95</f>
        <v>0</v>
      </c>
      <c r="CP93" s="495">
        <f>'Marks Entry'!CQ95</f>
        <v>0</v>
      </c>
      <c r="CQ93" s="495">
        <f>'Marks Entry'!CR95</f>
        <v>0</v>
      </c>
      <c r="CR93" s="497">
        <f>'Marks Entry'!CS95</f>
        <v>0</v>
      </c>
      <c r="CS93" s="495">
        <f>'Marks Entry'!CT95</f>
        <v>0</v>
      </c>
      <c r="CT93" s="495">
        <f>'Marks Entry'!CU95</f>
        <v>0</v>
      </c>
      <c r="CU93" s="497">
        <f>'Marks Entry'!CV95</f>
        <v>0</v>
      </c>
      <c r="CV93" s="498">
        <f>'Marks Entry'!CW95</f>
        <v>0</v>
      </c>
      <c r="CW93" s="495">
        <f>'Marks Entry'!CX95</f>
        <v>0</v>
      </c>
      <c r="CX93" s="495">
        <f>'Marks Entry'!CY95</f>
        <v>0</v>
      </c>
      <c r="CY93" s="498">
        <f>'Marks Entry'!CZ95</f>
        <v>0</v>
      </c>
      <c r="CZ93" s="495">
        <f>'Marks Entry'!DA95</f>
        <v>0</v>
      </c>
      <c r="DA93" s="495">
        <f>'Marks Entry'!DB95</f>
        <v>0</v>
      </c>
      <c r="DB93" s="498">
        <f>'Marks Entry'!DC95</f>
        <v>0</v>
      </c>
      <c r="DC93" s="511">
        <f>'Marks Entry'!DD95</f>
        <v>0</v>
      </c>
      <c r="DD93" s="501">
        <f>'Marks Entry'!DE95</f>
        <v>0</v>
      </c>
      <c r="DE93" s="501" t="str">
        <f>'Marks Entry'!DF95</f>
        <v>E</v>
      </c>
      <c r="DF93" s="502">
        <f>'Marks Entry'!DG95</f>
        <v>0</v>
      </c>
      <c r="DG93" s="494">
        <f>'Marks Entry'!DH95</f>
        <v>0</v>
      </c>
      <c r="DH93" s="495">
        <f>'Marks Entry'!DI95</f>
        <v>0</v>
      </c>
      <c r="DI93" s="496">
        <f>'Marks Entry'!DJ95</f>
        <v>0</v>
      </c>
      <c r="DJ93" s="495">
        <f>'Marks Entry'!DK95</f>
        <v>0</v>
      </c>
      <c r="DK93" s="495">
        <f>'Marks Entry'!DL95</f>
        <v>0</v>
      </c>
      <c r="DL93" s="497">
        <f>'Marks Entry'!DM95</f>
        <v>0</v>
      </c>
      <c r="DM93" s="495">
        <f>'Marks Entry'!DN95</f>
        <v>0</v>
      </c>
      <c r="DN93" s="495">
        <f>'Marks Entry'!DO95</f>
        <v>0</v>
      </c>
      <c r="DO93" s="497">
        <f>'Marks Entry'!DP95</f>
        <v>0</v>
      </c>
      <c r="DP93" s="498">
        <f>'Marks Entry'!DQ95</f>
        <v>0</v>
      </c>
      <c r="DQ93" s="495">
        <f>'Marks Entry'!DR95</f>
        <v>0</v>
      </c>
      <c r="DR93" s="495">
        <f>'Marks Entry'!DS95</f>
        <v>0</v>
      </c>
      <c r="DS93" s="498">
        <f>'Marks Entry'!DT95</f>
        <v>0</v>
      </c>
      <c r="DT93" s="495">
        <f>'Marks Entry'!DU95</f>
        <v>0</v>
      </c>
      <c r="DU93" s="495">
        <f>'Marks Entry'!DV95</f>
        <v>0</v>
      </c>
      <c r="DV93" s="498">
        <f>'Marks Entry'!DW95</f>
        <v>0</v>
      </c>
      <c r="DW93" s="511">
        <f>'Marks Entry'!DX95</f>
        <v>0</v>
      </c>
      <c r="DX93" s="501">
        <f>'Marks Entry'!DY95</f>
        <v>0</v>
      </c>
      <c r="DY93" s="501" t="str">
        <f>'Marks Entry'!DZ95</f>
        <v>E</v>
      </c>
      <c r="DZ93" s="502">
        <f>'Marks Entry'!EA95</f>
        <v>0</v>
      </c>
      <c r="EA93" s="494">
        <f>'Marks Entry'!EB95</f>
        <v>0</v>
      </c>
      <c r="EB93" s="495">
        <f>'Marks Entry'!EC95</f>
        <v>0</v>
      </c>
      <c r="EC93" s="495">
        <f>'Marks Entry'!ED95</f>
        <v>0</v>
      </c>
      <c r="ED93" s="495">
        <f>'Marks Entry'!EE95</f>
        <v>0</v>
      </c>
      <c r="EE93" s="495">
        <f>'Marks Entry'!EF95</f>
        <v>0</v>
      </c>
      <c r="EF93" s="503">
        <f>'Marks Entry'!EG95</f>
        <v>0</v>
      </c>
      <c r="EG93" s="504">
        <f>'Marks Entry'!EJ95</f>
        <v>0</v>
      </c>
      <c r="EH93" s="494">
        <f>'Marks Entry'!EK95</f>
        <v>0</v>
      </c>
      <c r="EI93" s="495">
        <f>'Marks Entry'!EL95</f>
        <v>0</v>
      </c>
      <c r="EJ93" s="495">
        <f>'Marks Entry'!EM95</f>
        <v>0</v>
      </c>
      <c r="EK93" s="495">
        <f>'Marks Entry'!EN95</f>
        <v>0</v>
      </c>
      <c r="EL93" s="495">
        <f>'Marks Entry'!EO95</f>
        <v>0</v>
      </c>
      <c r="EM93" s="498">
        <f>'Marks Entry'!EP95</f>
        <v>0</v>
      </c>
      <c r="EN93" s="504">
        <f>'Marks Entry'!ES95</f>
        <v>0</v>
      </c>
      <c r="EO93" s="494">
        <f>'Marks Entry'!ET95</f>
        <v>0</v>
      </c>
      <c r="EP93" s="495">
        <f>'Marks Entry'!EU95</f>
        <v>0</v>
      </c>
      <c r="EQ93" s="495">
        <f>'Marks Entry'!EV95</f>
        <v>0</v>
      </c>
      <c r="ER93" s="495">
        <f>'Marks Entry'!EW95</f>
        <v>0</v>
      </c>
      <c r="ES93" s="495">
        <f>'Marks Entry'!EX95</f>
        <v>0</v>
      </c>
      <c r="ET93" s="498">
        <f>'Marks Entry'!EY95</f>
        <v>0</v>
      </c>
      <c r="EU93" s="504">
        <f>'Marks Entry'!FB95</f>
        <v>0</v>
      </c>
      <c r="EV93" s="505">
        <f>'Marks Entry'!FC95</f>
        <v>0</v>
      </c>
      <c r="EW93" s="506">
        <f>'Marks Entry'!FD95</f>
        <v>0</v>
      </c>
      <c r="EX93" s="512" t="str">
        <f>'Marks Entry'!FE95</f>
        <v/>
      </c>
      <c r="EY93" s="505">
        <f>'Marks Entry'!FF95</f>
        <v>0</v>
      </c>
      <c r="EZ93" s="506">
        <f>'Marks Entry'!FG95</f>
        <v>0</v>
      </c>
      <c r="FA93" s="506" t="str">
        <f>'Marks Entry'!FH95</f>
        <v/>
      </c>
      <c r="FB93" s="506" t="str">
        <f>IF(OR('Marks Entry'!FI95="First",'Marks Entry'!FI95="Second",'Marks Entry'!FI95="Third"),'Marks Entry'!FI95,"")</f>
        <v/>
      </c>
      <c r="FC93" s="506" t="str">
        <f>'Marks Entry'!FJ95</f>
        <v/>
      </c>
      <c r="FD93" s="509" t="str">
        <f>'Marks Entry'!FK95</f>
        <v/>
      </c>
      <c r="FE93" s="493" t="str">
        <f>'Marks Entry'!FL95</f>
        <v/>
      </c>
      <c r="FF93" s="510" t="str">
        <f>'Marks Entry'!FM95</f>
        <v/>
      </c>
      <c r="FG93" s="18">
        <f>'Marks Entry'!FO95</f>
        <v>0</v>
      </c>
    </row>
    <row r="94" spans="1:163" s="19" customFormat="1" ht="17.25" customHeight="1">
      <c r="A94" s="1013"/>
      <c r="B94" s="492">
        <f t="shared" si="2"/>
        <v>0</v>
      </c>
      <c r="C94" s="493">
        <f>'Marks Entry'!D96</f>
        <v>0</v>
      </c>
      <c r="D94" s="493">
        <f>'Marks Entry'!E96</f>
        <v>0</v>
      </c>
      <c r="E94" s="493">
        <f>'Marks Entry'!F96</f>
        <v>0</v>
      </c>
      <c r="F94" s="493">
        <f>'Marks Entry'!G96</f>
        <v>0</v>
      </c>
      <c r="G94" s="493">
        <f>'Marks Entry'!H96</f>
        <v>0</v>
      </c>
      <c r="H94" s="493">
        <f>'Marks Entry'!I96</f>
        <v>0</v>
      </c>
      <c r="I94" s="493">
        <f>'Marks Entry'!J96</f>
        <v>0</v>
      </c>
      <c r="J94" s="597">
        <f>'Marks Entry'!K96</f>
        <v>0</v>
      </c>
      <c r="K94" s="494">
        <f>'Marks Entry'!L96</f>
        <v>0</v>
      </c>
      <c r="L94" s="495">
        <f>'Marks Entry'!M96</f>
        <v>0</v>
      </c>
      <c r="M94" s="496">
        <f>'Marks Entry'!N96</f>
        <v>0</v>
      </c>
      <c r="N94" s="495">
        <f>'Marks Entry'!O96</f>
        <v>0</v>
      </c>
      <c r="O94" s="495">
        <f>'Marks Entry'!P96</f>
        <v>0</v>
      </c>
      <c r="P94" s="497">
        <f>'Marks Entry'!Q96</f>
        <v>0</v>
      </c>
      <c r="Q94" s="495">
        <f>'Marks Entry'!R96</f>
        <v>0</v>
      </c>
      <c r="R94" s="495">
        <f>'Marks Entry'!S96</f>
        <v>0</v>
      </c>
      <c r="S94" s="497">
        <f>'Marks Entry'!T96</f>
        <v>0</v>
      </c>
      <c r="T94" s="498">
        <f>'Marks Entry'!U96</f>
        <v>0</v>
      </c>
      <c r="U94" s="495">
        <f>'Marks Entry'!V96</f>
        <v>0</v>
      </c>
      <c r="V94" s="495">
        <f>'Marks Entry'!W96</f>
        <v>0</v>
      </c>
      <c r="W94" s="498">
        <f>'Marks Entry'!X96</f>
        <v>0</v>
      </c>
      <c r="X94" s="495">
        <f>'Marks Entry'!Y96</f>
        <v>0</v>
      </c>
      <c r="Y94" s="495">
        <f>'Marks Entry'!Z96</f>
        <v>0</v>
      </c>
      <c r="Z94" s="498">
        <f>'Marks Entry'!AA96</f>
        <v>0</v>
      </c>
      <c r="AA94" s="511">
        <f>'Marks Entry'!AB96</f>
        <v>0</v>
      </c>
      <c r="AB94" s="501">
        <f>'Marks Entry'!AC96</f>
        <v>0</v>
      </c>
      <c r="AC94" s="501" t="str">
        <f>'Marks Entry'!AD96</f>
        <v/>
      </c>
      <c r="AD94" s="502">
        <f>'Marks Entry'!AE96</f>
        <v>0</v>
      </c>
      <c r="AE94" s="494">
        <f>'Marks Entry'!AF96</f>
        <v>0</v>
      </c>
      <c r="AF94" s="495">
        <f>'Marks Entry'!AG96</f>
        <v>0</v>
      </c>
      <c r="AG94" s="496">
        <f>'Marks Entry'!AH96</f>
        <v>0</v>
      </c>
      <c r="AH94" s="495">
        <f>'Marks Entry'!AI96</f>
        <v>0</v>
      </c>
      <c r="AI94" s="495">
        <f>'Marks Entry'!AJ96</f>
        <v>0</v>
      </c>
      <c r="AJ94" s="497">
        <f>'Marks Entry'!AK96</f>
        <v>0</v>
      </c>
      <c r="AK94" s="495">
        <f>'Marks Entry'!AL96</f>
        <v>0</v>
      </c>
      <c r="AL94" s="495">
        <f>'Marks Entry'!AM96</f>
        <v>0</v>
      </c>
      <c r="AM94" s="497">
        <f>'Marks Entry'!AN96</f>
        <v>0</v>
      </c>
      <c r="AN94" s="498">
        <f>'Marks Entry'!AO96</f>
        <v>0</v>
      </c>
      <c r="AO94" s="495">
        <f>'Marks Entry'!AP96</f>
        <v>0</v>
      </c>
      <c r="AP94" s="495">
        <f>'Marks Entry'!AQ96</f>
        <v>0</v>
      </c>
      <c r="AQ94" s="498">
        <f>'Marks Entry'!AR96</f>
        <v>0</v>
      </c>
      <c r="AR94" s="495">
        <f>'Marks Entry'!AS96</f>
        <v>0</v>
      </c>
      <c r="AS94" s="495">
        <f>'Marks Entry'!AT96</f>
        <v>0</v>
      </c>
      <c r="AT94" s="498">
        <f>'Marks Entry'!AU96</f>
        <v>0</v>
      </c>
      <c r="AU94" s="511">
        <f>'Marks Entry'!AV96</f>
        <v>0</v>
      </c>
      <c r="AV94" s="501">
        <f>'Marks Entry'!AW96</f>
        <v>0</v>
      </c>
      <c r="AW94" s="501" t="str">
        <f>'Marks Entry'!AX96</f>
        <v>E</v>
      </c>
      <c r="AX94" s="502">
        <f>'Marks Entry'!AY96</f>
        <v>0</v>
      </c>
      <c r="AY94" s="494">
        <f>'Marks Entry'!AZ96</f>
        <v>0</v>
      </c>
      <c r="AZ94" s="495">
        <f>'Marks Entry'!BA96</f>
        <v>0</v>
      </c>
      <c r="BA94" s="496">
        <f>'Marks Entry'!BB96</f>
        <v>0</v>
      </c>
      <c r="BB94" s="495">
        <f>'Marks Entry'!BC96</f>
        <v>0</v>
      </c>
      <c r="BC94" s="495">
        <f>'Marks Entry'!BD96</f>
        <v>0</v>
      </c>
      <c r="BD94" s="497">
        <f>'Marks Entry'!BE96</f>
        <v>0</v>
      </c>
      <c r="BE94" s="495">
        <f>'Marks Entry'!BF96</f>
        <v>0</v>
      </c>
      <c r="BF94" s="495">
        <f>'Marks Entry'!BG96</f>
        <v>0</v>
      </c>
      <c r="BG94" s="497">
        <f>'Marks Entry'!BH96</f>
        <v>0</v>
      </c>
      <c r="BH94" s="498">
        <f>'Marks Entry'!BI96</f>
        <v>0</v>
      </c>
      <c r="BI94" s="495">
        <f>'Marks Entry'!BJ96</f>
        <v>0</v>
      </c>
      <c r="BJ94" s="495">
        <f>'Marks Entry'!BK96</f>
        <v>0</v>
      </c>
      <c r="BK94" s="498">
        <f>'Marks Entry'!BL96</f>
        <v>0</v>
      </c>
      <c r="BL94" s="495">
        <f>'Marks Entry'!BM96</f>
        <v>0</v>
      </c>
      <c r="BM94" s="495">
        <f>'Marks Entry'!BN96</f>
        <v>0</v>
      </c>
      <c r="BN94" s="498">
        <f>'Marks Entry'!BO96</f>
        <v>0</v>
      </c>
      <c r="BO94" s="511">
        <f>'Marks Entry'!BP96</f>
        <v>0</v>
      </c>
      <c r="BP94" s="501">
        <f>'Marks Entry'!BQ96</f>
        <v>0</v>
      </c>
      <c r="BQ94" s="501" t="str">
        <f>'Marks Entry'!BR96</f>
        <v>E</v>
      </c>
      <c r="BR94" s="502">
        <f>'Marks Entry'!BS96</f>
        <v>0</v>
      </c>
      <c r="BS94" s="494">
        <f>'Marks Entry'!BT96</f>
        <v>0</v>
      </c>
      <c r="BT94" s="495">
        <f>'Marks Entry'!BU96</f>
        <v>0</v>
      </c>
      <c r="BU94" s="496">
        <f>'Marks Entry'!BV96</f>
        <v>0</v>
      </c>
      <c r="BV94" s="495">
        <f>'Marks Entry'!BW96</f>
        <v>0</v>
      </c>
      <c r="BW94" s="495">
        <f>'Marks Entry'!BX96</f>
        <v>0</v>
      </c>
      <c r="BX94" s="497">
        <f>'Marks Entry'!BY96</f>
        <v>0</v>
      </c>
      <c r="BY94" s="495">
        <f>'Marks Entry'!BZ96</f>
        <v>0</v>
      </c>
      <c r="BZ94" s="495">
        <f>'Marks Entry'!CA96</f>
        <v>0</v>
      </c>
      <c r="CA94" s="497">
        <f>'Marks Entry'!CB96</f>
        <v>0</v>
      </c>
      <c r="CB94" s="498">
        <f>'Marks Entry'!CC96</f>
        <v>0</v>
      </c>
      <c r="CC94" s="495">
        <f>'Marks Entry'!CD96</f>
        <v>0</v>
      </c>
      <c r="CD94" s="495">
        <f>'Marks Entry'!CE96</f>
        <v>0</v>
      </c>
      <c r="CE94" s="498">
        <f>'Marks Entry'!CF96</f>
        <v>0</v>
      </c>
      <c r="CF94" s="495">
        <f>'Marks Entry'!CG96</f>
        <v>0</v>
      </c>
      <c r="CG94" s="495">
        <f>'Marks Entry'!CH96</f>
        <v>0</v>
      </c>
      <c r="CH94" s="498">
        <f>'Marks Entry'!CI96</f>
        <v>0</v>
      </c>
      <c r="CI94" s="511">
        <f>'Marks Entry'!CJ96</f>
        <v>0</v>
      </c>
      <c r="CJ94" s="501">
        <f>'Marks Entry'!CK96</f>
        <v>0</v>
      </c>
      <c r="CK94" s="501" t="str">
        <f>'Marks Entry'!CL96</f>
        <v>E</v>
      </c>
      <c r="CL94" s="502">
        <f>'Marks Entry'!CM96</f>
        <v>0</v>
      </c>
      <c r="CM94" s="494">
        <f>'Marks Entry'!CN96</f>
        <v>0</v>
      </c>
      <c r="CN94" s="495">
        <f>'Marks Entry'!CO96</f>
        <v>0</v>
      </c>
      <c r="CO94" s="496">
        <f>'Marks Entry'!CP96</f>
        <v>0</v>
      </c>
      <c r="CP94" s="495">
        <f>'Marks Entry'!CQ96</f>
        <v>0</v>
      </c>
      <c r="CQ94" s="495">
        <f>'Marks Entry'!CR96</f>
        <v>0</v>
      </c>
      <c r="CR94" s="497">
        <f>'Marks Entry'!CS96</f>
        <v>0</v>
      </c>
      <c r="CS94" s="495">
        <f>'Marks Entry'!CT96</f>
        <v>0</v>
      </c>
      <c r="CT94" s="495">
        <f>'Marks Entry'!CU96</f>
        <v>0</v>
      </c>
      <c r="CU94" s="497">
        <f>'Marks Entry'!CV96</f>
        <v>0</v>
      </c>
      <c r="CV94" s="498">
        <f>'Marks Entry'!CW96</f>
        <v>0</v>
      </c>
      <c r="CW94" s="495">
        <f>'Marks Entry'!CX96</f>
        <v>0</v>
      </c>
      <c r="CX94" s="495">
        <f>'Marks Entry'!CY96</f>
        <v>0</v>
      </c>
      <c r="CY94" s="498">
        <f>'Marks Entry'!CZ96</f>
        <v>0</v>
      </c>
      <c r="CZ94" s="495">
        <f>'Marks Entry'!DA96</f>
        <v>0</v>
      </c>
      <c r="DA94" s="495">
        <f>'Marks Entry'!DB96</f>
        <v>0</v>
      </c>
      <c r="DB94" s="498">
        <f>'Marks Entry'!DC96</f>
        <v>0</v>
      </c>
      <c r="DC94" s="511">
        <f>'Marks Entry'!DD96</f>
        <v>0</v>
      </c>
      <c r="DD94" s="501">
        <f>'Marks Entry'!DE96</f>
        <v>0</v>
      </c>
      <c r="DE94" s="501" t="str">
        <f>'Marks Entry'!DF96</f>
        <v>E</v>
      </c>
      <c r="DF94" s="502">
        <f>'Marks Entry'!DG96</f>
        <v>0</v>
      </c>
      <c r="DG94" s="494">
        <f>'Marks Entry'!DH96</f>
        <v>0</v>
      </c>
      <c r="DH94" s="495">
        <f>'Marks Entry'!DI96</f>
        <v>0</v>
      </c>
      <c r="DI94" s="496">
        <f>'Marks Entry'!DJ96</f>
        <v>0</v>
      </c>
      <c r="DJ94" s="495">
        <f>'Marks Entry'!DK96</f>
        <v>0</v>
      </c>
      <c r="DK94" s="495">
        <f>'Marks Entry'!DL96</f>
        <v>0</v>
      </c>
      <c r="DL94" s="497">
        <f>'Marks Entry'!DM96</f>
        <v>0</v>
      </c>
      <c r="DM94" s="495">
        <f>'Marks Entry'!DN96</f>
        <v>0</v>
      </c>
      <c r="DN94" s="495">
        <f>'Marks Entry'!DO96</f>
        <v>0</v>
      </c>
      <c r="DO94" s="497">
        <f>'Marks Entry'!DP96</f>
        <v>0</v>
      </c>
      <c r="DP94" s="498">
        <f>'Marks Entry'!DQ96</f>
        <v>0</v>
      </c>
      <c r="DQ94" s="495">
        <f>'Marks Entry'!DR96</f>
        <v>0</v>
      </c>
      <c r="DR94" s="495">
        <f>'Marks Entry'!DS96</f>
        <v>0</v>
      </c>
      <c r="DS94" s="498">
        <f>'Marks Entry'!DT96</f>
        <v>0</v>
      </c>
      <c r="DT94" s="495">
        <f>'Marks Entry'!DU96</f>
        <v>0</v>
      </c>
      <c r="DU94" s="495">
        <f>'Marks Entry'!DV96</f>
        <v>0</v>
      </c>
      <c r="DV94" s="498">
        <f>'Marks Entry'!DW96</f>
        <v>0</v>
      </c>
      <c r="DW94" s="511">
        <f>'Marks Entry'!DX96</f>
        <v>0</v>
      </c>
      <c r="DX94" s="501">
        <f>'Marks Entry'!DY96</f>
        <v>0</v>
      </c>
      <c r="DY94" s="501" t="str">
        <f>'Marks Entry'!DZ96</f>
        <v>E</v>
      </c>
      <c r="DZ94" s="502">
        <f>'Marks Entry'!EA96</f>
        <v>0</v>
      </c>
      <c r="EA94" s="494">
        <f>'Marks Entry'!EB96</f>
        <v>0</v>
      </c>
      <c r="EB94" s="495">
        <f>'Marks Entry'!EC96</f>
        <v>0</v>
      </c>
      <c r="EC94" s="495">
        <f>'Marks Entry'!ED96</f>
        <v>0</v>
      </c>
      <c r="ED94" s="495">
        <f>'Marks Entry'!EE96</f>
        <v>0</v>
      </c>
      <c r="EE94" s="495">
        <f>'Marks Entry'!EF96</f>
        <v>0</v>
      </c>
      <c r="EF94" s="503">
        <f>'Marks Entry'!EG96</f>
        <v>0</v>
      </c>
      <c r="EG94" s="504">
        <f>'Marks Entry'!EJ96</f>
        <v>0</v>
      </c>
      <c r="EH94" s="494">
        <f>'Marks Entry'!EK96</f>
        <v>0</v>
      </c>
      <c r="EI94" s="495">
        <f>'Marks Entry'!EL96</f>
        <v>0</v>
      </c>
      <c r="EJ94" s="495">
        <f>'Marks Entry'!EM96</f>
        <v>0</v>
      </c>
      <c r="EK94" s="495">
        <f>'Marks Entry'!EN96</f>
        <v>0</v>
      </c>
      <c r="EL94" s="495">
        <f>'Marks Entry'!EO96</f>
        <v>0</v>
      </c>
      <c r="EM94" s="498">
        <f>'Marks Entry'!EP96</f>
        <v>0</v>
      </c>
      <c r="EN94" s="504">
        <f>'Marks Entry'!ES96</f>
        <v>0</v>
      </c>
      <c r="EO94" s="494">
        <f>'Marks Entry'!ET96</f>
        <v>0</v>
      </c>
      <c r="EP94" s="495">
        <f>'Marks Entry'!EU96</f>
        <v>0</v>
      </c>
      <c r="EQ94" s="495">
        <f>'Marks Entry'!EV96</f>
        <v>0</v>
      </c>
      <c r="ER94" s="495">
        <f>'Marks Entry'!EW96</f>
        <v>0</v>
      </c>
      <c r="ES94" s="495">
        <f>'Marks Entry'!EX96</f>
        <v>0</v>
      </c>
      <c r="ET94" s="498">
        <f>'Marks Entry'!EY96</f>
        <v>0</v>
      </c>
      <c r="EU94" s="504">
        <f>'Marks Entry'!FB96</f>
        <v>0</v>
      </c>
      <c r="EV94" s="505">
        <f>'Marks Entry'!FC96</f>
        <v>0</v>
      </c>
      <c r="EW94" s="506">
        <f>'Marks Entry'!FD96</f>
        <v>0</v>
      </c>
      <c r="EX94" s="512" t="str">
        <f>'Marks Entry'!FE96</f>
        <v/>
      </c>
      <c r="EY94" s="505">
        <f>'Marks Entry'!FF96</f>
        <v>0</v>
      </c>
      <c r="EZ94" s="506">
        <f>'Marks Entry'!FG96</f>
        <v>0</v>
      </c>
      <c r="FA94" s="506" t="str">
        <f>'Marks Entry'!FH96</f>
        <v/>
      </c>
      <c r="FB94" s="506" t="str">
        <f>IF(OR('Marks Entry'!FI96="First",'Marks Entry'!FI96="Second",'Marks Entry'!FI96="Third"),'Marks Entry'!FI96,"")</f>
        <v/>
      </c>
      <c r="FC94" s="506" t="str">
        <f>'Marks Entry'!FJ96</f>
        <v/>
      </c>
      <c r="FD94" s="509" t="str">
        <f>'Marks Entry'!FK96</f>
        <v/>
      </c>
      <c r="FE94" s="493" t="str">
        <f>'Marks Entry'!FL96</f>
        <v/>
      </c>
      <c r="FF94" s="510" t="str">
        <f>'Marks Entry'!FM96</f>
        <v/>
      </c>
      <c r="FG94" s="18">
        <f>'Marks Entry'!FO96</f>
        <v>0</v>
      </c>
    </row>
    <row r="95" spans="1:163" s="19" customFormat="1" ht="17.25" customHeight="1">
      <c r="A95" s="1013"/>
      <c r="B95" s="492">
        <f t="shared" si="2"/>
        <v>0</v>
      </c>
      <c r="C95" s="493">
        <f>'Marks Entry'!D97</f>
        <v>0</v>
      </c>
      <c r="D95" s="493">
        <f>'Marks Entry'!E97</f>
        <v>0</v>
      </c>
      <c r="E95" s="493">
        <f>'Marks Entry'!F97</f>
        <v>0</v>
      </c>
      <c r="F95" s="493">
        <f>'Marks Entry'!G97</f>
        <v>0</v>
      </c>
      <c r="G95" s="493">
        <f>'Marks Entry'!H97</f>
        <v>0</v>
      </c>
      <c r="H95" s="493">
        <f>'Marks Entry'!I97</f>
        <v>0</v>
      </c>
      <c r="I95" s="493">
        <f>'Marks Entry'!J97</f>
        <v>0</v>
      </c>
      <c r="J95" s="597">
        <f>'Marks Entry'!K97</f>
        <v>0</v>
      </c>
      <c r="K95" s="494">
        <f>'Marks Entry'!L97</f>
        <v>0</v>
      </c>
      <c r="L95" s="495">
        <f>'Marks Entry'!M97</f>
        <v>0</v>
      </c>
      <c r="M95" s="496">
        <f>'Marks Entry'!N97</f>
        <v>0</v>
      </c>
      <c r="N95" s="495">
        <f>'Marks Entry'!O97</f>
        <v>0</v>
      </c>
      <c r="O95" s="495">
        <f>'Marks Entry'!P97</f>
        <v>0</v>
      </c>
      <c r="P95" s="497">
        <f>'Marks Entry'!Q97</f>
        <v>0</v>
      </c>
      <c r="Q95" s="495">
        <f>'Marks Entry'!R97</f>
        <v>0</v>
      </c>
      <c r="R95" s="495">
        <f>'Marks Entry'!S97</f>
        <v>0</v>
      </c>
      <c r="S95" s="497">
        <f>'Marks Entry'!T97</f>
        <v>0</v>
      </c>
      <c r="T95" s="498">
        <f>'Marks Entry'!U97</f>
        <v>0</v>
      </c>
      <c r="U95" s="495">
        <f>'Marks Entry'!V97</f>
        <v>0</v>
      </c>
      <c r="V95" s="495">
        <f>'Marks Entry'!W97</f>
        <v>0</v>
      </c>
      <c r="W95" s="498">
        <f>'Marks Entry'!X97</f>
        <v>0</v>
      </c>
      <c r="X95" s="495">
        <f>'Marks Entry'!Y97</f>
        <v>0</v>
      </c>
      <c r="Y95" s="495">
        <f>'Marks Entry'!Z97</f>
        <v>0</v>
      </c>
      <c r="Z95" s="498">
        <f>'Marks Entry'!AA97</f>
        <v>0</v>
      </c>
      <c r="AA95" s="511">
        <f>'Marks Entry'!AB97</f>
        <v>0</v>
      </c>
      <c r="AB95" s="501">
        <f>'Marks Entry'!AC97</f>
        <v>0</v>
      </c>
      <c r="AC95" s="501" t="str">
        <f>'Marks Entry'!AD97</f>
        <v/>
      </c>
      <c r="AD95" s="502">
        <f>'Marks Entry'!AE97</f>
        <v>0</v>
      </c>
      <c r="AE95" s="494">
        <f>'Marks Entry'!AF97</f>
        <v>0</v>
      </c>
      <c r="AF95" s="495">
        <f>'Marks Entry'!AG97</f>
        <v>0</v>
      </c>
      <c r="AG95" s="496">
        <f>'Marks Entry'!AH97</f>
        <v>0</v>
      </c>
      <c r="AH95" s="495">
        <f>'Marks Entry'!AI97</f>
        <v>0</v>
      </c>
      <c r="AI95" s="495">
        <f>'Marks Entry'!AJ97</f>
        <v>0</v>
      </c>
      <c r="AJ95" s="497">
        <f>'Marks Entry'!AK97</f>
        <v>0</v>
      </c>
      <c r="AK95" s="495">
        <f>'Marks Entry'!AL97</f>
        <v>0</v>
      </c>
      <c r="AL95" s="495">
        <f>'Marks Entry'!AM97</f>
        <v>0</v>
      </c>
      <c r="AM95" s="497">
        <f>'Marks Entry'!AN97</f>
        <v>0</v>
      </c>
      <c r="AN95" s="498">
        <f>'Marks Entry'!AO97</f>
        <v>0</v>
      </c>
      <c r="AO95" s="495">
        <f>'Marks Entry'!AP97</f>
        <v>0</v>
      </c>
      <c r="AP95" s="495">
        <f>'Marks Entry'!AQ97</f>
        <v>0</v>
      </c>
      <c r="AQ95" s="498">
        <f>'Marks Entry'!AR97</f>
        <v>0</v>
      </c>
      <c r="AR95" s="495">
        <f>'Marks Entry'!AS97</f>
        <v>0</v>
      </c>
      <c r="AS95" s="495">
        <f>'Marks Entry'!AT97</f>
        <v>0</v>
      </c>
      <c r="AT95" s="498">
        <f>'Marks Entry'!AU97</f>
        <v>0</v>
      </c>
      <c r="AU95" s="511">
        <f>'Marks Entry'!AV97</f>
        <v>0</v>
      </c>
      <c r="AV95" s="501">
        <f>'Marks Entry'!AW97</f>
        <v>0</v>
      </c>
      <c r="AW95" s="501" t="str">
        <f>'Marks Entry'!AX97</f>
        <v>E</v>
      </c>
      <c r="AX95" s="502">
        <f>'Marks Entry'!AY97</f>
        <v>0</v>
      </c>
      <c r="AY95" s="494">
        <f>'Marks Entry'!AZ97</f>
        <v>0</v>
      </c>
      <c r="AZ95" s="495">
        <f>'Marks Entry'!BA97</f>
        <v>0</v>
      </c>
      <c r="BA95" s="496">
        <f>'Marks Entry'!BB97</f>
        <v>0</v>
      </c>
      <c r="BB95" s="495">
        <f>'Marks Entry'!BC97</f>
        <v>0</v>
      </c>
      <c r="BC95" s="495">
        <f>'Marks Entry'!BD97</f>
        <v>0</v>
      </c>
      <c r="BD95" s="497">
        <f>'Marks Entry'!BE97</f>
        <v>0</v>
      </c>
      <c r="BE95" s="495">
        <f>'Marks Entry'!BF97</f>
        <v>0</v>
      </c>
      <c r="BF95" s="495">
        <f>'Marks Entry'!BG97</f>
        <v>0</v>
      </c>
      <c r="BG95" s="497">
        <f>'Marks Entry'!BH97</f>
        <v>0</v>
      </c>
      <c r="BH95" s="498">
        <f>'Marks Entry'!BI97</f>
        <v>0</v>
      </c>
      <c r="BI95" s="495">
        <f>'Marks Entry'!BJ97</f>
        <v>0</v>
      </c>
      <c r="BJ95" s="495">
        <f>'Marks Entry'!BK97</f>
        <v>0</v>
      </c>
      <c r="BK95" s="498">
        <f>'Marks Entry'!BL97</f>
        <v>0</v>
      </c>
      <c r="BL95" s="495">
        <f>'Marks Entry'!BM97</f>
        <v>0</v>
      </c>
      <c r="BM95" s="495">
        <f>'Marks Entry'!BN97</f>
        <v>0</v>
      </c>
      <c r="BN95" s="498">
        <f>'Marks Entry'!BO97</f>
        <v>0</v>
      </c>
      <c r="BO95" s="511">
        <f>'Marks Entry'!BP97</f>
        <v>0</v>
      </c>
      <c r="BP95" s="501">
        <f>'Marks Entry'!BQ97</f>
        <v>0</v>
      </c>
      <c r="BQ95" s="501" t="str">
        <f>'Marks Entry'!BR97</f>
        <v>E</v>
      </c>
      <c r="BR95" s="502">
        <f>'Marks Entry'!BS97</f>
        <v>0</v>
      </c>
      <c r="BS95" s="494">
        <f>'Marks Entry'!BT97</f>
        <v>0</v>
      </c>
      <c r="BT95" s="495">
        <f>'Marks Entry'!BU97</f>
        <v>0</v>
      </c>
      <c r="BU95" s="496">
        <f>'Marks Entry'!BV97</f>
        <v>0</v>
      </c>
      <c r="BV95" s="495">
        <f>'Marks Entry'!BW97</f>
        <v>0</v>
      </c>
      <c r="BW95" s="495">
        <f>'Marks Entry'!BX97</f>
        <v>0</v>
      </c>
      <c r="BX95" s="497">
        <f>'Marks Entry'!BY97</f>
        <v>0</v>
      </c>
      <c r="BY95" s="495">
        <f>'Marks Entry'!BZ97</f>
        <v>0</v>
      </c>
      <c r="BZ95" s="495">
        <f>'Marks Entry'!CA97</f>
        <v>0</v>
      </c>
      <c r="CA95" s="497">
        <f>'Marks Entry'!CB97</f>
        <v>0</v>
      </c>
      <c r="CB95" s="498">
        <f>'Marks Entry'!CC97</f>
        <v>0</v>
      </c>
      <c r="CC95" s="495">
        <f>'Marks Entry'!CD97</f>
        <v>0</v>
      </c>
      <c r="CD95" s="495">
        <f>'Marks Entry'!CE97</f>
        <v>0</v>
      </c>
      <c r="CE95" s="498">
        <f>'Marks Entry'!CF97</f>
        <v>0</v>
      </c>
      <c r="CF95" s="495">
        <f>'Marks Entry'!CG97</f>
        <v>0</v>
      </c>
      <c r="CG95" s="495">
        <f>'Marks Entry'!CH97</f>
        <v>0</v>
      </c>
      <c r="CH95" s="498">
        <f>'Marks Entry'!CI97</f>
        <v>0</v>
      </c>
      <c r="CI95" s="511">
        <f>'Marks Entry'!CJ97</f>
        <v>0</v>
      </c>
      <c r="CJ95" s="501">
        <f>'Marks Entry'!CK97</f>
        <v>0</v>
      </c>
      <c r="CK95" s="501" t="str">
        <f>'Marks Entry'!CL97</f>
        <v>E</v>
      </c>
      <c r="CL95" s="502">
        <f>'Marks Entry'!CM97</f>
        <v>0</v>
      </c>
      <c r="CM95" s="494">
        <f>'Marks Entry'!CN97</f>
        <v>0</v>
      </c>
      <c r="CN95" s="495">
        <f>'Marks Entry'!CO97</f>
        <v>0</v>
      </c>
      <c r="CO95" s="496">
        <f>'Marks Entry'!CP97</f>
        <v>0</v>
      </c>
      <c r="CP95" s="495">
        <f>'Marks Entry'!CQ97</f>
        <v>0</v>
      </c>
      <c r="CQ95" s="495">
        <f>'Marks Entry'!CR97</f>
        <v>0</v>
      </c>
      <c r="CR95" s="497">
        <f>'Marks Entry'!CS97</f>
        <v>0</v>
      </c>
      <c r="CS95" s="495">
        <f>'Marks Entry'!CT97</f>
        <v>0</v>
      </c>
      <c r="CT95" s="495">
        <f>'Marks Entry'!CU97</f>
        <v>0</v>
      </c>
      <c r="CU95" s="497">
        <f>'Marks Entry'!CV97</f>
        <v>0</v>
      </c>
      <c r="CV95" s="498">
        <f>'Marks Entry'!CW97</f>
        <v>0</v>
      </c>
      <c r="CW95" s="495">
        <f>'Marks Entry'!CX97</f>
        <v>0</v>
      </c>
      <c r="CX95" s="495">
        <f>'Marks Entry'!CY97</f>
        <v>0</v>
      </c>
      <c r="CY95" s="498">
        <f>'Marks Entry'!CZ97</f>
        <v>0</v>
      </c>
      <c r="CZ95" s="495">
        <f>'Marks Entry'!DA97</f>
        <v>0</v>
      </c>
      <c r="DA95" s="495">
        <f>'Marks Entry'!DB97</f>
        <v>0</v>
      </c>
      <c r="DB95" s="498">
        <f>'Marks Entry'!DC97</f>
        <v>0</v>
      </c>
      <c r="DC95" s="511">
        <f>'Marks Entry'!DD97</f>
        <v>0</v>
      </c>
      <c r="DD95" s="501">
        <f>'Marks Entry'!DE97</f>
        <v>0</v>
      </c>
      <c r="DE95" s="501" t="str">
        <f>'Marks Entry'!DF97</f>
        <v>E</v>
      </c>
      <c r="DF95" s="502">
        <f>'Marks Entry'!DG97</f>
        <v>0</v>
      </c>
      <c r="DG95" s="494">
        <f>'Marks Entry'!DH97</f>
        <v>0</v>
      </c>
      <c r="DH95" s="495">
        <f>'Marks Entry'!DI97</f>
        <v>0</v>
      </c>
      <c r="DI95" s="496">
        <f>'Marks Entry'!DJ97</f>
        <v>0</v>
      </c>
      <c r="DJ95" s="495">
        <f>'Marks Entry'!DK97</f>
        <v>0</v>
      </c>
      <c r="DK95" s="495">
        <f>'Marks Entry'!DL97</f>
        <v>0</v>
      </c>
      <c r="DL95" s="497">
        <f>'Marks Entry'!DM97</f>
        <v>0</v>
      </c>
      <c r="DM95" s="495">
        <f>'Marks Entry'!DN97</f>
        <v>0</v>
      </c>
      <c r="DN95" s="495">
        <f>'Marks Entry'!DO97</f>
        <v>0</v>
      </c>
      <c r="DO95" s="497">
        <f>'Marks Entry'!DP97</f>
        <v>0</v>
      </c>
      <c r="DP95" s="498">
        <f>'Marks Entry'!DQ97</f>
        <v>0</v>
      </c>
      <c r="DQ95" s="495">
        <f>'Marks Entry'!DR97</f>
        <v>0</v>
      </c>
      <c r="DR95" s="495">
        <f>'Marks Entry'!DS97</f>
        <v>0</v>
      </c>
      <c r="DS95" s="498">
        <f>'Marks Entry'!DT97</f>
        <v>0</v>
      </c>
      <c r="DT95" s="495">
        <f>'Marks Entry'!DU97</f>
        <v>0</v>
      </c>
      <c r="DU95" s="495">
        <f>'Marks Entry'!DV97</f>
        <v>0</v>
      </c>
      <c r="DV95" s="498">
        <f>'Marks Entry'!DW97</f>
        <v>0</v>
      </c>
      <c r="DW95" s="511">
        <f>'Marks Entry'!DX97</f>
        <v>0</v>
      </c>
      <c r="DX95" s="501">
        <f>'Marks Entry'!DY97</f>
        <v>0</v>
      </c>
      <c r="DY95" s="501" t="str">
        <f>'Marks Entry'!DZ97</f>
        <v>E</v>
      </c>
      <c r="DZ95" s="502">
        <f>'Marks Entry'!EA97</f>
        <v>0</v>
      </c>
      <c r="EA95" s="494">
        <f>'Marks Entry'!EB97</f>
        <v>0</v>
      </c>
      <c r="EB95" s="495">
        <f>'Marks Entry'!EC97</f>
        <v>0</v>
      </c>
      <c r="EC95" s="495">
        <f>'Marks Entry'!ED97</f>
        <v>0</v>
      </c>
      <c r="ED95" s="495">
        <f>'Marks Entry'!EE97</f>
        <v>0</v>
      </c>
      <c r="EE95" s="495">
        <f>'Marks Entry'!EF97</f>
        <v>0</v>
      </c>
      <c r="EF95" s="503">
        <f>'Marks Entry'!EG97</f>
        <v>0</v>
      </c>
      <c r="EG95" s="504">
        <f>'Marks Entry'!EJ97</f>
        <v>0</v>
      </c>
      <c r="EH95" s="494">
        <f>'Marks Entry'!EK97</f>
        <v>0</v>
      </c>
      <c r="EI95" s="495">
        <f>'Marks Entry'!EL97</f>
        <v>0</v>
      </c>
      <c r="EJ95" s="495">
        <f>'Marks Entry'!EM97</f>
        <v>0</v>
      </c>
      <c r="EK95" s="495">
        <f>'Marks Entry'!EN97</f>
        <v>0</v>
      </c>
      <c r="EL95" s="495">
        <f>'Marks Entry'!EO97</f>
        <v>0</v>
      </c>
      <c r="EM95" s="498">
        <f>'Marks Entry'!EP97</f>
        <v>0</v>
      </c>
      <c r="EN95" s="504">
        <f>'Marks Entry'!ES97</f>
        <v>0</v>
      </c>
      <c r="EO95" s="494">
        <f>'Marks Entry'!ET97</f>
        <v>0</v>
      </c>
      <c r="EP95" s="495">
        <f>'Marks Entry'!EU97</f>
        <v>0</v>
      </c>
      <c r="EQ95" s="495">
        <f>'Marks Entry'!EV97</f>
        <v>0</v>
      </c>
      <c r="ER95" s="495">
        <f>'Marks Entry'!EW97</f>
        <v>0</v>
      </c>
      <c r="ES95" s="495">
        <f>'Marks Entry'!EX97</f>
        <v>0</v>
      </c>
      <c r="ET95" s="498">
        <f>'Marks Entry'!EY97</f>
        <v>0</v>
      </c>
      <c r="EU95" s="504">
        <f>'Marks Entry'!FB97</f>
        <v>0</v>
      </c>
      <c r="EV95" s="505">
        <f>'Marks Entry'!FC97</f>
        <v>0</v>
      </c>
      <c r="EW95" s="506">
        <f>'Marks Entry'!FD97</f>
        <v>0</v>
      </c>
      <c r="EX95" s="512" t="str">
        <f>'Marks Entry'!FE97</f>
        <v/>
      </c>
      <c r="EY95" s="505">
        <f>'Marks Entry'!FF97</f>
        <v>0</v>
      </c>
      <c r="EZ95" s="506">
        <f>'Marks Entry'!FG97</f>
        <v>0</v>
      </c>
      <c r="FA95" s="506" t="str">
        <f>'Marks Entry'!FH97</f>
        <v/>
      </c>
      <c r="FB95" s="506" t="str">
        <f>IF(OR('Marks Entry'!FI97="First",'Marks Entry'!FI97="Second",'Marks Entry'!FI97="Third"),'Marks Entry'!FI97,"")</f>
        <v/>
      </c>
      <c r="FC95" s="506" t="str">
        <f>'Marks Entry'!FJ97</f>
        <v/>
      </c>
      <c r="FD95" s="509" t="str">
        <f>'Marks Entry'!FK97</f>
        <v/>
      </c>
      <c r="FE95" s="493" t="str">
        <f>'Marks Entry'!FL97</f>
        <v/>
      </c>
      <c r="FF95" s="510" t="str">
        <f>'Marks Entry'!FM97</f>
        <v/>
      </c>
      <c r="FG95" s="18">
        <f>'Marks Entry'!FO97</f>
        <v>0</v>
      </c>
    </row>
    <row r="96" spans="1:163" s="19" customFormat="1" ht="17.25" customHeight="1">
      <c r="A96" s="1013"/>
      <c r="B96" s="492">
        <f t="shared" si="2"/>
        <v>0</v>
      </c>
      <c r="C96" s="493">
        <f>'Marks Entry'!D98</f>
        <v>0</v>
      </c>
      <c r="D96" s="493">
        <f>'Marks Entry'!E98</f>
        <v>0</v>
      </c>
      <c r="E96" s="493">
        <f>'Marks Entry'!F98</f>
        <v>0</v>
      </c>
      <c r="F96" s="493">
        <f>'Marks Entry'!G98</f>
        <v>0</v>
      </c>
      <c r="G96" s="493">
        <f>'Marks Entry'!H98</f>
        <v>0</v>
      </c>
      <c r="H96" s="493">
        <f>'Marks Entry'!I98</f>
        <v>0</v>
      </c>
      <c r="I96" s="493">
        <f>'Marks Entry'!J98</f>
        <v>0</v>
      </c>
      <c r="J96" s="597">
        <f>'Marks Entry'!K98</f>
        <v>0</v>
      </c>
      <c r="K96" s="494">
        <f>'Marks Entry'!L98</f>
        <v>0</v>
      </c>
      <c r="L96" s="495">
        <f>'Marks Entry'!M98</f>
        <v>0</v>
      </c>
      <c r="M96" s="496">
        <f>'Marks Entry'!N98</f>
        <v>0</v>
      </c>
      <c r="N96" s="495">
        <f>'Marks Entry'!O98</f>
        <v>0</v>
      </c>
      <c r="O96" s="495">
        <f>'Marks Entry'!P98</f>
        <v>0</v>
      </c>
      <c r="P96" s="497">
        <f>'Marks Entry'!Q98</f>
        <v>0</v>
      </c>
      <c r="Q96" s="495">
        <f>'Marks Entry'!R98</f>
        <v>0</v>
      </c>
      <c r="R96" s="495">
        <f>'Marks Entry'!S98</f>
        <v>0</v>
      </c>
      <c r="S96" s="497">
        <f>'Marks Entry'!T98</f>
        <v>0</v>
      </c>
      <c r="T96" s="498">
        <f>'Marks Entry'!U98</f>
        <v>0</v>
      </c>
      <c r="U96" s="495">
        <f>'Marks Entry'!V98</f>
        <v>0</v>
      </c>
      <c r="V96" s="495">
        <f>'Marks Entry'!W98</f>
        <v>0</v>
      </c>
      <c r="W96" s="498">
        <f>'Marks Entry'!X98</f>
        <v>0</v>
      </c>
      <c r="X96" s="495">
        <f>'Marks Entry'!Y98</f>
        <v>0</v>
      </c>
      <c r="Y96" s="495">
        <f>'Marks Entry'!Z98</f>
        <v>0</v>
      </c>
      <c r="Z96" s="498">
        <f>'Marks Entry'!AA98</f>
        <v>0</v>
      </c>
      <c r="AA96" s="511">
        <f>'Marks Entry'!AB98</f>
        <v>0</v>
      </c>
      <c r="AB96" s="501">
        <f>'Marks Entry'!AC98</f>
        <v>0</v>
      </c>
      <c r="AC96" s="501" t="str">
        <f>'Marks Entry'!AD98</f>
        <v/>
      </c>
      <c r="AD96" s="502">
        <f>'Marks Entry'!AE98</f>
        <v>0</v>
      </c>
      <c r="AE96" s="494">
        <f>'Marks Entry'!AF98</f>
        <v>0</v>
      </c>
      <c r="AF96" s="495">
        <f>'Marks Entry'!AG98</f>
        <v>0</v>
      </c>
      <c r="AG96" s="496">
        <f>'Marks Entry'!AH98</f>
        <v>0</v>
      </c>
      <c r="AH96" s="495">
        <f>'Marks Entry'!AI98</f>
        <v>0</v>
      </c>
      <c r="AI96" s="495">
        <f>'Marks Entry'!AJ98</f>
        <v>0</v>
      </c>
      <c r="AJ96" s="497">
        <f>'Marks Entry'!AK98</f>
        <v>0</v>
      </c>
      <c r="AK96" s="495">
        <f>'Marks Entry'!AL98</f>
        <v>0</v>
      </c>
      <c r="AL96" s="495">
        <f>'Marks Entry'!AM98</f>
        <v>0</v>
      </c>
      <c r="AM96" s="497">
        <f>'Marks Entry'!AN98</f>
        <v>0</v>
      </c>
      <c r="AN96" s="498">
        <f>'Marks Entry'!AO98</f>
        <v>0</v>
      </c>
      <c r="AO96" s="495">
        <f>'Marks Entry'!AP98</f>
        <v>0</v>
      </c>
      <c r="AP96" s="495">
        <f>'Marks Entry'!AQ98</f>
        <v>0</v>
      </c>
      <c r="AQ96" s="498">
        <f>'Marks Entry'!AR98</f>
        <v>0</v>
      </c>
      <c r="AR96" s="495">
        <f>'Marks Entry'!AS98</f>
        <v>0</v>
      </c>
      <c r="AS96" s="495">
        <f>'Marks Entry'!AT98</f>
        <v>0</v>
      </c>
      <c r="AT96" s="498">
        <f>'Marks Entry'!AU98</f>
        <v>0</v>
      </c>
      <c r="AU96" s="511">
        <f>'Marks Entry'!AV98</f>
        <v>0</v>
      </c>
      <c r="AV96" s="501">
        <f>'Marks Entry'!AW98</f>
        <v>0</v>
      </c>
      <c r="AW96" s="501" t="str">
        <f>'Marks Entry'!AX98</f>
        <v>E</v>
      </c>
      <c r="AX96" s="502">
        <f>'Marks Entry'!AY98</f>
        <v>0</v>
      </c>
      <c r="AY96" s="494">
        <f>'Marks Entry'!AZ98</f>
        <v>0</v>
      </c>
      <c r="AZ96" s="495">
        <f>'Marks Entry'!BA98</f>
        <v>0</v>
      </c>
      <c r="BA96" s="496">
        <f>'Marks Entry'!BB98</f>
        <v>0</v>
      </c>
      <c r="BB96" s="495">
        <f>'Marks Entry'!BC98</f>
        <v>0</v>
      </c>
      <c r="BC96" s="495">
        <f>'Marks Entry'!BD98</f>
        <v>0</v>
      </c>
      <c r="BD96" s="497">
        <f>'Marks Entry'!BE98</f>
        <v>0</v>
      </c>
      <c r="BE96" s="495">
        <f>'Marks Entry'!BF98</f>
        <v>0</v>
      </c>
      <c r="BF96" s="495">
        <f>'Marks Entry'!BG98</f>
        <v>0</v>
      </c>
      <c r="BG96" s="497">
        <f>'Marks Entry'!BH98</f>
        <v>0</v>
      </c>
      <c r="BH96" s="498">
        <f>'Marks Entry'!BI98</f>
        <v>0</v>
      </c>
      <c r="BI96" s="495">
        <f>'Marks Entry'!BJ98</f>
        <v>0</v>
      </c>
      <c r="BJ96" s="495">
        <f>'Marks Entry'!BK98</f>
        <v>0</v>
      </c>
      <c r="BK96" s="498">
        <f>'Marks Entry'!BL98</f>
        <v>0</v>
      </c>
      <c r="BL96" s="495">
        <f>'Marks Entry'!BM98</f>
        <v>0</v>
      </c>
      <c r="BM96" s="495">
        <f>'Marks Entry'!BN98</f>
        <v>0</v>
      </c>
      <c r="BN96" s="498">
        <f>'Marks Entry'!BO98</f>
        <v>0</v>
      </c>
      <c r="BO96" s="511">
        <f>'Marks Entry'!BP98</f>
        <v>0</v>
      </c>
      <c r="BP96" s="501">
        <f>'Marks Entry'!BQ98</f>
        <v>0</v>
      </c>
      <c r="BQ96" s="501" t="str">
        <f>'Marks Entry'!BR98</f>
        <v>E</v>
      </c>
      <c r="BR96" s="502">
        <f>'Marks Entry'!BS98</f>
        <v>0</v>
      </c>
      <c r="BS96" s="494">
        <f>'Marks Entry'!BT98</f>
        <v>0</v>
      </c>
      <c r="BT96" s="495">
        <f>'Marks Entry'!BU98</f>
        <v>0</v>
      </c>
      <c r="BU96" s="496">
        <f>'Marks Entry'!BV98</f>
        <v>0</v>
      </c>
      <c r="BV96" s="495">
        <f>'Marks Entry'!BW98</f>
        <v>0</v>
      </c>
      <c r="BW96" s="495">
        <f>'Marks Entry'!BX98</f>
        <v>0</v>
      </c>
      <c r="BX96" s="497">
        <f>'Marks Entry'!BY98</f>
        <v>0</v>
      </c>
      <c r="BY96" s="495">
        <f>'Marks Entry'!BZ98</f>
        <v>0</v>
      </c>
      <c r="BZ96" s="495">
        <f>'Marks Entry'!CA98</f>
        <v>0</v>
      </c>
      <c r="CA96" s="497">
        <f>'Marks Entry'!CB98</f>
        <v>0</v>
      </c>
      <c r="CB96" s="498">
        <f>'Marks Entry'!CC98</f>
        <v>0</v>
      </c>
      <c r="CC96" s="495">
        <f>'Marks Entry'!CD98</f>
        <v>0</v>
      </c>
      <c r="CD96" s="495">
        <f>'Marks Entry'!CE98</f>
        <v>0</v>
      </c>
      <c r="CE96" s="498">
        <f>'Marks Entry'!CF98</f>
        <v>0</v>
      </c>
      <c r="CF96" s="495">
        <f>'Marks Entry'!CG98</f>
        <v>0</v>
      </c>
      <c r="CG96" s="495">
        <f>'Marks Entry'!CH98</f>
        <v>0</v>
      </c>
      <c r="CH96" s="498">
        <f>'Marks Entry'!CI98</f>
        <v>0</v>
      </c>
      <c r="CI96" s="511">
        <f>'Marks Entry'!CJ98</f>
        <v>0</v>
      </c>
      <c r="CJ96" s="501">
        <f>'Marks Entry'!CK98</f>
        <v>0</v>
      </c>
      <c r="CK96" s="501" t="str">
        <f>'Marks Entry'!CL98</f>
        <v>E</v>
      </c>
      <c r="CL96" s="502">
        <f>'Marks Entry'!CM98</f>
        <v>0</v>
      </c>
      <c r="CM96" s="494">
        <f>'Marks Entry'!CN98</f>
        <v>0</v>
      </c>
      <c r="CN96" s="495">
        <f>'Marks Entry'!CO98</f>
        <v>0</v>
      </c>
      <c r="CO96" s="496">
        <f>'Marks Entry'!CP98</f>
        <v>0</v>
      </c>
      <c r="CP96" s="495">
        <f>'Marks Entry'!CQ98</f>
        <v>0</v>
      </c>
      <c r="CQ96" s="495">
        <f>'Marks Entry'!CR98</f>
        <v>0</v>
      </c>
      <c r="CR96" s="497">
        <f>'Marks Entry'!CS98</f>
        <v>0</v>
      </c>
      <c r="CS96" s="495">
        <f>'Marks Entry'!CT98</f>
        <v>0</v>
      </c>
      <c r="CT96" s="495">
        <f>'Marks Entry'!CU98</f>
        <v>0</v>
      </c>
      <c r="CU96" s="497">
        <f>'Marks Entry'!CV98</f>
        <v>0</v>
      </c>
      <c r="CV96" s="498">
        <f>'Marks Entry'!CW98</f>
        <v>0</v>
      </c>
      <c r="CW96" s="495">
        <f>'Marks Entry'!CX98</f>
        <v>0</v>
      </c>
      <c r="CX96" s="495">
        <f>'Marks Entry'!CY98</f>
        <v>0</v>
      </c>
      <c r="CY96" s="498">
        <f>'Marks Entry'!CZ98</f>
        <v>0</v>
      </c>
      <c r="CZ96" s="495">
        <f>'Marks Entry'!DA98</f>
        <v>0</v>
      </c>
      <c r="DA96" s="495">
        <f>'Marks Entry'!DB98</f>
        <v>0</v>
      </c>
      <c r="DB96" s="498">
        <f>'Marks Entry'!DC98</f>
        <v>0</v>
      </c>
      <c r="DC96" s="511">
        <f>'Marks Entry'!DD98</f>
        <v>0</v>
      </c>
      <c r="DD96" s="501">
        <f>'Marks Entry'!DE98</f>
        <v>0</v>
      </c>
      <c r="DE96" s="501" t="str">
        <f>'Marks Entry'!DF98</f>
        <v>E</v>
      </c>
      <c r="DF96" s="502">
        <f>'Marks Entry'!DG98</f>
        <v>0</v>
      </c>
      <c r="DG96" s="494">
        <f>'Marks Entry'!DH98</f>
        <v>0</v>
      </c>
      <c r="DH96" s="495">
        <f>'Marks Entry'!DI98</f>
        <v>0</v>
      </c>
      <c r="DI96" s="496">
        <f>'Marks Entry'!DJ98</f>
        <v>0</v>
      </c>
      <c r="DJ96" s="495">
        <f>'Marks Entry'!DK98</f>
        <v>0</v>
      </c>
      <c r="DK96" s="495">
        <f>'Marks Entry'!DL98</f>
        <v>0</v>
      </c>
      <c r="DL96" s="497">
        <f>'Marks Entry'!DM98</f>
        <v>0</v>
      </c>
      <c r="DM96" s="495">
        <f>'Marks Entry'!DN98</f>
        <v>0</v>
      </c>
      <c r="DN96" s="495">
        <f>'Marks Entry'!DO98</f>
        <v>0</v>
      </c>
      <c r="DO96" s="497">
        <f>'Marks Entry'!DP98</f>
        <v>0</v>
      </c>
      <c r="DP96" s="498">
        <f>'Marks Entry'!DQ98</f>
        <v>0</v>
      </c>
      <c r="DQ96" s="495">
        <f>'Marks Entry'!DR98</f>
        <v>0</v>
      </c>
      <c r="DR96" s="495">
        <f>'Marks Entry'!DS98</f>
        <v>0</v>
      </c>
      <c r="DS96" s="498">
        <f>'Marks Entry'!DT98</f>
        <v>0</v>
      </c>
      <c r="DT96" s="495">
        <f>'Marks Entry'!DU98</f>
        <v>0</v>
      </c>
      <c r="DU96" s="495">
        <f>'Marks Entry'!DV98</f>
        <v>0</v>
      </c>
      <c r="DV96" s="498">
        <f>'Marks Entry'!DW98</f>
        <v>0</v>
      </c>
      <c r="DW96" s="511">
        <f>'Marks Entry'!DX98</f>
        <v>0</v>
      </c>
      <c r="DX96" s="501">
        <f>'Marks Entry'!DY98</f>
        <v>0</v>
      </c>
      <c r="DY96" s="501" t="str">
        <f>'Marks Entry'!DZ98</f>
        <v>E</v>
      </c>
      <c r="DZ96" s="502">
        <f>'Marks Entry'!EA98</f>
        <v>0</v>
      </c>
      <c r="EA96" s="494">
        <f>'Marks Entry'!EB98</f>
        <v>0</v>
      </c>
      <c r="EB96" s="495">
        <f>'Marks Entry'!EC98</f>
        <v>0</v>
      </c>
      <c r="EC96" s="495">
        <f>'Marks Entry'!ED98</f>
        <v>0</v>
      </c>
      <c r="ED96" s="495">
        <f>'Marks Entry'!EE98</f>
        <v>0</v>
      </c>
      <c r="EE96" s="495">
        <f>'Marks Entry'!EF98</f>
        <v>0</v>
      </c>
      <c r="EF96" s="503">
        <f>'Marks Entry'!EG98</f>
        <v>0</v>
      </c>
      <c r="EG96" s="504">
        <f>'Marks Entry'!EJ98</f>
        <v>0</v>
      </c>
      <c r="EH96" s="494">
        <f>'Marks Entry'!EK98</f>
        <v>0</v>
      </c>
      <c r="EI96" s="495">
        <f>'Marks Entry'!EL98</f>
        <v>0</v>
      </c>
      <c r="EJ96" s="495">
        <f>'Marks Entry'!EM98</f>
        <v>0</v>
      </c>
      <c r="EK96" s="495">
        <f>'Marks Entry'!EN98</f>
        <v>0</v>
      </c>
      <c r="EL96" s="495">
        <f>'Marks Entry'!EO98</f>
        <v>0</v>
      </c>
      <c r="EM96" s="498">
        <f>'Marks Entry'!EP98</f>
        <v>0</v>
      </c>
      <c r="EN96" s="504">
        <f>'Marks Entry'!ES98</f>
        <v>0</v>
      </c>
      <c r="EO96" s="494">
        <f>'Marks Entry'!ET98</f>
        <v>0</v>
      </c>
      <c r="EP96" s="495">
        <f>'Marks Entry'!EU98</f>
        <v>0</v>
      </c>
      <c r="EQ96" s="495">
        <f>'Marks Entry'!EV98</f>
        <v>0</v>
      </c>
      <c r="ER96" s="495">
        <f>'Marks Entry'!EW98</f>
        <v>0</v>
      </c>
      <c r="ES96" s="495">
        <f>'Marks Entry'!EX98</f>
        <v>0</v>
      </c>
      <c r="ET96" s="498">
        <f>'Marks Entry'!EY98</f>
        <v>0</v>
      </c>
      <c r="EU96" s="504">
        <f>'Marks Entry'!FB98</f>
        <v>0</v>
      </c>
      <c r="EV96" s="505">
        <f>'Marks Entry'!FC98</f>
        <v>0</v>
      </c>
      <c r="EW96" s="506">
        <f>'Marks Entry'!FD98</f>
        <v>0</v>
      </c>
      <c r="EX96" s="512" t="str">
        <f>'Marks Entry'!FE98</f>
        <v/>
      </c>
      <c r="EY96" s="505">
        <f>'Marks Entry'!FF98</f>
        <v>0</v>
      </c>
      <c r="EZ96" s="506">
        <f>'Marks Entry'!FG98</f>
        <v>0</v>
      </c>
      <c r="FA96" s="506" t="str">
        <f>'Marks Entry'!FH98</f>
        <v/>
      </c>
      <c r="FB96" s="506" t="str">
        <f>IF(OR('Marks Entry'!FI98="First",'Marks Entry'!FI98="Second",'Marks Entry'!FI98="Third"),'Marks Entry'!FI98,"")</f>
        <v/>
      </c>
      <c r="FC96" s="506" t="str">
        <f>'Marks Entry'!FJ98</f>
        <v/>
      </c>
      <c r="FD96" s="509" t="str">
        <f>'Marks Entry'!FK98</f>
        <v/>
      </c>
      <c r="FE96" s="493" t="str">
        <f>'Marks Entry'!FL98</f>
        <v/>
      </c>
      <c r="FF96" s="510" t="str">
        <f>'Marks Entry'!FM98</f>
        <v/>
      </c>
      <c r="FG96" s="18">
        <f>'Marks Entry'!FO98</f>
        <v>0</v>
      </c>
    </row>
    <row r="97" spans="1:163" s="19" customFormat="1" ht="17.25" customHeight="1">
      <c r="A97" s="1013"/>
      <c r="B97" s="492">
        <f t="shared" si="2"/>
        <v>0</v>
      </c>
      <c r="C97" s="493">
        <f>'Marks Entry'!D99</f>
        <v>0</v>
      </c>
      <c r="D97" s="493">
        <f>'Marks Entry'!E99</f>
        <v>0</v>
      </c>
      <c r="E97" s="493">
        <f>'Marks Entry'!F99</f>
        <v>0</v>
      </c>
      <c r="F97" s="493">
        <f>'Marks Entry'!G99</f>
        <v>0</v>
      </c>
      <c r="G97" s="493">
        <f>'Marks Entry'!H99</f>
        <v>0</v>
      </c>
      <c r="H97" s="493">
        <f>'Marks Entry'!I99</f>
        <v>0</v>
      </c>
      <c r="I97" s="493">
        <f>'Marks Entry'!J99</f>
        <v>0</v>
      </c>
      <c r="J97" s="597">
        <f>'Marks Entry'!K99</f>
        <v>0</v>
      </c>
      <c r="K97" s="494">
        <f>'Marks Entry'!L99</f>
        <v>0</v>
      </c>
      <c r="L97" s="495">
        <f>'Marks Entry'!M99</f>
        <v>0</v>
      </c>
      <c r="M97" s="496">
        <f>'Marks Entry'!N99</f>
        <v>0</v>
      </c>
      <c r="N97" s="495">
        <f>'Marks Entry'!O99</f>
        <v>0</v>
      </c>
      <c r="O97" s="495">
        <f>'Marks Entry'!P99</f>
        <v>0</v>
      </c>
      <c r="P97" s="497">
        <f>'Marks Entry'!Q99</f>
        <v>0</v>
      </c>
      <c r="Q97" s="495">
        <f>'Marks Entry'!R99</f>
        <v>0</v>
      </c>
      <c r="R97" s="495">
        <f>'Marks Entry'!S99</f>
        <v>0</v>
      </c>
      <c r="S97" s="497">
        <f>'Marks Entry'!T99</f>
        <v>0</v>
      </c>
      <c r="T97" s="498">
        <f>'Marks Entry'!U99</f>
        <v>0</v>
      </c>
      <c r="U97" s="495">
        <f>'Marks Entry'!V99</f>
        <v>0</v>
      </c>
      <c r="V97" s="495">
        <f>'Marks Entry'!W99</f>
        <v>0</v>
      </c>
      <c r="W97" s="498">
        <f>'Marks Entry'!X99</f>
        <v>0</v>
      </c>
      <c r="X97" s="495">
        <f>'Marks Entry'!Y99</f>
        <v>0</v>
      </c>
      <c r="Y97" s="495">
        <f>'Marks Entry'!Z99</f>
        <v>0</v>
      </c>
      <c r="Z97" s="498">
        <f>'Marks Entry'!AA99</f>
        <v>0</v>
      </c>
      <c r="AA97" s="511">
        <f>'Marks Entry'!AB99</f>
        <v>0</v>
      </c>
      <c r="AB97" s="501">
        <f>'Marks Entry'!AC99</f>
        <v>0</v>
      </c>
      <c r="AC97" s="501" t="str">
        <f>'Marks Entry'!AD99</f>
        <v/>
      </c>
      <c r="AD97" s="502">
        <f>'Marks Entry'!AE99</f>
        <v>0</v>
      </c>
      <c r="AE97" s="494">
        <f>'Marks Entry'!AF99</f>
        <v>0</v>
      </c>
      <c r="AF97" s="495">
        <f>'Marks Entry'!AG99</f>
        <v>0</v>
      </c>
      <c r="AG97" s="496">
        <f>'Marks Entry'!AH99</f>
        <v>0</v>
      </c>
      <c r="AH97" s="495">
        <f>'Marks Entry'!AI99</f>
        <v>0</v>
      </c>
      <c r="AI97" s="495">
        <f>'Marks Entry'!AJ99</f>
        <v>0</v>
      </c>
      <c r="AJ97" s="497">
        <f>'Marks Entry'!AK99</f>
        <v>0</v>
      </c>
      <c r="AK97" s="495">
        <f>'Marks Entry'!AL99</f>
        <v>0</v>
      </c>
      <c r="AL97" s="495">
        <f>'Marks Entry'!AM99</f>
        <v>0</v>
      </c>
      <c r="AM97" s="497">
        <f>'Marks Entry'!AN99</f>
        <v>0</v>
      </c>
      <c r="AN97" s="498">
        <f>'Marks Entry'!AO99</f>
        <v>0</v>
      </c>
      <c r="AO97" s="495">
        <f>'Marks Entry'!AP99</f>
        <v>0</v>
      </c>
      <c r="AP97" s="495">
        <f>'Marks Entry'!AQ99</f>
        <v>0</v>
      </c>
      <c r="AQ97" s="498">
        <f>'Marks Entry'!AR99</f>
        <v>0</v>
      </c>
      <c r="AR97" s="495">
        <f>'Marks Entry'!AS99</f>
        <v>0</v>
      </c>
      <c r="AS97" s="495">
        <f>'Marks Entry'!AT99</f>
        <v>0</v>
      </c>
      <c r="AT97" s="498">
        <f>'Marks Entry'!AU99</f>
        <v>0</v>
      </c>
      <c r="AU97" s="511">
        <f>'Marks Entry'!AV99</f>
        <v>0</v>
      </c>
      <c r="AV97" s="501">
        <f>'Marks Entry'!AW99</f>
        <v>0</v>
      </c>
      <c r="AW97" s="501" t="str">
        <f>'Marks Entry'!AX99</f>
        <v>E</v>
      </c>
      <c r="AX97" s="502">
        <f>'Marks Entry'!AY99</f>
        <v>0</v>
      </c>
      <c r="AY97" s="494">
        <f>'Marks Entry'!AZ99</f>
        <v>0</v>
      </c>
      <c r="AZ97" s="495">
        <f>'Marks Entry'!BA99</f>
        <v>0</v>
      </c>
      <c r="BA97" s="496">
        <f>'Marks Entry'!BB99</f>
        <v>0</v>
      </c>
      <c r="BB97" s="495">
        <f>'Marks Entry'!BC99</f>
        <v>0</v>
      </c>
      <c r="BC97" s="495">
        <f>'Marks Entry'!BD99</f>
        <v>0</v>
      </c>
      <c r="BD97" s="497">
        <f>'Marks Entry'!BE99</f>
        <v>0</v>
      </c>
      <c r="BE97" s="495">
        <f>'Marks Entry'!BF99</f>
        <v>0</v>
      </c>
      <c r="BF97" s="495">
        <f>'Marks Entry'!BG99</f>
        <v>0</v>
      </c>
      <c r="BG97" s="497">
        <f>'Marks Entry'!BH99</f>
        <v>0</v>
      </c>
      <c r="BH97" s="498">
        <f>'Marks Entry'!BI99</f>
        <v>0</v>
      </c>
      <c r="BI97" s="495">
        <f>'Marks Entry'!BJ99</f>
        <v>0</v>
      </c>
      <c r="BJ97" s="495">
        <f>'Marks Entry'!BK99</f>
        <v>0</v>
      </c>
      <c r="BK97" s="498">
        <f>'Marks Entry'!BL99</f>
        <v>0</v>
      </c>
      <c r="BL97" s="495">
        <f>'Marks Entry'!BM99</f>
        <v>0</v>
      </c>
      <c r="BM97" s="495">
        <f>'Marks Entry'!BN99</f>
        <v>0</v>
      </c>
      <c r="BN97" s="498">
        <f>'Marks Entry'!BO99</f>
        <v>0</v>
      </c>
      <c r="BO97" s="511">
        <f>'Marks Entry'!BP99</f>
        <v>0</v>
      </c>
      <c r="BP97" s="501">
        <f>'Marks Entry'!BQ99</f>
        <v>0</v>
      </c>
      <c r="BQ97" s="501" t="str">
        <f>'Marks Entry'!BR99</f>
        <v>E</v>
      </c>
      <c r="BR97" s="502">
        <f>'Marks Entry'!BS99</f>
        <v>0</v>
      </c>
      <c r="BS97" s="494">
        <f>'Marks Entry'!BT99</f>
        <v>0</v>
      </c>
      <c r="BT97" s="495">
        <f>'Marks Entry'!BU99</f>
        <v>0</v>
      </c>
      <c r="BU97" s="496">
        <f>'Marks Entry'!BV99</f>
        <v>0</v>
      </c>
      <c r="BV97" s="495">
        <f>'Marks Entry'!BW99</f>
        <v>0</v>
      </c>
      <c r="BW97" s="495">
        <f>'Marks Entry'!BX99</f>
        <v>0</v>
      </c>
      <c r="BX97" s="497">
        <f>'Marks Entry'!BY99</f>
        <v>0</v>
      </c>
      <c r="BY97" s="495">
        <f>'Marks Entry'!BZ99</f>
        <v>0</v>
      </c>
      <c r="BZ97" s="495">
        <f>'Marks Entry'!CA99</f>
        <v>0</v>
      </c>
      <c r="CA97" s="497">
        <f>'Marks Entry'!CB99</f>
        <v>0</v>
      </c>
      <c r="CB97" s="498">
        <f>'Marks Entry'!CC99</f>
        <v>0</v>
      </c>
      <c r="CC97" s="495">
        <f>'Marks Entry'!CD99</f>
        <v>0</v>
      </c>
      <c r="CD97" s="495">
        <f>'Marks Entry'!CE99</f>
        <v>0</v>
      </c>
      <c r="CE97" s="498">
        <f>'Marks Entry'!CF99</f>
        <v>0</v>
      </c>
      <c r="CF97" s="495">
        <f>'Marks Entry'!CG99</f>
        <v>0</v>
      </c>
      <c r="CG97" s="495">
        <f>'Marks Entry'!CH99</f>
        <v>0</v>
      </c>
      <c r="CH97" s="498">
        <f>'Marks Entry'!CI99</f>
        <v>0</v>
      </c>
      <c r="CI97" s="511">
        <f>'Marks Entry'!CJ99</f>
        <v>0</v>
      </c>
      <c r="CJ97" s="501">
        <f>'Marks Entry'!CK99</f>
        <v>0</v>
      </c>
      <c r="CK97" s="501" t="str">
        <f>'Marks Entry'!CL99</f>
        <v>E</v>
      </c>
      <c r="CL97" s="502">
        <f>'Marks Entry'!CM99</f>
        <v>0</v>
      </c>
      <c r="CM97" s="494">
        <f>'Marks Entry'!CN99</f>
        <v>0</v>
      </c>
      <c r="CN97" s="495">
        <f>'Marks Entry'!CO99</f>
        <v>0</v>
      </c>
      <c r="CO97" s="496">
        <f>'Marks Entry'!CP99</f>
        <v>0</v>
      </c>
      <c r="CP97" s="495">
        <f>'Marks Entry'!CQ99</f>
        <v>0</v>
      </c>
      <c r="CQ97" s="495">
        <f>'Marks Entry'!CR99</f>
        <v>0</v>
      </c>
      <c r="CR97" s="497">
        <f>'Marks Entry'!CS99</f>
        <v>0</v>
      </c>
      <c r="CS97" s="495">
        <f>'Marks Entry'!CT99</f>
        <v>0</v>
      </c>
      <c r="CT97" s="495">
        <f>'Marks Entry'!CU99</f>
        <v>0</v>
      </c>
      <c r="CU97" s="497">
        <f>'Marks Entry'!CV99</f>
        <v>0</v>
      </c>
      <c r="CV97" s="498">
        <f>'Marks Entry'!CW99</f>
        <v>0</v>
      </c>
      <c r="CW97" s="495">
        <f>'Marks Entry'!CX99</f>
        <v>0</v>
      </c>
      <c r="CX97" s="495">
        <f>'Marks Entry'!CY99</f>
        <v>0</v>
      </c>
      <c r="CY97" s="498">
        <f>'Marks Entry'!CZ99</f>
        <v>0</v>
      </c>
      <c r="CZ97" s="495">
        <f>'Marks Entry'!DA99</f>
        <v>0</v>
      </c>
      <c r="DA97" s="495">
        <f>'Marks Entry'!DB99</f>
        <v>0</v>
      </c>
      <c r="DB97" s="498">
        <f>'Marks Entry'!DC99</f>
        <v>0</v>
      </c>
      <c r="DC97" s="511">
        <f>'Marks Entry'!DD99</f>
        <v>0</v>
      </c>
      <c r="DD97" s="501">
        <f>'Marks Entry'!DE99</f>
        <v>0</v>
      </c>
      <c r="DE97" s="501" t="str">
        <f>'Marks Entry'!DF99</f>
        <v>E</v>
      </c>
      <c r="DF97" s="502">
        <f>'Marks Entry'!DG99</f>
        <v>0</v>
      </c>
      <c r="DG97" s="494">
        <f>'Marks Entry'!DH99</f>
        <v>0</v>
      </c>
      <c r="DH97" s="495">
        <f>'Marks Entry'!DI99</f>
        <v>0</v>
      </c>
      <c r="DI97" s="496">
        <f>'Marks Entry'!DJ99</f>
        <v>0</v>
      </c>
      <c r="DJ97" s="495">
        <f>'Marks Entry'!DK99</f>
        <v>0</v>
      </c>
      <c r="DK97" s="495">
        <f>'Marks Entry'!DL99</f>
        <v>0</v>
      </c>
      <c r="DL97" s="497">
        <f>'Marks Entry'!DM99</f>
        <v>0</v>
      </c>
      <c r="DM97" s="495">
        <f>'Marks Entry'!DN99</f>
        <v>0</v>
      </c>
      <c r="DN97" s="495">
        <f>'Marks Entry'!DO99</f>
        <v>0</v>
      </c>
      <c r="DO97" s="497">
        <f>'Marks Entry'!DP99</f>
        <v>0</v>
      </c>
      <c r="DP97" s="498">
        <f>'Marks Entry'!DQ99</f>
        <v>0</v>
      </c>
      <c r="DQ97" s="495">
        <f>'Marks Entry'!DR99</f>
        <v>0</v>
      </c>
      <c r="DR97" s="495">
        <f>'Marks Entry'!DS99</f>
        <v>0</v>
      </c>
      <c r="DS97" s="498">
        <f>'Marks Entry'!DT99</f>
        <v>0</v>
      </c>
      <c r="DT97" s="495">
        <f>'Marks Entry'!DU99</f>
        <v>0</v>
      </c>
      <c r="DU97" s="495">
        <f>'Marks Entry'!DV99</f>
        <v>0</v>
      </c>
      <c r="DV97" s="498">
        <f>'Marks Entry'!DW99</f>
        <v>0</v>
      </c>
      <c r="DW97" s="511">
        <f>'Marks Entry'!DX99</f>
        <v>0</v>
      </c>
      <c r="DX97" s="501">
        <f>'Marks Entry'!DY99</f>
        <v>0</v>
      </c>
      <c r="DY97" s="501" t="str">
        <f>'Marks Entry'!DZ99</f>
        <v>E</v>
      </c>
      <c r="DZ97" s="502">
        <f>'Marks Entry'!EA99</f>
        <v>0</v>
      </c>
      <c r="EA97" s="494">
        <f>'Marks Entry'!EB99</f>
        <v>0</v>
      </c>
      <c r="EB97" s="495">
        <f>'Marks Entry'!EC99</f>
        <v>0</v>
      </c>
      <c r="EC97" s="495">
        <f>'Marks Entry'!ED99</f>
        <v>0</v>
      </c>
      <c r="ED97" s="495">
        <f>'Marks Entry'!EE99</f>
        <v>0</v>
      </c>
      <c r="EE97" s="495">
        <f>'Marks Entry'!EF99</f>
        <v>0</v>
      </c>
      <c r="EF97" s="503">
        <f>'Marks Entry'!EG99</f>
        <v>0</v>
      </c>
      <c r="EG97" s="504">
        <f>'Marks Entry'!EJ99</f>
        <v>0</v>
      </c>
      <c r="EH97" s="494">
        <f>'Marks Entry'!EK99</f>
        <v>0</v>
      </c>
      <c r="EI97" s="495">
        <f>'Marks Entry'!EL99</f>
        <v>0</v>
      </c>
      <c r="EJ97" s="495">
        <f>'Marks Entry'!EM99</f>
        <v>0</v>
      </c>
      <c r="EK97" s="495">
        <f>'Marks Entry'!EN99</f>
        <v>0</v>
      </c>
      <c r="EL97" s="495">
        <f>'Marks Entry'!EO99</f>
        <v>0</v>
      </c>
      <c r="EM97" s="498">
        <f>'Marks Entry'!EP99</f>
        <v>0</v>
      </c>
      <c r="EN97" s="504">
        <f>'Marks Entry'!ES99</f>
        <v>0</v>
      </c>
      <c r="EO97" s="494">
        <f>'Marks Entry'!ET99</f>
        <v>0</v>
      </c>
      <c r="EP97" s="495">
        <f>'Marks Entry'!EU99</f>
        <v>0</v>
      </c>
      <c r="EQ97" s="495">
        <f>'Marks Entry'!EV99</f>
        <v>0</v>
      </c>
      <c r="ER97" s="495">
        <f>'Marks Entry'!EW99</f>
        <v>0</v>
      </c>
      <c r="ES97" s="495">
        <f>'Marks Entry'!EX99</f>
        <v>0</v>
      </c>
      <c r="ET97" s="498">
        <f>'Marks Entry'!EY99</f>
        <v>0</v>
      </c>
      <c r="EU97" s="504">
        <f>'Marks Entry'!FB99</f>
        <v>0</v>
      </c>
      <c r="EV97" s="505">
        <f>'Marks Entry'!FC99</f>
        <v>0</v>
      </c>
      <c r="EW97" s="506">
        <f>'Marks Entry'!FD99</f>
        <v>0</v>
      </c>
      <c r="EX97" s="512" t="str">
        <f>'Marks Entry'!FE99</f>
        <v/>
      </c>
      <c r="EY97" s="505">
        <f>'Marks Entry'!FF99</f>
        <v>0</v>
      </c>
      <c r="EZ97" s="506">
        <f>'Marks Entry'!FG99</f>
        <v>0</v>
      </c>
      <c r="FA97" s="506" t="str">
        <f>'Marks Entry'!FH99</f>
        <v/>
      </c>
      <c r="FB97" s="506" t="str">
        <f>IF(OR('Marks Entry'!FI99="First",'Marks Entry'!FI99="Second",'Marks Entry'!FI99="Third"),'Marks Entry'!FI99,"")</f>
        <v/>
      </c>
      <c r="FC97" s="506" t="str">
        <f>'Marks Entry'!FJ99</f>
        <v/>
      </c>
      <c r="FD97" s="509" t="str">
        <f>'Marks Entry'!FK99</f>
        <v/>
      </c>
      <c r="FE97" s="493" t="str">
        <f>'Marks Entry'!FL99</f>
        <v/>
      </c>
      <c r="FF97" s="510" t="str">
        <f>'Marks Entry'!FM99</f>
        <v/>
      </c>
      <c r="FG97" s="18">
        <f>'Marks Entry'!FO99</f>
        <v>0</v>
      </c>
    </row>
    <row r="98" spans="1:163" s="19" customFormat="1" ht="17.25" customHeight="1">
      <c r="A98" s="1013"/>
      <c r="B98" s="492">
        <f t="shared" si="2"/>
        <v>0</v>
      </c>
      <c r="C98" s="493">
        <f>'Marks Entry'!D100</f>
        <v>0</v>
      </c>
      <c r="D98" s="493">
        <f>'Marks Entry'!E100</f>
        <v>0</v>
      </c>
      <c r="E98" s="493">
        <f>'Marks Entry'!F100</f>
        <v>0</v>
      </c>
      <c r="F98" s="493">
        <f>'Marks Entry'!G100</f>
        <v>0</v>
      </c>
      <c r="G98" s="493">
        <f>'Marks Entry'!H100</f>
        <v>0</v>
      </c>
      <c r="H98" s="493">
        <f>'Marks Entry'!I100</f>
        <v>0</v>
      </c>
      <c r="I98" s="493">
        <f>'Marks Entry'!J100</f>
        <v>0</v>
      </c>
      <c r="J98" s="597">
        <f>'Marks Entry'!K100</f>
        <v>0</v>
      </c>
      <c r="K98" s="494">
        <f>'Marks Entry'!L100</f>
        <v>0</v>
      </c>
      <c r="L98" s="495">
        <f>'Marks Entry'!M100</f>
        <v>0</v>
      </c>
      <c r="M98" s="496">
        <f>'Marks Entry'!N100</f>
        <v>0</v>
      </c>
      <c r="N98" s="495">
        <f>'Marks Entry'!O100</f>
        <v>0</v>
      </c>
      <c r="O98" s="495">
        <f>'Marks Entry'!P100</f>
        <v>0</v>
      </c>
      <c r="P98" s="497">
        <f>'Marks Entry'!Q100</f>
        <v>0</v>
      </c>
      <c r="Q98" s="495">
        <f>'Marks Entry'!R100</f>
        <v>0</v>
      </c>
      <c r="R98" s="495">
        <f>'Marks Entry'!S100</f>
        <v>0</v>
      </c>
      <c r="S98" s="497">
        <f>'Marks Entry'!T100</f>
        <v>0</v>
      </c>
      <c r="T98" s="498">
        <f>'Marks Entry'!U100</f>
        <v>0</v>
      </c>
      <c r="U98" s="495">
        <f>'Marks Entry'!V100</f>
        <v>0</v>
      </c>
      <c r="V98" s="495">
        <f>'Marks Entry'!W100</f>
        <v>0</v>
      </c>
      <c r="W98" s="498">
        <f>'Marks Entry'!X100</f>
        <v>0</v>
      </c>
      <c r="X98" s="495">
        <f>'Marks Entry'!Y100</f>
        <v>0</v>
      </c>
      <c r="Y98" s="495">
        <f>'Marks Entry'!Z100</f>
        <v>0</v>
      </c>
      <c r="Z98" s="498">
        <f>'Marks Entry'!AA100</f>
        <v>0</v>
      </c>
      <c r="AA98" s="511">
        <f>'Marks Entry'!AB100</f>
        <v>0</v>
      </c>
      <c r="AB98" s="501">
        <f>'Marks Entry'!AC100</f>
        <v>0</v>
      </c>
      <c r="AC98" s="501" t="str">
        <f>'Marks Entry'!AD100</f>
        <v/>
      </c>
      <c r="AD98" s="502">
        <f>'Marks Entry'!AE100</f>
        <v>0</v>
      </c>
      <c r="AE98" s="494">
        <f>'Marks Entry'!AF100</f>
        <v>0</v>
      </c>
      <c r="AF98" s="495">
        <f>'Marks Entry'!AG100</f>
        <v>0</v>
      </c>
      <c r="AG98" s="496">
        <f>'Marks Entry'!AH100</f>
        <v>0</v>
      </c>
      <c r="AH98" s="495">
        <f>'Marks Entry'!AI100</f>
        <v>0</v>
      </c>
      <c r="AI98" s="495">
        <f>'Marks Entry'!AJ100</f>
        <v>0</v>
      </c>
      <c r="AJ98" s="497">
        <f>'Marks Entry'!AK100</f>
        <v>0</v>
      </c>
      <c r="AK98" s="495">
        <f>'Marks Entry'!AL100</f>
        <v>0</v>
      </c>
      <c r="AL98" s="495">
        <f>'Marks Entry'!AM100</f>
        <v>0</v>
      </c>
      <c r="AM98" s="497">
        <f>'Marks Entry'!AN100</f>
        <v>0</v>
      </c>
      <c r="AN98" s="498">
        <f>'Marks Entry'!AO100</f>
        <v>0</v>
      </c>
      <c r="AO98" s="495">
        <f>'Marks Entry'!AP100</f>
        <v>0</v>
      </c>
      <c r="AP98" s="495">
        <f>'Marks Entry'!AQ100</f>
        <v>0</v>
      </c>
      <c r="AQ98" s="498">
        <f>'Marks Entry'!AR100</f>
        <v>0</v>
      </c>
      <c r="AR98" s="495">
        <f>'Marks Entry'!AS100</f>
        <v>0</v>
      </c>
      <c r="AS98" s="495">
        <f>'Marks Entry'!AT100</f>
        <v>0</v>
      </c>
      <c r="AT98" s="498">
        <f>'Marks Entry'!AU100</f>
        <v>0</v>
      </c>
      <c r="AU98" s="511">
        <f>'Marks Entry'!AV100</f>
        <v>0</v>
      </c>
      <c r="AV98" s="501">
        <f>'Marks Entry'!AW100</f>
        <v>0</v>
      </c>
      <c r="AW98" s="501" t="str">
        <f>'Marks Entry'!AX100</f>
        <v>E</v>
      </c>
      <c r="AX98" s="502">
        <f>'Marks Entry'!AY100</f>
        <v>0</v>
      </c>
      <c r="AY98" s="494">
        <f>'Marks Entry'!AZ100</f>
        <v>0</v>
      </c>
      <c r="AZ98" s="495">
        <f>'Marks Entry'!BA100</f>
        <v>0</v>
      </c>
      <c r="BA98" s="496">
        <f>'Marks Entry'!BB100</f>
        <v>0</v>
      </c>
      <c r="BB98" s="495">
        <f>'Marks Entry'!BC100</f>
        <v>0</v>
      </c>
      <c r="BC98" s="495">
        <f>'Marks Entry'!BD100</f>
        <v>0</v>
      </c>
      <c r="BD98" s="497">
        <f>'Marks Entry'!BE100</f>
        <v>0</v>
      </c>
      <c r="BE98" s="495">
        <f>'Marks Entry'!BF100</f>
        <v>0</v>
      </c>
      <c r="BF98" s="495">
        <f>'Marks Entry'!BG100</f>
        <v>0</v>
      </c>
      <c r="BG98" s="497">
        <f>'Marks Entry'!BH100</f>
        <v>0</v>
      </c>
      <c r="BH98" s="498">
        <f>'Marks Entry'!BI100</f>
        <v>0</v>
      </c>
      <c r="BI98" s="495">
        <f>'Marks Entry'!BJ100</f>
        <v>0</v>
      </c>
      <c r="BJ98" s="495">
        <f>'Marks Entry'!BK100</f>
        <v>0</v>
      </c>
      <c r="BK98" s="498">
        <f>'Marks Entry'!BL100</f>
        <v>0</v>
      </c>
      <c r="BL98" s="495">
        <f>'Marks Entry'!BM100</f>
        <v>0</v>
      </c>
      <c r="BM98" s="495">
        <f>'Marks Entry'!BN100</f>
        <v>0</v>
      </c>
      <c r="BN98" s="498">
        <f>'Marks Entry'!BO100</f>
        <v>0</v>
      </c>
      <c r="BO98" s="511">
        <f>'Marks Entry'!BP100</f>
        <v>0</v>
      </c>
      <c r="BP98" s="501">
        <f>'Marks Entry'!BQ100</f>
        <v>0</v>
      </c>
      <c r="BQ98" s="501" t="str">
        <f>'Marks Entry'!BR100</f>
        <v>E</v>
      </c>
      <c r="BR98" s="502">
        <f>'Marks Entry'!BS100</f>
        <v>0</v>
      </c>
      <c r="BS98" s="494">
        <f>'Marks Entry'!BT100</f>
        <v>0</v>
      </c>
      <c r="BT98" s="495">
        <f>'Marks Entry'!BU100</f>
        <v>0</v>
      </c>
      <c r="BU98" s="496">
        <f>'Marks Entry'!BV100</f>
        <v>0</v>
      </c>
      <c r="BV98" s="495">
        <f>'Marks Entry'!BW100</f>
        <v>0</v>
      </c>
      <c r="BW98" s="495">
        <f>'Marks Entry'!BX100</f>
        <v>0</v>
      </c>
      <c r="BX98" s="497">
        <f>'Marks Entry'!BY100</f>
        <v>0</v>
      </c>
      <c r="BY98" s="495">
        <f>'Marks Entry'!BZ100</f>
        <v>0</v>
      </c>
      <c r="BZ98" s="495">
        <f>'Marks Entry'!CA100</f>
        <v>0</v>
      </c>
      <c r="CA98" s="497">
        <f>'Marks Entry'!CB100</f>
        <v>0</v>
      </c>
      <c r="CB98" s="498">
        <f>'Marks Entry'!CC100</f>
        <v>0</v>
      </c>
      <c r="CC98" s="495">
        <f>'Marks Entry'!CD100</f>
        <v>0</v>
      </c>
      <c r="CD98" s="495">
        <f>'Marks Entry'!CE100</f>
        <v>0</v>
      </c>
      <c r="CE98" s="498">
        <f>'Marks Entry'!CF100</f>
        <v>0</v>
      </c>
      <c r="CF98" s="495">
        <f>'Marks Entry'!CG100</f>
        <v>0</v>
      </c>
      <c r="CG98" s="495">
        <f>'Marks Entry'!CH100</f>
        <v>0</v>
      </c>
      <c r="CH98" s="498">
        <f>'Marks Entry'!CI100</f>
        <v>0</v>
      </c>
      <c r="CI98" s="511">
        <f>'Marks Entry'!CJ100</f>
        <v>0</v>
      </c>
      <c r="CJ98" s="501">
        <f>'Marks Entry'!CK100</f>
        <v>0</v>
      </c>
      <c r="CK98" s="501" t="str">
        <f>'Marks Entry'!CL100</f>
        <v>E</v>
      </c>
      <c r="CL98" s="502">
        <f>'Marks Entry'!CM100</f>
        <v>0</v>
      </c>
      <c r="CM98" s="494">
        <f>'Marks Entry'!CN100</f>
        <v>0</v>
      </c>
      <c r="CN98" s="495">
        <f>'Marks Entry'!CO100</f>
        <v>0</v>
      </c>
      <c r="CO98" s="496">
        <f>'Marks Entry'!CP100</f>
        <v>0</v>
      </c>
      <c r="CP98" s="495">
        <f>'Marks Entry'!CQ100</f>
        <v>0</v>
      </c>
      <c r="CQ98" s="495">
        <f>'Marks Entry'!CR100</f>
        <v>0</v>
      </c>
      <c r="CR98" s="497">
        <f>'Marks Entry'!CS100</f>
        <v>0</v>
      </c>
      <c r="CS98" s="495">
        <f>'Marks Entry'!CT100</f>
        <v>0</v>
      </c>
      <c r="CT98" s="495">
        <f>'Marks Entry'!CU100</f>
        <v>0</v>
      </c>
      <c r="CU98" s="497">
        <f>'Marks Entry'!CV100</f>
        <v>0</v>
      </c>
      <c r="CV98" s="498">
        <f>'Marks Entry'!CW100</f>
        <v>0</v>
      </c>
      <c r="CW98" s="495">
        <f>'Marks Entry'!CX100</f>
        <v>0</v>
      </c>
      <c r="CX98" s="495">
        <f>'Marks Entry'!CY100</f>
        <v>0</v>
      </c>
      <c r="CY98" s="498">
        <f>'Marks Entry'!CZ100</f>
        <v>0</v>
      </c>
      <c r="CZ98" s="495">
        <f>'Marks Entry'!DA100</f>
        <v>0</v>
      </c>
      <c r="DA98" s="495">
        <f>'Marks Entry'!DB100</f>
        <v>0</v>
      </c>
      <c r="DB98" s="498">
        <f>'Marks Entry'!DC100</f>
        <v>0</v>
      </c>
      <c r="DC98" s="511">
        <f>'Marks Entry'!DD100</f>
        <v>0</v>
      </c>
      <c r="DD98" s="501">
        <f>'Marks Entry'!DE100</f>
        <v>0</v>
      </c>
      <c r="DE98" s="501" t="str">
        <f>'Marks Entry'!DF100</f>
        <v>E</v>
      </c>
      <c r="DF98" s="502">
        <f>'Marks Entry'!DG100</f>
        <v>0</v>
      </c>
      <c r="DG98" s="494">
        <f>'Marks Entry'!DH100</f>
        <v>0</v>
      </c>
      <c r="DH98" s="495">
        <f>'Marks Entry'!DI100</f>
        <v>0</v>
      </c>
      <c r="DI98" s="496">
        <f>'Marks Entry'!DJ100</f>
        <v>0</v>
      </c>
      <c r="DJ98" s="495">
        <f>'Marks Entry'!DK100</f>
        <v>0</v>
      </c>
      <c r="DK98" s="495">
        <f>'Marks Entry'!DL100</f>
        <v>0</v>
      </c>
      <c r="DL98" s="497">
        <f>'Marks Entry'!DM100</f>
        <v>0</v>
      </c>
      <c r="DM98" s="495">
        <f>'Marks Entry'!DN100</f>
        <v>0</v>
      </c>
      <c r="DN98" s="495">
        <f>'Marks Entry'!DO100</f>
        <v>0</v>
      </c>
      <c r="DO98" s="497">
        <f>'Marks Entry'!DP100</f>
        <v>0</v>
      </c>
      <c r="DP98" s="498">
        <f>'Marks Entry'!DQ100</f>
        <v>0</v>
      </c>
      <c r="DQ98" s="495">
        <f>'Marks Entry'!DR100</f>
        <v>0</v>
      </c>
      <c r="DR98" s="495">
        <f>'Marks Entry'!DS100</f>
        <v>0</v>
      </c>
      <c r="DS98" s="498">
        <f>'Marks Entry'!DT100</f>
        <v>0</v>
      </c>
      <c r="DT98" s="495">
        <f>'Marks Entry'!DU100</f>
        <v>0</v>
      </c>
      <c r="DU98" s="495">
        <f>'Marks Entry'!DV100</f>
        <v>0</v>
      </c>
      <c r="DV98" s="498">
        <f>'Marks Entry'!DW100</f>
        <v>0</v>
      </c>
      <c r="DW98" s="511">
        <f>'Marks Entry'!DX100</f>
        <v>0</v>
      </c>
      <c r="DX98" s="501">
        <f>'Marks Entry'!DY100</f>
        <v>0</v>
      </c>
      <c r="DY98" s="501" t="str">
        <f>'Marks Entry'!DZ100</f>
        <v>E</v>
      </c>
      <c r="DZ98" s="502">
        <f>'Marks Entry'!EA100</f>
        <v>0</v>
      </c>
      <c r="EA98" s="494">
        <f>'Marks Entry'!EB100</f>
        <v>0</v>
      </c>
      <c r="EB98" s="495">
        <f>'Marks Entry'!EC100</f>
        <v>0</v>
      </c>
      <c r="EC98" s="495">
        <f>'Marks Entry'!ED100</f>
        <v>0</v>
      </c>
      <c r="ED98" s="495">
        <f>'Marks Entry'!EE100</f>
        <v>0</v>
      </c>
      <c r="EE98" s="495">
        <f>'Marks Entry'!EF100</f>
        <v>0</v>
      </c>
      <c r="EF98" s="503">
        <f>'Marks Entry'!EG100</f>
        <v>0</v>
      </c>
      <c r="EG98" s="504">
        <f>'Marks Entry'!EJ100</f>
        <v>0</v>
      </c>
      <c r="EH98" s="494">
        <f>'Marks Entry'!EK100</f>
        <v>0</v>
      </c>
      <c r="EI98" s="495">
        <f>'Marks Entry'!EL100</f>
        <v>0</v>
      </c>
      <c r="EJ98" s="495">
        <f>'Marks Entry'!EM100</f>
        <v>0</v>
      </c>
      <c r="EK98" s="495">
        <f>'Marks Entry'!EN100</f>
        <v>0</v>
      </c>
      <c r="EL98" s="495">
        <f>'Marks Entry'!EO100</f>
        <v>0</v>
      </c>
      <c r="EM98" s="498">
        <f>'Marks Entry'!EP100</f>
        <v>0</v>
      </c>
      <c r="EN98" s="504">
        <f>'Marks Entry'!ES100</f>
        <v>0</v>
      </c>
      <c r="EO98" s="494">
        <f>'Marks Entry'!ET100</f>
        <v>0</v>
      </c>
      <c r="EP98" s="495">
        <f>'Marks Entry'!EU100</f>
        <v>0</v>
      </c>
      <c r="EQ98" s="495">
        <f>'Marks Entry'!EV100</f>
        <v>0</v>
      </c>
      <c r="ER98" s="495">
        <f>'Marks Entry'!EW100</f>
        <v>0</v>
      </c>
      <c r="ES98" s="495">
        <f>'Marks Entry'!EX100</f>
        <v>0</v>
      </c>
      <c r="ET98" s="498">
        <f>'Marks Entry'!EY100</f>
        <v>0</v>
      </c>
      <c r="EU98" s="504">
        <f>'Marks Entry'!FB100</f>
        <v>0</v>
      </c>
      <c r="EV98" s="505">
        <f>'Marks Entry'!FC100</f>
        <v>0</v>
      </c>
      <c r="EW98" s="506">
        <f>'Marks Entry'!FD100</f>
        <v>0</v>
      </c>
      <c r="EX98" s="512" t="str">
        <f>'Marks Entry'!FE100</f>
        <v/>
      </c>
      <c r="EY98" s="505">
        <f>'Marks Entry'!FF100</f>
        <v>0</v>
      </c>
      <c r="EZ98" s="506">
        <f>'Marks Entry'!FG100</f>
        <v>0</v>
      </c>
      <c r="FA98" s="506" t="str">
        <f>'Marks Entry'!FH100</f>
        <v/>
      </c>
      <c r="FB98" s="506" t="str">
        <f>IF(OR('Marks Entry'!FI100="First",'Marks Entry'!FI100="Second",'Marks Entry'!FI100="Third"),'Marks Entry'!FI100,"")</f>
        <v/>
      </c>
      <c r="FC98" s="506" t="str">
        <f>'Marks Entry'!FJ100</f>
        <v/>
      </c>
      <c r="FD98" s="509" t="str">
        <f>'Marks Entry'!FK100</f>
        <v/>
      </c>
      <c r="FE98" s="493" t="str">
        <f>'Marks Entry'!FL100</f>
        <v/>
      </c>
      <c r="FF98" s="510" t="str">
        <f>'Marks Entry'!FM100</f>
        <v/>
      </c>
      <c r="FG98" s="18">
        <f>'Marks Entry'!FO100</f>
        <v>0</v>
      </c>
    </row>
    <row r="99" spans="1:163" s="19" customFormat="1" ht="17.25" customHeight="1">
      <c r="A99" s="1013"/>
      <c r="B99" s="492">
        <f t="shared" si="2"/>
        <v>0</v>
      </c>
      <c r="C99" s="493">
        <f>'Marks Entry'!D101</f>
        <v>0</v>
      </c>
      <c r="D99" s="493">
        <f>'Marks Entry'!E101</f>
        <v>0</v>
      </c>
      <c r="E99" s="493">
        <f>'Marks Entry'!F101</f>
        <v>0</v>
      </c>
      <c r="F99" s="493">
        <f>'Marks Entry'!G101</f>
        <v>0</v>
      </c>
      <c r="G99" s="493">
        <f>'Marks Entry'!H101</f>
        <v>0</v>
      </c>
      <c r="H99" s="493">
        <f>'Marks Entry'!I101</f>
        <v>0</v>
      </c>
      <c r="I99" s="493">
        <f>'Marks Entry'!J101</f>
        <v>0</v>
      </c>
      <c r="J99" s="597">
        <f>'Marks Entry'!K101</f>
        <v>0</v>
      </c>
      <c r="K99" s="494">
        <f>'Marks Entry'!L101</f>
        <v>0</v>
      </c>
      <c r="L99" s="495">
        <f>'Marks Entry'!M101</f>
        <v>0</v>
      </c>
      <c r="M99" s="496">
        <f>'Marks Entry'!N101</f>
        <v>0</v>
      </c>
      <c r="N99" s="495">
        <f>'Marks Entry'!O101</f>
        <v>0</v>
      </c>
      <c r="O99" s="495">
        <f>'Marks Entry'!P101</f>
        <v>0</v>
      </c>
      <c r="P99" s="497">
        <f>'Marks Entry'!Q101</f>
        <v>0</v>
      </c>
      <c r="Q99" s="495">
        <f>'Marks Entry'!R101</f>
        <v>0</v>
      </c>
      <c r="R99" s="495">
        <f>'Marks Entry'!S101</f>
        <v>0</v>
      </c>
      <c r="S99" s="497">
        <f>'Marks Entry'!T101</f>
        <v>0</v>
      </c>
      <c r="T99" s="498">
        <f>'Marks Entry'!U101</f>
        <v>0</v>
      </c>
      <c r="U99" s="495">
        <f>'Marks Entry'!V101</f>
        <v>0</v>
      </c>
      <c r="V99" s="495">
        <f>'Marks Entry'!W101</f>
        <v>0</v>
      </c>
      <c r="W99" s="498">
        <f>'Marks Entry'!X101</f>
        <v>0</v>
      </c>
      <c r="X99" s="495">
        <f>'Marks Entry'!Y101</f>
        <v>0</v>
      </c>
      <c r="Y99" s="495">
        <f>'Marks Entry'!Z101</f>
        <v>0</v>
      </c>
      <c r="Z99" s="498">
        <f>'Marks Entry'!AA101</f>
        <v>0</v>
      </c>
      <c r="AA99" s="511">
        <f>'Marks Entry'!AB101</f>
        <v>0</v>
      </c>
      <c r="AB99" s="501">
        <f>'Marks Entry'!AC101</f>
        <v>0</v>
      </c>
      <c r="AC99" s="501" t="str">
        <f>'Marks Entry'!AD101</f>
        <v/>
      </c>
      <c r="AD99" s="502">
        <f>'Marks Entry'!AE101</f>
        <v>0</v>
      </c>
      <c r="AE99" s="494">
        <f>'Marks Entry'!AF101</f>
        <v>0</v>
      </c>
      <c r="AF99" s="495">
        <f>'Marks Entry'!AG101</f>
        <v>0</v>
      </c>
      <c r="AG99" s="496">
        <f>'Marks Entry'!AH101</f>
        <v>0</v>
      </c>
      <c r="AH99" s="495">
        <f>'Marks Entry'!AI101</f>
        <v>0</v>
      </c>
      <c r="AI99" s="495">
        <f>'Marks Entry'!AJ101</f>
        <v>0</v>
      </c>
      <c r="AJ99" s="497">
        <f>'Marks Entry'!AK101</f>
        <v>0</v>
      </c>
      <c r="AK99" s="495">
        <f>'Marks Entry'!AL101</f>
        <v>0</v>
      </c>
      <c r="AL99" s="495">
        <f>'Marks Entry'!AM101</f>
        <v>0</v>
      </c>
      <c r="AM99" s="497">
        <f>'Marks Entry'!AN101</f>
        <v>0</v>
      </c>
      <c r="AN99" s="498">
        <f>'Marks Entry'!AO101</f>
        <v>0</v>
      </c>
      <c r="AO99" s="495">
        <f>'Marks Entry'!AP101</f>
        <v>0</v>
      </c>
      <c r="AP99" s="495">
        <f>'Marks Entry'!AQ101</f>
        <v>0</v>
      </c>
      <c r="AQ99" s="498">
        <f>'Marks Entry'!AR101</f>
        <v>0</v>
      </c>
      <c r="AR99" s="495">
        <f>'Marks Entry'!AS101</f>
        <v>0</v>
      </c>
      <c r="AS99" s="495">
        <f>'Marks Entry'!AT101</f>
        <v>0</v>
      </c>
      <c r="AT99" s="498">
        <f>'Marks Entry'!AU101</f>
        <v>0</v>
      </c>
      <c r="AU99" s="511">
        <f>'Marks Entry'!AV101</f>
        <v>0</v>
      </c>
      <c r="AV99" s="501">
        <f>'Marks Entry'!AW101</f>
        <v>0</v>
      </c>
      <c r="AW99" s="501" t="str">
        <f>'Marks Entry'!AX101</f>
        <v>E</v>
      </c>
      <c r="AX99" s="502">
        <f>'Marks Entry'!AY101</f>
        <v>0</v>
      </c>
      <c r="AY99" s="494">
        <f>'Marks Entry'!AZ101</f>
        <v>0</v>
      </c>
      <c r="AZ99" s="495">
        <f>'Marks Entry'!BA101</f>
        <v>0</v>
      </c>
      <c r="BA99" s="496">
        <f>'Marks Entry'!BB101</f>
        <v>0</v>
      </c>
      <c r="BB99" s="495">
        <f>'Marks Entry'!BC101</f>
        <v>0</v>
      </c>
      <c r="BC99" s="495">
        <f>'Marks Entry'!BD101</f>
        <v>0</v>
      </c>
      <c r="BD99" s="497">
        <f>'Marks Entry'!BE101</f>
        <v>0</v>
      </c>
      <c r="BE99" s="495">
        <f>'Marks Entry'!BF101</f>
        <v>0</v>
      </c>
      <c r="BF99" s="495">
        <f>'Marks Entry'!BG101</f>
        <v>0</v>
      </c>
      <c r="BG99" s="497">
        <f>'Marks Entry'!BH101</f>
        <v>0</v>
      </c>
      <c r="BH99" s="498">
        <f>'Marks Entry'!BI101</f>
        <v>0</v>
      </c>
      <c r="BI99" s="495">
        <f>'Marks Entry'!BJ101</f>
        <v>0</v>
      </c>
      <c r="BJ99" s="495">
        <f>'Marks Entry'!BK101</f>
        <v>0</v>
      </c>
      <c r="BK99" s="498">
        <f>'Marks Entry'!BL101</f>
        <v>0</v>
      </c>
      <c r="BL99" s="495">
        <f>'Marks Entry'!BM101</f>
        <v>0</v>
      </c>
      <c r="BM99" s="495">
        <f>'Marks Entry'!BN101</f>
        <v>0</v>
      </c>
      <c r="BN99" s="498">
        <f>'Marks Entry'!BO101</f>
        <v>0</v>
      </c>
      <c r="BO99" s="511">
        <f>'Marks Entry'!BP101</f>
        <v>0</v>
      </c>
      <c r="BP99" s="501">
        <f>'Marks Entry'!BQ101</f>
        <v>0</v>
      </c>
      <c r="BQ99" s="501" t="str">
        <f>'Marks Entry'!BR101</f>
        <v>E</v>
      </c>
      <c r="BR99" s="502">
        <f>'Marks Entry'!BS101</f>
        <v>0</v>
      </c>
      <c r="BS99" s="494">
        <f>'Marks Entry'!BT101</f>
        <v>0</v>
      </c>
      <c r="BT99" s="495">
        <f>'Marks Entry'!BU101</f>
        <v>0</v>
      </c>
      <c r="BU99" s="496">
        <f>'Marks Entry'!BV101</f>
        <v>0</v>
      </c>
      <c r="BV99" s="495">
        <f>'Marks Entry'!BW101</f>
        <v>0</v>
      </c>
      <c r="BW99" s="495">
        <f>'Marks Entry'!BX101</f>
        <v>0</v>
      </c>
      <c r="BX99" s="497">
        <f>'Marks Entry'!BY101</f>
        <v>0</v>
      </c>
      <c r="BY99" s="495">
        <f>'Marks Entry'!BZ101</f>
        <v>0</v>
      </c>
      <c r="BZ99" s="495">
        <f>'Marks Entry'!CA101</f>
        <v>0</v>
      </c>
      <c r="CA99" s="497">
        <f>'Marks Entry'!CB101</f>
        <v>0</v>
      </c>
      <c r="CB99" s="498">
        <f>'Marks Entry'!CC101</f>
        <v>0</v>
      </c>
      <c r="CC99" s="495">
        <f>'Marks Entry'!CD101</f>
        <v>0</v>
      </c>
      <c r="CD99" s="495">
        <f>'Marks Entry'!CE101</f>
        <v>0</v>
      </c>
      <c r="CE99" s="498">
        <f>'Marks Entry'!CF101</f>
        <v>0</v>
      </c>
      <c r="CF99" s="495">
        <f>'Marks Entry'!CG101</f>
        <v>0</v>
      </c>
      <c r="CG99" s="495">
        <f>'Marks Entry'!CH101</f>
        <v>0</v>
      </c>
      <c r="CH99" s="498">
        <f>'Marks Entry'!CI101</f>
        <v>0</v>
      </c>
      <c r="CI99" s="511">
        <f>'Marks Entry'!CJ101</f>
        <v>0</v>
      </c>
      <c r="CJ99" s="501">
        <f>'Marks Entry'!CK101</f>
        <v>0</v>
      </c>
      <c r="CK99" s="501" t="str">
        <f>'Marks Entry'!CL101</f>
        <v>E</v>
      </c>
      <c r="CL99" s="502">
        <f>'Marks Entry'!CM101</f>
        <v>0</v>
      </c>
      <c r="CM99" s="494">
        <f>'Marks Entry'!CN101</f>
        <v>0</v>
      </c>
      <c r="CN99" s="495">
        <f>'Marks Entry'!CO101</f>
        <v>0</v>
      </c>
      <c r="CO99" s="496">
        <f>'Marks Entry'!CP101</f>
        <v>0</v>
      </c>
      <c r="CP99" s="495">
        <f>'Marks Entry'!CQ101</f>
        <v>0</v>
      </c>
      <c r="CQ99" s="495">
        <f>'Marks Entry'!CR101</f>
        <v>0</v>
      </c>
      <c r="CR99" s="497">
        <f>'Marks Entry'!CS101</f>
        <v>0</v>
      </c>
      <c r="CS99" s="495">
        <f>'Marks Entry'!CT101</f>
        <v>0</v>
      </c>
      <c r="CT99" s="495">
        <f>'Marks Entry'!CU101</f>
        <v>0</v>
      </c>
      <c r="CU99" s="497">
        <f>'Marks Entry'!CV101</f>
        <v>0</v>
      </c>
      <c r="CV99" s="498">
        <f>'Marks Entry'!CW101</f>
        <v>0</v>
      </c>
      <c r="CW99" s="495">
        <f>'Marks Entry'!CX101</f>
        <v>0</v>
      </c>
      <c r="CX99" s="495">
        <f>'Marks Entry'!CY101</f>
        <v>0</v>
      </c>
      <c r="CY99" s="498">
        <f>'Marks Entry'!CZ101</f>
        <v>0</v>
      </c>
      <c r="CZ99" s="495">
        <f>'Marks Entry'!DA101</f>
        <v>0</v>
      </c>
      <c r="DA99" s="495">
        <f>'Marks Entry'!DB101</f>
        <v>0</v>
      </c>
      <c r="DB99" s="498">
        <f>'Marks Entry'!DC101</f>
        <v>0</v>
      </c>
      <c r="DC99" s="511">
        <f>'Marks Entry'!DD101</f>
        <v>0</v>
      </c>
      <c r="DD99" s="501">
        <f>'Marks Entry'!DE101</f>
        <v>0</v>
      </c>
      <c r="DE99" s="501" t="str">
        <f>'Marks Entry'!DF101</f>
        <v>E</v>
      </c>
      <c r="DF99" s="502">
        <f>'Marks Entry'!DG101</f>
        <v>0</v>
      </c>
      <c r="DG99" s="494">
        <f>'Marks Entry'!DH101</f>
        <v>0</v>
      </c>
      <c r="DH99" s="495">
        <f>'Marks Entry'!DI101</f>
        <v>0</v>
      </c>
      <c r="DI99" s="496">
        <f>'Marks Entry'!DJ101</f>
        <v>0</v>
      </c>
      <c r="DJ99" s="495">
        <f>'Marks Entry'!DK101</f>
        <v>0</v>
      </c>
      <c r="DK99" s="495">
        <f>'Marks Entry'!DL101</f>
        <v>0</v>
      </c>
      <c r="DL99" s="497">
        <f>'Marks Entry'!DM101</f>
        <v>0</v>
      </c>
      <c r="DM99" s="495">
        <f>'Marks Entry'!DN101</f>
        <v>0</v>
      </c>
      <c r="DN99" s="495">
        <f>'Marks Entry'!DO101</f>
        <v>0</v>
      </c>
      <c r="DO99" s="497">
        <f>'Marks Entry'!DP101</f>
        <v>0</v>
      </c>
      <c r="DP99" s="498">
        <f>'Marks Entry'!DQ101</f>
        <v>0</v>
      </c>
      <c r="DQ99" s="495">
        <f>'Marks Entry'!DR101</f>
        <v>0</v>
      </c>
      <c r="DR99" s="495">
        <f>'Marks Entry'!DS101</f>
        <v>0</v>
      </c>
      <c r="DS99" s="498">
        <f>'Marks Entry'!DT101</f>
        <v>0</v>
      </c>
      <c r="DT99" s="495">
        <f>'Marks Entry'!DU101</f>
        <v>0</v>
      </c>
      <c r="DU99" s="495">
        <f>'Marks Entry'!DV101</f>
        <v>0</v>
      </c>
      <c r="DV99" s="498">
        <f>'Marks Entry'!DW101</f>
        <v>0</v>
      </c>
      <c r="DW99" s="511">
        <f>'Marks Entry'!DX101</f>
        <v>0</v>
      </c>
      <c r="DX99" s="501">
        <f>'Marks Entry'!DY101</f>
        <v>0</v>
      </c>
      <c r="DY99" s="501" t="str">
        <f>'Marks Entry'!DZ101</f>
        <v>E</v>
      </c>
      <c r="DZ99" s="502">
        <f>'Marks Entry'!EA101</f>
        <v>0</v>
      </c>
      <c r="EA99" s="494">
        <f>'Marks Entry'!EB101</f>
        <v>0</v>
      </c>
      <c r="EB99" s="495">
        <f>'Marks Entry'!EC101</f>
        <v>0</v>
      </c>
      <c r="EC99" s="495">
        <f>'Marks Entry'!ED101</f>
        <v>0</v>
      </c>
      <c r="ED99" s="495">
        <f>'Marks Entry'!EE101</f>
        <v>0</v>
      </c>
      <c r="EE99" s="495">
        <f>'Marks Entry'!EF101</f>
        <v>0</v>
      </c>
      <c r="EF99" s="503">
        <f>'Marks Entry'!EG101</f>
        <v>0</v>
      </c>
      <c r="EG99" s="504">
        <f>'Marks Entry'!EJ101</f>
        <v>0</v>
      </c>
      <c r="EH99" s="494">
        <f>'Marks Entry'!EK101</f>
        <v>0</v>
      </c>
      <c r="EI99" s="495">
        <f>'Marks Entry'!EL101</f>
        <v>0</v>
      </c>
      <c r="EJ99" s="495">
        <f>'Marks Entry'!EM101</f>
        <v>0</v>
      </c>
      <c r="EK99" s="495">
        <f>'Marks Entry'!EN101</f>
        <v>0</v>
      </c>
      <c r="EL99" s="495">
        <f>'Marks Entry'!EO101</f>
        <v>0</v>
      </c>
      <c r="EM99" s="498">
        <f>'Marks Entry'!EP101</f>
        <v>0</v>
      </c>
      <c r="EN99" s="504">
        <f>'Marks Entry'!ES101</f>
        <v>0</v>
      </c>
      <c r="EO99" s="494">
        <f>'Marks Entry'!ET101</f>
        <v>0</v>
      </c>
      <c r="EP99" s="495">
        <f>'Marks Entry'!EU101</f>
        <v>0</v>
      </c>
      <c r="EQ99" s="495">
        <f>'Marks Entry'!EV101</f>
        <v>0</v>
      </c>
      <c r="ER99" s="495">
        <f>'Marks Entry'!EW101</f>
        <v>0</v>
      </c>
      <c r="ES99" s="495">
        <f>'Marks Entry'!EX101</f>
        <v>0</v>
      </c>
      <c r="ET99" s="498">
        <f>'Marks Entry'!EY101</f>
        <v>0</v>
      </c>
      <c r="EU99" s="504">
        <f>'Marks Entry'!FB101</f>
        <v>0</v>
      </c>
      <c r="EV99" s="505">
        <f>'Marks Entry'!FC101</f>
        <v>0</v>
      </c>
      <c r="EW99" s="506">
        <f>'Marks Entry'!FD101</f>
        <v>0</v>
      </c>
      <c r="EX99" s="512" t="str">
        <f>'Marks Entry'!FE101</f>
        <v/>
      </c>
      <c r="EY99" s="505">
        <f>'Marks Entry'!FF101</f>
        <v>0</v>
      </c>
      <c r="EZ99" s="506">
        <f>'Marks Entry'!FG101</f>
        <v>0</v>
      </c>
      <c r="FA99" s="506" t="str">
        <f>'Marks Entry'!FH101</f>
        <v/>
      </c>
      <c r="FB99" s="506" t="str">
        <f>IF(OR('Marks Entry'!FI101="First",'Marks Entry'!FI101="Second",'Marks Entry'!FI101="Third"),'Marks Entry'!FI101,"")</f>
        <v/>
      </c>
      <c r="FC99" s="506" t="str">
        <f>'Marks Entry'!FJ101</f>
        <v/>
      </c>
      <c r="FD99" s="509" t="str">
        <f>'Marks Entry'!FK101</f>
        <v/>
      </c>
      <c r="FE99" s="493" t="str">
        <f>'Marks Entry'!FL101</f>
        <v/>
      </c>
      <c r="FF99" s="510" t="str">
        <f>'Marks Entry'!FM101</f>
        <v/>
      </c>
      <c r="FG99" s="18">
        <f>'Marks Entry'!FO101</f>
        <v>0</v>
      </c>
    </row>
    <row r="100" spans="1:163" s="19" customFormat="1" ht="17.25" customHeight="1">
      <c r="A100" s="1013"/>
      <c r="B100" s="492">
        <f t="shared" si="2"/>
        <v>0</v>
      </c>
      <c r="C100" s="493">
        <f>'Marks Entry'!D102</f>
        <v>0</v>
      </c>
      <c r="D100" s="493">
        <f>'Marks Entry'!E102</f>
        <v>0</v>
      </c>
      <c r="E100" s="493">
        <f>'Marks Entry'!F102</f>
        <v>0</v>
      </c>
      <c r="F100" s="493">
        <f>'Marks Entry'!G102</f>
        <v>0</v>
      </c>
      <c r="G100" s="493">
        <f>'Marks Entry'!H102</f>
        <v>0</v>
      </c>
      <c r="H100" s="493">
        <f>'Marks Entry'!I102</f>
        <v>0</v>
      </c>
      <c r="I100" s="493">
        <f>'Marks Entry'!J102</f>
        <v>0</v>
      </c>
      <c r="J100" s="597">
        <f>'Marks Entry'!K102</f>
        <v>0</v>
      </c>
      <c r="K100" s="494">
        <f>'Marks Entry'!L102</f>
        <v>0</v>
      </c>
      <c r="L100" s="495">
        <f>'Marks Entry'!M102</f>
        <v>0</v>
      </c>
      <c r="M100" s="496">
        <f>'Marks Entry'!N102</f>
        <v>0</v>
      </c>
      <c r="N100" s="495">
        <f>'Marks Entry'!O102</f>
        <v>0</v>
      </c>
      <c r="O100" s="495">
        <f>'Marks Entry'!P102</f>
        <v>0</v>
      </c>
      <c r="P100" s="497">
        <f>'Marks Entry'!Q102</f>
        <v>0</v>
      </c>
      <c r="Q100" s="495">
        <f>'Marks Entry'!R102</f>
        <v>0</v>
      </c>
      <c r="R100" s="495">
        <f>'Marks Entry'!S102</f>
        <v>0</v>
      </c>
      <c r="S100" s="497">
        <f>'Marks Entry'!T102</f>
        <v>0</v>
      </c>
      <c r="T100" s="498">
        <f>'Marks Entry'!U102</f>
        <v>0</v>
      </c>
      <c r="U100" s="495">
        <f>'Marks Entry'!V102</f>
        <v>0</v>
      </c>
      <c r="V100" s="495">
        <f>'Marks Entry'!W102</f>
        <v>0</v>
      </c>
      <c r="W100" s="498">
        <f>'Marks Entry'!X102</f>
        <v>0</v>
      </c>
      <c r="X100" s="495">
        <f>'Marks Entry'!Y102</f>
        <v>0</v>
      </c>
      <c r="Y100" s="495">
        <f>'Marks Entry'!Z102</f>
        <v>0</v>
      </c>
      <c r="Z100" s="498">
        <f>'Marks Entry'!AA102</f>
        <v>0</v>
      </c>
      <c r="AA100" s="511">
        <f>'Marks Entry'!AB102</f>
        <v>0</v>
      </c>
      <c r="AB100" s="501">
        <f>'Marks Entry'!AC102</f>
        <v>0</v>
      </c>
      <c r="AC100" s="501" t="str">
        <f>'Marks Entry'!AD102</f>
        <v/>
      </c>
      <c r="AD100" s="502">
        <f>'Marks Entry'!AE102</f>
        <v>0</v>
      </c>
      <c r="AE100" s="494">
        <f>'Marks Entry'!AF102</f>
        <v>0</v>
      </c>
      <c r="AF100" s="495">
        <f>'Marks Entry'!AG102</f>
        <v>0</v>
      </c>
      <c r="AG100" s="496">
        <f>'Marks Entry'!AH102</f>
        <v>0</v>
      </c>
      <c r="AH100" s="495">
        <f>'Marks Entry'!AI102</f>
        <v>0</v>
      </c>
      <c r="AI100" s="495">
        <f>'Marks Entry'!AJ102</f>
        <v>0</v>
      </c>
      <c r="AJ100" s="497">
        <f>'Marks Entry'!AK102</f>
        <v>0</v>
      </c>
      <c r="AK100" s="495">
        <f>'Marks Entry'!AL102</f>
        <v>0</v>
      </c>
      <c r="AL100" s="495">
        <f>'Marks Entry'!AM102</f>
        <v>0</v>
      </c>
      <c r="AM100" s="497">
        <f>'Marks Entry'!AN102</f>
        <v>0</v>
      </c>
      <c r="AN100" s="498">
        <f>'Marks Entry'!AO102</f>
        <v>0</v>
      </c>
      <c r="AO100" s="495">
        <f>'Marks Entry'!AP102</f>
        <v>0</v>
      </c>
      <c r="AP100" s="495">
        <f>'Marks Entry'!AQ102</f>
        <v>0</v>
      </c>
      <c r="AQ100" s="498">
        <f>'Marks Entry'!AR102</f>
        <v>0</v>
      </c>
      <c r="AR100" s="495">
        <f>'Marks Entry'!AS102</f>
        <v>0</v>
      </c>
      <c r="AS100" s="495">
        <f>'Marks Entry'!AT102</f>
        <v>0</v>
      </c>
      <c r="AT100" s="498">
        <f>'Marks Entry'!AU102</f>
        <v>0</v>
      </c>
      <c r="AU100" s="511">
        <f>'Marks Entry'!AV102</f>
        <v>0</v>
      </c>
      <c r="AV100" s="501">
        <f>'Marks Entry'!AW102</f>
        <v>0</v>
      </c>
      <c r="AW100" s="501" t="str">
        <f>'Marks Entry'!AX102</f>
        <v>E</v>
      </c>
      <c r="AX100" s="502">
        <f>'Marks Entry'!AY102</f>
        <v>0</v>
      </c>
      <c r="AY100" s="494">
        <f>'Marks Entry'!AZ102</f>
        <v>0</v>
      </c>
      <c r="AZ100" s="495">
        <f>'Marks Entry'!BA102</f>
        <v>0</v>
      </c>
      <c r="BA100" s="496">
        <f>'Marks Entry'!BB102</f>
        <v>0</v>
      </c>
      <c r="BB100" s="495">
        <f>'Marks Entry'!BC102</f>
        <v>0</v>
      </c>
      <c r="BC100" s="495">
        <f>'Marks Entry'!BD102</f>
        <v>0</v>
      </c>
      <c r="BD100" s="497">
        <f>'Marks Entry'!BE102</f>
        <v>0</v>
      </c>
      <c r="BE100" s="495">
        <f>'Marks Entry'!BF102</f>
        <v>0</v>
      </c>
      <c r="BF100" s="495">
        <f>'Marks Entry'!BG102</f>
        <v>0</v>
      </c>
      <c r="BG100" s="497">
        <f>'Marks Entry'!BH102</f>
        <v>0</v>
      </c>
      <c r="BH100" s="498">
        <f>'Marks Entry'!BI102</f>
        <v>0</v>
      </c>
      <c r="BI100" s="495">
        <f>'Marks Entry'!BJ102</f>
        <v>0</v>
      </c>
      <c r="BJ100" s="495">
        <f>'Marks Entry'!BK102</f>
        <v>0</v>
      </c>
      <c r="BK100" s="498">
        <f>'Marks Entry'!BL102</f>
        <v>0</v>
      </c>
      <c r="BL100" s="495">
        <f>'Marks Entry'!BM102</f>
        <v>0</v>
      </c>
      <c r="BM100" s="495">
        <f>'Marks Entry'!BN102</f>
        <v>0</v>
      </c>
      <c r="BN100" s="498">
        <f>'Marks Entry'!BO102</f>
        <v>0</v>
      </c>
      <c r="BO100" s="511">
        <f>'Marks Entry'!BP102</f>
        <v>0</v>
      </c>
      <c r="BP100" s="501">
        <f>'Marks Entry'!BQ102</f>
        <v>0</v>
      </c>
      <c r="BQ100" s="501" t="str">
        <f>'Marks Entry'!BR102</f>
        <v>E</v>
      </c>
      <c r="BR100" s="502">
        <f>'Marks Entry'!BS102</f>
        <v>0</v>
      </c>
      <c r="BS100" s="494">
        <f>'Marks Entry'!BT102</f>
        <v>0</v>
      </c>
      <c r="BT100" s="495">
        <f>'Marks Entry'!BU102</f>
        <v>0</v>
      </c>
      <c r="BU100" s="496">
        <f>'Marks Entry'!BV102</f>
        <v>0</v>
      </c>
      <c r="BV100" s="495">
        <f>'Marks Entry'!BW102</f>
        <v>0</v>
      </c>
      <c r="BW100" s="495">
        <f>'Marks Entry'!BX102</f>
        <v>0</v>
      </c>
      <c r="BX100" s="497">
        <f>'Marks Entry'!BY102</f>
        <v>0</v>
      </c>
      <c r="BY100" s="495">
        <f>'Marks Entry'!BZ102</f>
        <v>0</v>
      </c>
      <c r="BZ100" s="495">
        <f>'Marks Entry'!CA102</f>
        <v>0</v>
      </c>
      <c r="CA100" s="497">
        <f>'Marks Entry'!CB102</f>
        <v>0</v>
      </c>
      <c r="CB100" s="498">
        <f>'Marks Entry'!CC102</f>
        <v>0</v>
      </c>
      <c r="CC100" s="495">
        <f>'Marks Entry'!CD102</f>
        <v>0</v>
      </c>
      <c r="CD100" s="495">
        <f>'Marks Entry'!CE102</f>
        <v>0</v>
      </c>
      <c r="CE100" s="498">
        <f>'Marks Entry'!CF102</f>
        <v>0</v>
      </c>
      <c r="CF100" s="495">
        <f>'Marks Entry'!CG102</f>
        <v>0</v>
      </c>
      <c r="CG100" s="495">
        <f>'Marks Entry'!CH102</f>
        <v>0</v>
      </c>
      <c r="CH100" s="498">
        <f>'Marks Entry'!CI102</f>
        <v>0</v>
      </c>
      <c r="CI100" s="511">
        <f>'Marks Entry'!CJ102</f>
        <v>0</v>
      </c>
      <c r="CJ100" s="501">
        <f>'Marks Entry'!CK102</f>
        <v>0</v>
      </c>
      <c r="CK100" s="501" t="str">
        <f>'Marks Entry'!CL102</f>
        <v>E</v>
      </c>
      <c r="CL100" s="502">
        <f>'Marks Entry'!CM102</f>
        <v>0</v>
      </c>
      <c r="CM100" s="494">
        <f>'Marks Entry'!CN102</f>
        <v>0</v>
      </c>
      <c r="CN100" s="495">
        <f>'Marks Entry'!CO102</f>
        <v>0</v>
      </c>
      <c r="CO100" s="496">
        <f>'Marks Entry'!CP102</f>
        <v>0</v>
      </c>
      <c r="CP100" s="495">
        <f>'Marks Entry'!CQ102</f>
        <v>0</v>
      </c>
      <c r="CQ100" s="495">
        <f>'Marks Entry'!CR102</f>
        <v>0</v>
      </c>
      <c r="CR100" s="497">
        <f>'Marks Entry'!CS102</f>
        <v>0</v>
      </c>
      <c r="CS100" s="495">
        <f>'Marks Entry'!CT102</f>
        <v>0</v>
      </c>
      <c r="CT100" s="495">
        <f>'Marks Entry'!CU102</f>
        <v>0</v>
      </c>
      <c r="CU100" s="497">
        <f>'Marks Entry'!CV102</f>
        <v>0</v>
      </c>
      <c r="CV100" s="498">
        <f>'Marks Entry'!CW102</f>
        <v>0</v>
      </c>
      <c r="CW100" s="495">
        <f>'Marks Entry'!CX102</f>
        <v>0</v>
      </c>
      <c r="CX100" s="495">
        <f>'Marks Entry'!CY102</f>
        <v>0</v>
      </c>
      <c r="CY100" s="498">
        <f>'Marks Entry'!CZ102</f>
        <v>0</v>
      </c>
      <c r="CZ100" s="495">
        <f>'Marks Entry'!DA102</f>
        <v>0</v>
      </c>
      <c r="DA100" s="495">
        <f>'Marks Entry'!DB102</f>
        <v>0</v>
      </c>
      <c r="DB100" s="498">
        <f>'Marks Entry'!DC102</f>
        <v>0</v>
      </c>
      <c r="DC100" s="511">
        <f>'Marks Entry'!DD102</f>
        <v>0</v>
      </c>
      <c r="DD100" s="501">
        <f>'Marks Entry'!DE102</f>
        <v>0</v>
      </c>
      <c r="DE100" s="501" t="str">
        <f>'Marks Entry'!DF102</f>
        <v>E</v>
      </c>
      <c r="DF100" s="502">
        <f>'Marks Entry'!DG102</f>
        <v>0</v>
      </c>
      <c r="DG100" s="494">
        <f>'Marks Entry'!DH102</f>
        <v>0</v>
      </c>
      <c r="DH100" s="495">
        <f>'Marks Entry'!DI102</f>
        <v>0</v>
      </c>
      <c r="DI100" s="496">
        <f>'Marks Entry'!DJ102</f>
        <v>0</v>
      </c>
      <c r="DJ100" s="495">
        <f>'Marks Entry'!DK102</f>
        <v>0</v>
      </c>
      <c r="DK100" s="495">
        <f>'Marks Entry'!DL102</f>
        <v>0</v>
      </c>
      <c r="DL100" s="497">
        <f>'Marks Entry'!DM102</f>
        <v>0</v>
      </c>
      <c r="DM100" s="495">
        <f>'Marks Entry'!DN102</f>
        <v>0</v>
      </c>
      <c r="DN100" s="495">
        <f>'Marks Entry'!DO102</f>
        <v>0</v>
      </c>
      <c r="DO100" s="497">
        <f>'Marks Entry'!DP102</f>
        <v>0</v>
      </c>
      <c r="DP100" s="498">
        <f>'Marks Entry'!DQ102</f>
        <v>0</v>
      </c>
      <c r="DQ100" s="495">
        <f>'Marks Entry'!DR102</f>
        <v>0</v>
      </c>
      <c r="DR100" s="495">
        <f>'Marks Entry'!DS102</f>
        <v>0</v>
      </c>
      <c r="DS100" s="498">
        <f>'Marks Entry'!DT102</f>
        <v>0</v>
      </c>
      <c r="DT100" s="495">
        <f>'Marks Entry'!DU102</f>
        <v>0</v>
      </c>
      <c r="DU100" s="495">
        <f>'Marks Entry'!DV102</f>
        <v>0</v>
      </c>
      <c r="DV100" s="498">
        <f>'Marks Entry'!DW102</f>
        <v>0</v>
      </c>
      <c r="DW100" s="511">
        <f>'Marks Entry'!DX102</f>
        <v>0</v>
      </c>
      <c r="DX100" s="501">
        <f>'Marks Entry'!DY102</f>
        <v>0</v>
      </c>
      <c r="DY100" s="501" t="str">
        <f>'Marks Entry'!DZ102</f>
        <v>E</v>
      </c>
      <c r="DZ100" s="502">
        <f>'Marks Entry'!EA102</f>
        <v>0</v>
      </c>
      <c r="EA100" s="494">
        <f>'Marks Entry'!EB102</f>
        <v>0</v>
      </c>
      <c r="EB100" s="495">
        <f>'Marks Entry'!EC102</f>
        <v>0</v>
      </c>
      <c r="EC100" s="495">
        <f>'Marks Entry'!ED102</f>
        <v>0</v>
      </c>
      <c r="ED100" s="495">
        <f>'Marks Entry'!EE102</f>
        <v>0</v>
      </c>
      <c r="EE100" s="495">
        <f>'Marks Entry'!EF102</f>
        <v>0</v>
      </c>
      <c r="EF100" s="503">
        <f>'Marks Entry'!EG102</f>
        <v>0</v>
      </c>
      <c r="EG100" s="504">
        <f>'Marks Entry'!EJ102</f>
        <v>0</v>
      </c>
      <c r="EH100" s="494">
        <f>'Marks Entry'!EK102</f>
        <v>0</v>
      </c>
      <c r="EI100" s="495">
        <f>'Marks Entry'!EL102</f>
        <v>0</v>
      </c>
      <c r="EJ100" s="495">
        <f>'Marks Entry'!EM102</f>
        <v>0</v>
      </c>
      <c r="EK100" s="495">
        <f>'Marks Entry'!EN102</f>
        <v>0</v>
      </c>
      <c r="EL100" s="495">
        <f>'Marks Entry'!EO102</f>
        <v>0</v>
      </c>
      <c r="EM100" s="498">
        <f>'Marks Entry'!EP102</f>
        <v>0</v>
      </c>
      <c r="EN100" s="504">
        <f>'Marks Entry'!ES102</f>
        <v>0</v>
      </c>
      <c r="EO100" s="494">
        <f>'Marks Entry'!ET102</f>
        <v>0</v>
      </c>
      <c r="EP100" s="495">
        <f>'Marks Entry'!EU102</f>
        <v>0</v>
      </c>
      <c r="EQ100" s="495">
        <f>'Marks Entry'!EV102</f>
        <v>0</v>
      </c>
      <c r="ER100" s="495">
        <f>'Marks Entry'!EW102</f>
        <v>0</v>
      </c>
      <c r="ES100" s="495">
        <f>'Marks Entry'!EX102</f>
        <v>0</v>
      </c>
      <c r="ET100" s="498">
        <f>'Marks Entry'!EY102</f>
        <v>0</v>
      </c>
      <c r="EU100" s="504">
        <f>'Marks Entry'!FB102</f>
        <v>0</v>
      </c>
      <c r="EV100" s="505">
        <f>'Marks Entry'!FC102</f>
        <v>0</v>
      </c>
      <c r="EW100" s="506">
        <f>'Marks Entry'!FD102</f>
        <v>0</v>
      </c>
      <c r="EX100" s="512" t="str">
        <f>'Marks Entry'!FE102</f>
        <v/>
      </c>
      <c r="EY100" s="505">
        <f>'Marks Entry'!FF102</f>
        <v>0</v>
      </c>
      <c r="EZ100" s="506">
        <f>'Marks Entry'!FG102</f>
        <v>0</v>
      </c>
      <c r="FA100" s="506" t="str">
        <f>'Marks Entry'!FH102</f>
        <v/>
      </c>
      <c r="FB100" s="506" t="str">
        <f>IF(OR('Marks Entry'!FI102="First",'Marks Entry'!FI102="Second",'Marks Entry'!FI102="Third"),'Marks Entry'!FI102,"")</f>
        <v/>
      </c>
      <c r="FC100" s="506" t="str">
        <f>'Marks Entry'!FJ102</f>
        <v/>
      </c>
      <c r="FD100" s="509" t="str">
        <f>'Marks Entry'!FK102</f>
        <v/>
      </c>
      <c r="FE100" s="493" t="str">
        <f>'Marks Entry'!FL102</f>
        <v/>
      </c>
      <c r="FF100" s="510" t="str">
        <f>'Marks Entry'!FM102</f>
        <v/>
      </c>
      <c r="FG100" s="18">
        <f>'Marks Entry'!FO102</f>
        <v>0</v>
      </c>
    </row>
    <row r="101" spans="1:163" s="19" customFormat="1" ht="17.25" customHeight="1">
      <c r="A101" s="1013"/>
      <c r="B101" s="492">
        <f t="shared" si="2"/>
        <v>0</v>
      </c>
      <c r="C101" s="493">
        <f>'Marks Entry'!D103</f>
        <v>0</v>
      </c>
      <c r="D101" s="493">
        <f>'Marks Entry'!E103</f>
        <v>0</v>
      </c>
      <c r="E101" s="493">
        <f>'Marks Entry'!F103</f>
        <v>0</v>
      </c>
      <c r="F101" s="493">
        <f>'Marks Entry'!G103</f>
        <v>0</v>
      </c>
      <c r="G101" s="493">
        <f>'Marks Entry'!H103</f>
        <v>0</v>
      </c>
      <c r="H101" s="493">
        <f>'Marks Entry'!I103</f>
        <v>0</v>
      </c>
      <c r="I101" s="493">
        <f>'Marks Entry'!J103</f>
        <v>0</v>
      </c>
      <c r="J101" s="597">
        <f>'Marks Entry'!K103</f>
        <v>0</v>
      </c>
      <c r="K101" s="494">
        <f>'Marks Entry'!L103</f>
        <v>0</v>
      </c>
      <c r="L101" s="495">
        <f>'Marks Entry'!M103</f>
        <v>0</v>
      </c>
      <c r="M101" s="496">
        <f>'Marks Entry'!N103</f>
        <v>0</v>
      </c>
      <c r="N101" s="495">
        <f>'Marks Entry'!O103</f>
        <v>0</v>
      </c>
      <c r="O101" s="495">
        <f>'Marks Entry'!P103</f>
        <v>0</v>
      </c>
      <c r="P101" s="497">
        <f>'Marks Entry'!Q103</f>
        <v>0</v>
      </c>
      <c r="Q101" s="495">
        <f>'Marks Entry'!R103</f>
        <v>0</v>
      </c>
      <c r="R101" s="495">
        <f>'Marks Entry'!S103</f>
        <v>0</v>
      </c>
      <c r="S101" s="497">
        <f>'Marks Entry'!T103</f>
        <v>0</v>
      </c>
      <c r="T101" s="498">
        <f>'Marks Entry'!U103</f>
        <v>0</v>
      </c>
      <c r="U101" s="495">
        <f>'Marks Entry'!V103</f>
        <v>0</v>
      </c>
      <c r="V101" s="495">
        <f>'Marks Entry'!W103</f>
        <v>0</v>
      </c>
      <c r="W101" s="498">
        <f>'Marks Entry'!X103</f>
        <v>0</v>
      </c>
      <c r="X101" s="495">
        <f>'Marks Entry'!Y103</f>
        <v>0</v>
      </c>
      <c r="Y101" s="495">
        <f>'Marks Entry'!Z103</f>
        <v>0</v>
      </c>
      <c r="Z101" s="498">
        <f>'Marks Entry'!AA103</f>
        <v>0</v>
      </c>
      <c r="AA101" s="511">
        <f>'Marks Entry'!AB103</f>
        <v>0</v>
      </c>
      <c r="AB101" s="501">
        <f>'Marks Entry'!AC103</f>
        <v>0</v>
      </c>
      <c r="AC101" s="501" t="str">
        <f>'Marks Entry'!AD103</f>
        <v/>
      </c>
      <c r="AD101" s="502">
        <f>'Marks Entry'!AE103</f>
        <v>0</v>
      </c>
      <c r="AE101" s="494">
        <f>'Marks Entry'!AF103</f>
        <v>0</v>
      </c>
      <c r="AF101" s="495">
        <f>'Marks Entry'!AG103</f>
        <v>0</v>
      </c>
      <c r="AG101" s="496">
        <f>'Marks Entry'!AH103</f>
        <v>0</v>
      </c>
      <c r="AH101" s="495">
        <f>'Marks Entry'!AI103</f>
        <v>0</v>
      </c>
      <c r="AI101" s="495">
        <f>'Marks Entry'!AJ103</f>
        <v>0</v>
      </c>
      <c r="AJ101" s="497">
        <f>'Marks Entry'!AK103</f>
        <v>0</v>
      </c>
      <c r="AK101" s="495">
        <f>'Marks Entry'!AL103</f>
        <v>0</v>
      </c>
      <c r="AL101" s="495">
        <f>'Marks Entry'!AM103</f>
        <v>0</v>
      </c>
      <c r="AM101" s="497">
        <f>'Marks Entry'!AN103</f>
        <v>0</v>
      </c>
      <c r="AN101" s="498">
        <f>'Marks Entry'!AO103</f>
        <v>0</v>
      </c>
      <c r="AO101" s="495">
        <f>'Marks Entry'!AP103</f>
        <v>0</v>
      </c>
      <c r="AP101" s="495">
        <f>'Marks Entry'!AQ103</f>
        <v>0</v>
      </c>
      <c r="AQ101" s="498">
        <f>'Marks Entry'!AR103</f>
        <v>0</v>
      </c>
      <c r="AR101" s="495">
        <f>'Marks Entry'!AS103</f>
        <v>0</v>
      </c>
      <c r="AS101" s="495">
        <f>'Marks Entry'!AT103</f>
        <v>0</v>
      </c>
      <c r="AT101" s="498">
        <f>'Marks Entry'!AU103</f>
        <v>0</v>
      </c>
      <c r="AU101" s="511">
        <f>'Marks Entry'!AV103</f>
        <v>0</v>
      </c>
      <c r="AV101" s="501">
        <f>'Marks Entry'!AW103</f>
        <v>0</v>
      </c>
      <c r="AW101" s="501" t="str">
        <f>'Marks Entry'!AX103</f>
        <v>E</v>
      </c>
      <c r="AX101" s="502">
        <f>'Marks Entry'!AY103</f>
        <v>0</v>
      </c>
      <c r="AY101" s="494">
        <f>'Marks Entry'!AZ103</f>
        <v>0</v>
      </c>
      <c r="AZ101" s="495">
        <f>'Marks Entry'!BA103</f>
        <v>0</v>
      </c>
      <c r="BA101" s="496">
        <f>'Marks Entry'!BB103</f>
        <v>0</v>
      </c>
      <c r="BB101" s="495">
        <f>'Marks Entry'!BC103</f>
        <v>0</v>
      </c>
      <c r="BC101" s="495">
        <f>'Marks Entry'!BD103</f>
        <v>0</v>
      </c>
      <c r="BD101" s="497">
        <f>'Marks Entry'!BE103</f>
        <v>0</v>
      </c>
      <c r="BE101" s="495">
        <f>'Marks Entry'!BF103</f>
        <v>0</v>
      </c>
      <c r="BF101" s="495">
        <f>'Marks Entry'!BG103</f>
        <v>0</v>
      </c>
      <c r="BG101" s="497">
        <f>'Marks Entry'!BH103</f>
        <v>0</v>
      </c>
      <c r="BH101" s="498">
        <f>'Marks Entry'!BI103</f>
        <v>0</v>
      </c>
      <c r="BI101" s="495">
        <f>'Marks Entry'!BJ103</f>
        <v>0</v>
      </c>
      <c r="BJ101" s="495">
        <f>'Marks Entry'!BK103</f>
        <v>0</v>
      </c>
      <c r="BK101" s="498">
        <f>'Marks Entry'!BL103</f>
        <v>0</v>
      </c>
      <c r="BL101" s="495">
        <f>'Marks Entry'!BM103</f>
        <v>0</v>
      </c>
      <c r="BM101" s="495">
        <f>'Marks Entry'!BN103</f>
        <v>0</v>
      </c>
      <c r="BN101" s="498">
        <f>'Marks Entry'!BO103</f>
        <v>0</v>
      </c>
      <c r="BO101" s="511">
        <f>'Marks Entry'!BP103</f>
        <v>0</v>
      </c>
      <c r="BP101" s="501">
        <f>'Marks Entry'!BQ103</f>
        <v>0</v>
      </c>
      <c r="BQ101" s="501" t="str">
        <f>'Marks Entry'!BR103</f>
        <v>E</v>
      </c>
      <c r="BR101" s="502">
        <f>'Marks Entry'!BS103</f>
        <v>0</v>
      </c>
      <c r="BS101" s="494">
        <f>'Marks Entry'!BT103</f>
        <v>0</v>
      </c>
      <c r="BT101" s="495">
        <f>'Marks Entry'!BU103</f>
        <v>0</v>
      </c>
      <c r="BU101" s="496">
        <f>'Marks Entry'!BV103</f>
        <v>0</v>
      </c>
      <c r="BV101" s="495">
        <f>'Marks Entry'!BW103</f>
        <v>0</v>
      </c>
      <c r="BW101" s="495">
        <f>'Marks Entry'!BX103</f>
        <v>0</v>
      </c>
      <c r="BX101" s="497">
        <f>'Marks Entry'!BY103</f>
        <v>0</v>
      </c>
      <c r="BY101" s="495">
        <f>'Marks Entry'!BZ103</f>
        <v>0</v>
      </c>
      <c r="BZ101" s="495">
        <f>'Marks Entry'!CA103</f>
        <v>0</v>
      </c>
      <c r="CA101" s="497">
        <f>'Marks Entry'!CB103</f>
        <v>0</v>
      </c>
      <c r="CB101" s="498">
        <f>'Marks Entry'!CC103</f>
        <v>0</v>
      </c>
      <c r="CC101" s="495">
        <f>'Marks Entry'!CD103</f>
        <v>0</v>
      </c>
      <c r="CD101" s="495">
        <f>'Marks Entry'!CE103</f>
        <v>0</v>
      </c>
      <c r="CE101" s="498">
        <f>'Marks Entry'!CF103</f>
        <v>0</v>
      </c>
      <c r="CF101" s="495">
        <f>'Marks Entry'!CG103</f>
        <v>0</v>
      </c>
      <c r="CG101" s="495">
        <f>'Marks Entry'!CH103</f>
        <v>0</v>
      </c>
      <c r="CH101" s="498">
        <f>'Marks Entry'!CI103</f>
        <v>0</v>
      </c>
      <c r="CI101" s="511">
        <f>'Marks Entry'!CJ103</f>
        <v>0</v>
      </c>
      <c r="CJ101" s="501">
        <f>'Marks Entry'!CK103</f>
        <v>0</v>
      </c>
      <c r="CK101" s="501" t="str">
        <f>'Marks Entry'!CL103</f>
        <v>E</v>
      </c>
      <c r="CL101" s="502">
        <f>'Marks Entry'!CM103</f>
        <v>0</v>
      </c>
      <c r="CM101" s="494">
        <f>'Marks Entry'!CN103</f>
        <v>0</v>
      </c>
      <c r="CN101" s="495">
        <f>'Marks Entry'!CO103</f>
        <v>0</v>
      </c>
      <c r="CO101" s="496">
        <f>'Marks Entry'!CP103</f>
        <v>0</v>
      </c>
      <c r="CP101" s="495">
        <f>'Marks Entry'!CQ103</f>
        <v>0</v>
      </c>
      <c r="CQ101" s="495">
        <f>'Marks Entry'!CR103</f>
        <v>0</v>
      </c>
      <c r="CR101" s="497">
        <f>'Marks Entry'!CS103</f>
        <v>0</v>
      </c>
      <c r="CS101" s="495">
        <f>'Marks Entry'!CT103</f>
        <v>0</v>
      </c>
      <c r="CT101" s="495">
        <f>'Marks Entry'!CU103</f>
        <v>0</v>
      </c>
      <c r="CU101" s="497">
        <f>'Marks Entry'!CV103</f>
        <v>0</v>
      </c>
      <c r="CV101" s="498">
        <f>'Marks Entry'!CW103</f>
        <v>0</v>
      </c>
      <c r="CW101" s="495">
        <f>'Marks Entry'!CX103</f>
        <v>0</v>
      </c>
      <c r="CX101" s="495">
        <f>'Marks Entry'!CY103</f>
        <v>0</v>
      </c>
      <c r="CY101" s="498">
        <f>'Marks Entry'!CZ103</f>
        <v>0</v>
      </c>
      <c r="CZ101" s="495">
        <f>'Marks Entry'!DA103</f>
        <v>0</v>
      </c>
      <c r="DA101" s="495">
        <f>'Marks Entry'!DB103</f>
        <v>0</v>
      </c>
      <c r="DB101" s="498">
        <f>'Marks Entry'!DC103</f>
        <v>0</v>
      </c>
      <c r="DC101" s="511">
        <f>'Marks Entry'!DD103</f>
        <v>0</v>
      </c>
      <c r="DD101" s="501">
        <f>'Marks Entry'!DE103</f>
        <v>0</v>
      </c>
      <c r="DE101" s="501" t="str">
        <f>'Marks Entry'!DF103</f>
        <v>E</v>
      </c>
      <c r="DF101" s="502">
        <f>'Marks Entry'!DG103</f>
        <v>0</v>
      </c>
      <c r="DG101" s="494">
        <f>'Marks Entry'!DH103</f>
        <v>0</v>
      </c>
      <c r="DH101" s="495">
        <f>'Marks Entry'!DI103</f>
        <v>0</v>
      </c>
      <c r="DI101" s="496">
        <f>'Marks Entry'!DJ103</f>
        <v>0</v>
      </c>
      <c r="DJ101" s="495">
        <f>'Marks Entry'!DK103</f>
        <v>0</v>
      </c>
      <c r="DK101" s="495">
        <f>'Marks Entry'!DL103</f>
        <v>0</v>
      </c>
      <c r="DL101" s="497">
        <f>'Marks Entry'!DM103</f>
        <v>0</v>
      </c>
      <c r="DM101" s="495">
        <f>'Marks Entry'!DN103</f>
        <v>0</v>
      </c>
      <c r="DN101" s="495">
        <f>'Marks Entry'!DO103</f>
        <v>0</v>
      </c>
      <c r="DO101" s="497">
        <f>'Marks Entry'!DP103</f>
        <v>0</v>
      </c>
      <c r="DP101" s="498">
        <f>'Marks Entry'!DQ103</f>
        <v>0</v>
      </c>
      <c r="DQ101" s="495">
        <f>'Marks Entry'!DR103</f>
        <v>0</v>
      </c>
      <c r="DR101" s="495">
        <f>'Marks Entry'!DS103</f>
        <v>0</v>
      </c>
      <c r="DS101" s="498">
        <f>'Marks Entry'!DT103</f>
        <v>0</v>
      </c>
      <c r="DT101" s="495">
        <f>'Marks Entry'!DU103</f>
        <v>0</v>
      </c>
      <c r="DU101" s="495">
        <f>'Marks Entry'!DV103</f>
        <v>0</v>
      </c>
      <c r="DV101" s="498">
        <f>'Marks Entry'!DW103</f>
        <v>0</v>
      </c>
      <c r="DW101" s="511">
        <f>'Marks Entry'!DX103</f>
        <v>0</v>
      </c>
      <c r="DX101" s="501">
        <f>'Marks Entry'!DY103</f>
        <v>0</v>
      </c>
      <c r="DY101" s="501" t="str">
        <f>'Marks Entry'!DZ103</f>
        <v>E</v>
      </c>
      <c r="DZ101" s="502">
        <f>'Marks Entry'!EA103</f>
        <v>0</v>
      </c>
      <c r="EA101" s="494">
        <f>'Marks Entry'!EB103</f>
        <v>0</v>
      </c>
      <c r="EB101" s="495">
        <f>'Marks Entry'!EC103</f>
        <v>0</v>
      </c>
      <c r="EC101" s="495">
        <f>'Marks Entry'!ED103</f>
        <v>0</v>
      </c>
      <c r="ED101" s="495">
        <f>'Marks Entry'!EE103</f>
        <v>0</v>
      </c>
      <c r="EE101" s="495">
        <f>'Marks Entry'!EF103</f>
        <v>0</v>
      </c>
      <c r="EF101" s="503">
        <f>'Marks Entry'!EG103</f>
        <v>0</v>
      </c>
      <c r="EG101" s="504">
        <f>'Marks Entry'!EJ103</f>
        <v>0</v>
      </c>
      <c r="EH101" s="494">
        <f>'Marks Entry'!EK103</f>
        <v>0</v>
      </c>
      <c r="EI101" s="495">
        <f>'Marks Entry'!EL103</f>
        <v>0</v>
      </c>
      <c r="EJ101" s="495">
        <f>'Marks Entry'!EM103</f>
        <v>0</v>
      </c>
      <c r="EK101" s="495">
        <f>'Marks Entry'!EN103</f>
        <v>0</v>
      </c>
      <c r="EL101" s="495">
        <f>'Marks Entry'!EO103</f>
        <v>0</v>
      </c>
      <c r="EM101" s="498">
        <f>'Marks Entry'!EP103</f>
        <v>0</v>
      </c>
      <c r="EN101" s="504">
        <f>'Marks Entry'!ES103</f>
        <v>0</v>
      </c>
      <c r="EO101" s="494">
        <f>'Marks Entry'!ET103</f>
        <v>0</v>
      </c>
      <c r="EP101" s="495">
        <f>'Marks Entry'!EU103</f>
        <v>0</v>
      </c>
      <c r="EQ101" s="495">
        <f>'Marks Entry'!EV103</f>
        <v>0</v>
      </c>
      <c r="ER101" s="495">
        <f>'Marks Entry'!EW103</f>
        <v>0</v>
      </c>
      <c r="ES101" s="495">
        <f>'Marks Entry'!EX103</f>
        <v>0</v>
      </c>
      <c r="ET101" s="498">
        <f>'Marks Entry'!EY103</f>
        <v>0</v>
      </c>
      <c r="EU101" s="504">
        <f>'Marks Entry'!FB103</f>
        <v>0</v>
      </c>
      <c r="EV101" s="505">
        <f>'Marks Entry'!FC103</f>
        <v>0</v>
      </c>
      <c r="EW101" s="506">
        <f>'Marks Entry'!FD103</f>
        <v>0</v>
      </c>
      <c r="EX101" s="512" t="str">
        <f>'Marks Entry'!FE103</f>
        <v/>
      </c>
      <c r="EY101" s="505">
        <f>'Marks Entry'!FF103</f>
        <v>0</v>
      </c>
      <c r="EZ101" s="506">
        <f>'Marks Entry'!FG103</f>
        <v>0</v>
      </c>
      <c r="FA101" s="506" t="str">
        <f>'Marks Entry'!FH103</f>
        <v/>
      </c>
      <c r="FB101" s="506" t="str">
        <f>IF(OR('Marks Entry'!FI103="First",'Marks Entry'!FI103="Second",'Marks Entry'!FI103="Third"),'Marks Entry'!FI103,"")</f>
        <v/>
      </c>
      <c r="FC101" s="506" t="str">
        <f>'Marks Entry'!FJ103</f>
        <v/>
      </c>
      <c r="FD101" s="509" t="str">
        <f>'Marks Entry'!FK103</f>
        <v/>
      </c>
      <c r="FE101" s="493" t="str">
        <f>'Marks Entry'!FL103</f>
        <v/>
      </c>
      <c r="FF101" s="510" t="str">
        <f>'Marks Entry'!FM103</f>
        <v/>
      </c>
      <c r="FG101" s="18">
        <f>'Marks Entry'!FO103</f>
        <v>0</v>
      </c>
    </row>
    <row r="102" spans="1:163" s="19" customFormat="1" ht="17.25" customHeight="1">
      <c r="A102" s="1013"/>
      <c r="B102" s="492">
        <f t="shared" si="2"/>
        <v>0</v>
      </c>
      <c r="C102" s="493">
        <f>'Marks Entry'!D104</f>
        <v>0</v>
      </c>
      <c r="D102" s="493">
        <f>'Marks Entry'!E104</f>
        <v>0</v>
      </c>
      <c r="E102" s="493">
        <f>'Marks Entry'!F104</f>
        <v>0</v>
      </c>
      <c r="F102" s="493">
        <f>'Marks Entry'!G104</f>
        <v>0</v>
      </c>
      <c r="G102" s="493">
        <f>'Marks Entry'!H104</f>
        <v>0</v>
      </c>
      <c r="H102" s="493">
        <f>'Marks Entry'!I104</f>
        <v>0</v>
      </c>
      <c r="I102" s="493">
        <f>'Marks Entry'!J104</f>
        <v>0</v>
      </c>
      <c r="J102" s="597">
        <f>'Marks Entry'!K104</f>
        <v>0</v>
      </c>
      <c r="K102" s="494">
        <f>'Marks Entry'!L104</f>
        <v>0</v>
      </c>
      <c r="L102" s="495">
        <f>'Marks Entry'!M104</f>
        <v>0</v>
      </c>
      <c r="M102" s="496">
        <f>'Marks Entry'!N104</f>
        <v>0</v>
      </c>
      <c r="N102" s="495">
        <f>'Marks Entry'!O104</f>
        <v>0</v>
      </c>
      <c r="O102" s="495">
        <f>'Marks Entry'!P104</f>
        <v>0</v>
      </c>
      <c r="P102" s="497">
        <f>'Marks Entry'!Q104</f>
        <v>0</v>
      </c>
      <c r="Q102" s="495">
        <f>'Marks Entry'!R104</f>
        <v>0</v>
      </c>
      <c r="R102" s="495">
        <f>'Marks Entry'!S104</f>
        <v>0</v>
      </c>
      <c r="S102" s="497">
        <f>'Marks Entry'!T104</f>
        <v>0</v>
      </c>
      <c r="T102" s="498">
        <f>'Marks Entry'!U104</f>
        <v>0</v>
      </c>
      <c r="U102" s="495">
        <f>'Marks Entry'!V104</f>
        <v>0</v>
      </c>
      <c r="V102" s="495">
        <f>'Marks Entry'!W104</f>
        <v>0</v>
      </c>
      <c r="W102" s="498">
        <f>'Marks Entry'!X104</f>
        <v>0</v>
      </c>
      <c r="X102" s="495">
        <f>'Marks Entry'!Y104</f>
        <v>0</v>
      </c>
      <c r="Y102" s="495">
        <f>'Marks Entry'!Z104</f>
        <v>0</v>
      </c>
      <c r="Z102" s="498">
        <f>'Marks Entry'!AA104</f>
        <v>0</v>
      </c>
      <c r="AA102" s="511">
        <f>'Marks Entry'!AB104</f>
        <v>0</v>
      </c>
      <c r="AB102" s="501">
        <f>'Marks Entry'!AC104</f>
        <v>0</v>
      </c>
      <c r="AC102" s="501" t="str">
        <f>'Marks Entry'!AD104</f>
        <v/>
      </c>
      <c r="AD102" s="502">
        <f>'Marks Entry'!AE104</f>
        <v>0</v>
      </c>
      <c r="AE102" s="494">
        <f>'Marks Entry'!AF104</f>
        <v>0</v>
      </c>
      <c r="AF102" s="495">
        <f>'Marks Entry'!AG104</f>
        <v>0</v>
      </c>
      <c r="AG102" s="496">
        <f>'Marks Entry'!AH104</f>
        <v>0</v>
      </c>
      <c r="AH102" s="495">
        <f>'Marks Entry'!AI104</f>
        <v>0</v>
      </c>
      <c r="AI102" s="495">
        <f>'Marks Entry'!AJ104</f>
        <v>0</v>
      </c>
      <c r="AJ102" s="497">
        <f>'Marks Entry'!AK104</f>
        <v>0</v>
      </c>
      <c r="AK102" s="495">
        <f>'Marks Entry'!AL104</f>
        <v>0</v>
      </c>
      <c r="AL102" s="495">
        <f>'Marks Entry'!AM104</f>
        <v>0</v>
      </c>
      <c r="AM102" s="497">
        <f>'Marks Entry'!AN104</f>
        <v>0</v>
      </c>
      <c r="AN102" s="498">
        <f>'Marks Entry'!AO104</f>
        <v>0</v>
      </c>
      <c r="AO102" s="495">
        <f>'Marks Entry'!AP104</f>
        <v>0</v>
      </c>
      <c r="AP102" s="495">
        <f>'Marks Entry'!AQ104</f>
        <v>0</v>
      </c>
      <c r="AQ102" s="498">
        <f>'Marks Entry'!AR104</f>
        <v>0</v>
      </c>
      <c r="AR102" s="495">
        <f>'Marks Entry'!AS104</f>
        <v>0</v>
      </c>
      <c r="AS102" s="495">
        <f>'Marks Entry'!AT104</f>
        <v>0</v>
      </c>
      <c r="AT102" s="498">
        <f>'Marks Entry'!AU104</f>
        <v>0</v>
      </c>
      <c r="AU102" s="511">
        <f>'Marks Entry'!AV104</f>
        <v>0</v>
      </c>
      <c r="AV102" s="501">
        <f>'Marks Entry'!AW104</f>
        <v>0</v>
      </c>
      <c r="AW102" s="501" t="str">
        <f>'Marks Entry'!AX104</f>
        <v>E</v>
      </c>
      <c r="AX102" s="502">
        <f>'Marks Entry'!AY104</f>
        <v>0</v>
      </c>
      <c r="AY102" s="494">
        <f>'Marks Entry'!AZ104</f>
        <v>0</v>
      </c>
      <c r="AZ102" s="495">
        <f>'Marks Entry'!BA104</f>
        <v>0</v>
      </c>
      <c r="BA102" s="496">
        <f>'Marks Entry'!BB104</f>
        <v>0</v>
      </c>
      <c r="BB102" s="495">
        <f>'Marks Entry'!BC104</f>
        <v>0</v>
      </c>
      <c r="BC102" s="495">
        <f>'Marks Entry'!BD104</f>
        <v>0</v>
      </c>
      <c r="BD102" s="497">
        <f>'Marks Entry'!BE104</f>
        <v>0</v>
      </c>
      <c r="BE102" s="495">
        <f>'Marks Entry'!BF104</f>
        <v>0</v>
      </c>
      <c r="BF102" s="495">
        <f>'Marks Entry'!BG104</f>
        <v>0</v>
      </c>
      <c r="BG102" s="497">
        <f>'Marks Entry'!BH104</f>
        <v>0</v>
      </c>
      <c r="BH102" s="498">
        <f>'Marks Entry'!BI104</f>
        <v>0</v>
      </c>
      <c r="BI102" s="495">
        <f>'Marks Entry'!BJ104</f>
        <v>0</v>
      </c>
      <c r="BJ102" s="495">
        <f>'Marks Entry'!BK104</f>
        <v>0</v>
      </c>
      <c r="BK102" s="498">
        <f>'Marks Entry'!BL104</f>
        <v>0</v>
      </c>
      <c r="BL102" s="495">
        <f>'Marks Entry'!BM104</f>
        <v>0</v>
      </c>
      <c r="BM102" s="495">
        <f>'Marks Entry'!BN104</f>
        <v>0</v>
      </c>
      <c r="BN102" s="498">
        <f>'Marks Entry'!BO104</f>
        <v>0</v>
      </c>
      <c r="BO102" s="511">
        <f>'Marks Entry'!BP104</f>
        <v>0</v>
      </c>
      <c r="BP102" s="501">
        <f>'Marks Entry'!BQ104</f>
        <v>0</v>
      </c>
      <c r="BQ102" s="501" t="str">
        <f>'Marks Entry'!BR104</f>
        <v>E</v>
      </c>
      <c r="BR102" s="502">
        <f>'Marks Entry'!BS104</f>
        <v>0</v>
      </c>
      <c r="BS102" s="494">
        <f>'Marks Entry'!BT104</f>
        <v>0</v>
      </c>
      <c r="BT102" s="495">
        <f>'Marks Entry'!BU104</f>
        <v>0</v>
      </c>
      <c r="BU102" s="496">
        <f>'Marks Entry'!BV104</f>
        <v>0</v>
      </c>
      <c r="BV102" s="495">
        <f>'Marks Entry'!BW104</f>
        <v>0</v>
      </c>
      <c r="BW102" s="495">
        <f>'Marks Entry'!BX104</f>
        <v>0</v>
      </c>
      <c r="BX102" s="497">
        <f>'Marks Entry'!BY104</f>
        <v>0</v>
      </c>
      <c r="BY102" s="495">
        <f>'Marks Entry'!BZ104</f>
        <v>0</v>
      </c>
      <c r="BZ102" s="495">
        <f>'Marks Entry'!CA104</f>
        <v>0</v>
      </c>
      <c r="CA102" s="497">
        <f>'Marks Entry'!CB104</f>
        <v>0</v>
      </c>
      <c r="CB102" s="498">
        <f>'Marks Entry'!CC104</f>
        <v>0</v>
      </c>
      <c r="CC102" s="495">
        <f>'Marks Entry'!CD104</f>
        <v>0</v>
      </c>
      <c r="CD102" s="495">
        <f>'Marks Entry'!CE104</f>
        <v>0</v>
      </c>
      <c r="CE102" s="498">
        <f>'Marks Entry'!CF104</f>
        <v>0</v>
      </c>
      <c r="CF102" s="495">
        <f>'Marks Entry'!CG104</f>
        <v>0</v>
      </c>
      <c r="CG102" s="495">
        <f>'Marks Entry'!CH104</f>
        <v>0</v>
      </c>
      <c r="CH102" s="498">
        <f>'Marks Entry'!CI104</f>
        <v>0</v>
      </c>
      <c r="CI102" s="511">
        <f>'Marks Entry'!CJ104</f>
        <v>0</v>
      </c>
      <c r="CJ102" s="501">
        <f>'Marks Entry'!CK104</f>
        <v>0</v>
      </c>
      <c r="CK102" s="501" t="str">
        <f>'Marks Entry'!CL104</f>
        <v>E</v>
      </c>
      <c r="CL102" s="502">
        <f>'Marks Entry'!CM104</f>
        <v>0</v>
      </c>
      <c r="CM102" s="494">
        <f>'Marks Entry'!CN104</f>
        <v>0</v>
      </c>
      <c r="CN102" s="495">
        <f>'Marks Entry'!CO104</f>
        <v>0</v>
      </c>
      <c r="CO102" s="496">
        <f>'Marks Entry'!CP104</f>
        <v>0</v>
      </c>
      <c r="CP102" s="495">
        <f>'Marks Entry'!CQ104</f>
        <v>0</v>
      </c>
      <c r="CQ102" s="495">
        <f>'Marks Entry'!CR104</f>
        <v>0</v>
      </c>
      <c r="CR102" s="497">
        <f>'Marks Entry'!CS104</f>
        <v>0</v>
      </c>
      <c r="CS102" s="495">
        <f>'Marks Entry'!CT104</f>
        <v>0</v>
      </c>
      <c r="CT102" s="495">
        <f>'Marks Entry'!CU104</f>
        <v>0</v>
      </c>
      <c r="CU102" s="497">
        <f>'Marks Entry'!CV104</f>
        <v>0</v>
      </c>
      <c r="CV102" s="498">
        <f>'Marks Entry'!CW104</f>
        <v>0</v>
      </c>
      <c r="CW102" s="495">
        <f>'Marks Entry'!CX104</f>
        <v>0</v>
      </c>
      <c r="CX102" s="495">
        <f>'Marks Entry'!CY104</f>
        <v>0</v>
      </c>
      <c r="CY102" s="498">
        <f>'Marks Entry'!CZ104</f>
        <v>0</v>
      </c>
      <c r="CZ102" s="495">
        <f>'Marks Entry'!DA104</f>
        <v>0</v>
      </c>
      <c r="DA102" s="495">
        <f>'Marks Entry'!DB104</f>
        <v>0</v>
      </c>
      <c r="DB102" s="498">
        <f>'Marks Entry'!DC104</f>
        <v>0</v>
      </c>
      <c r="DC102" s="511">
        <f>'Marks Entry'!DD104</f>
        <v>0</v>
      </c>
      <c r="DD102" s="501">
        <f>'Marks Entry'!DE104</f>
        <v>0</v>
      </c>
      <c r="DE102" s="501" t="str">
        <f>'Marks Entry'!DF104</f>
        <v>E</v>
      </c>
      <c r="DF102" s="502">
        <f>'Marks Entry'!DG104</f>
        <v>0</v>
      </c>
      <c r="DG102" s="494">
        <f>'Marks Entry'!DH104</f>
        <v>0</v>
      </c>
      <c r="DH102" s="495">
        <f>'Marks Entry'!DI104</f>
        <v>0</v>
      </c>
      <c r="DI102" s="496">
        <f>'Marks Entry'!DJ104</f>
        <v>0</v>
      </c>
      <c r="DJ102" s="495">
        <f>'Marks Entry'!DK104</f>
        <v>0</v>
      </c>
      <c r="DK102" s="495">
        <f>'Marks Entry'!DL104</f>
        <v>0</v>
      </c>
      <c r="DL102" s="497">
        <f>'Marks Entry'!DM104</f>
        <v>0</v>
      </c>
      <c r="DM102" s="495">
        <f>'Marks Entry'!DN104</f>
        <v>0</v>
      </c>
      <c r="DN102" s="495">
        <f>'Marks Entry'!DO104</f>
        <v>0</v>
      </c>
      <c r="DO102" s="497">
        <f>'Marks Entry'!DP104</f>
        <v>0</v>
      </c>
      <c r="DP102" s="498">
        <f>'Marks Entry'!DQ104</f>
        <v>0</v>
      </c>
      <c r="DQ102" s="495">
        <f>'Marks Entry'!DR104</f>
        <v>0</v>
      </c>
      <c r="DR102" s="495">
        <f>'Marks Entry'!DS104</f>
        <v>0</v>
      </c>
      <c r="DS102" s="498">
        <f>'Marks Entry'!DT104</f>
        <v>0</v>
      </c>
      <c r="DT102" s="495">
        <f>'Marks Entry'!DU104</f>
        <v>0</v>
      </c>
      <c r="DU102" s="495">
        <f>'Marks Entry'!DV104</f>
        <v>0</v>
      </c>
      <c r="DV102" s="498">
        <f>'Marks Entry'!DW104</f>
        <v>0</v>
      </c>
      <c r="DW102" s="511">
        <f>'Marks Entry'!DX104</f>
        <v>0</v>
      </c>
      <c r="DX102" s="501">
        <f>'Marks Entry'!DY104</f>
        <v>0</v>
      </c>
      <c r="DY102" s="501" t="str">
        <f>'Marks Entry'!DZ104</f>
        <v>E</v>
      </c>
      <c r="DZ102" s="502">
        <f>'Marks Entry'!EA104</f>
        <v>0</v>
      </c>
      <c r="EA102" s="494">
        <f>'Marks Entry'!EB104</f>
        <v>0</v>
      </c>
      <c r="EB102" s="495">
        <f>'Marks Entry'!EC104</f>
        <v>0</v>
      </c>
      <c r="EC102" s="495">
        <f>'Marks Entry'!ED104</f>
        <v>0</v>
      </c>
      <c r="ED102" s="495">
        <f>'Marks Entry'!EE104</f>
        <v>0</v>
      </c>
      <c r="EE102" s="495">
        <f>'Marks Entry'!EF104</f>
        <v>0</v>
      </c>
      <c r="EF102" s="503">
        <f>'Marks Entry'!EG104</f>
        <v>0</v>
      </c>
      <c r="EG102" s="504">
        <f>'Marks Entry'!EJ104</f>
        <v>0</v>
      </c>
      <c r="EH102" s="494">
        <f>'Marks Entry'!EK104</f>
        <v>0</v>
      </c>
      <c r="EI102" s="495">
        <f>'Marks Entry'!EL104</f>
        <v>0</v>
      </c>
      <c r="EJ102" s="495">
        <f>'Marks Entry'!EM104</f>
        <v>0</v>
      </c>
      <c r="EK102" s="495">
        <f>'Marks Entry'!EN104</f>
        <v>0</v>
      </c>
      <c r="EL102" s="495">
        <f>'Marks Entry'!EO104</f>
        <v>0</v>
      </c>
      <c r="EM102" s="498">
        <f>'Marks Entry'!EP104</f>
        <v>0</v>
      </c>
      <c r="EN102" s="504">
        <f>'Marks Entry'!ES104</f>
        <v>0</v>
      </c>
      <c r="EO102" s="494">
        <f>'Marks Entry'!ET104</f>
        <v>0</v>
      </c>
      <c r="EP102" s="495">
        <f>'Marks Entry'!EU104</f>
        <v>0</v>
      </c>
      <c r="EQ102" s="495">
        <f>'Marks Entry'!EV104</f>
        <v>0</v>
      </c>
      <c r="ER102" s="495">
        <f>'Marks Entry'!EW104</f>
        <v>0</v>
      </c>
      <c r="ES102" s="495">
        <f>'Marks Entry'!EX104</f>
        <v>0</v>
      </c>
      <c r="ET102" s="498">
        <f>'Marks Entry'!EY104</f>
        <v>0</v>
      </c>
      <c r="EU102" s="504">
        <f>'Marks Entry'!FB104</f>
        <v>0</v>
      </c>
      <c r="EV102" s="505">
        <f>'Marks Entry'!FC104</f>
        <v>0</v>
      </c>
      <c r="EW102" s="506">
        <f>'Marks Entry'!FD104</f>
        <v>0</v>
      </c>
      <c r="EX102" s="512" t="str">
        <f>'Marks Entry'!FE104</f>
        <v/>
      </c>
      <c r="EY102" s="505">
        <f>'Marks Entry'!FF104</f>
        <v>0</v>
      </c>
      <c r="EZ102" s="506">
        <f>'Marks Entry'!FG104</f>
        <v>0</v>
      </c>
      <c r="FA102" s="506" t="str">
        <f>'Marks Entry'!FH104</f>
        <v/>
      </c>
      <c r="FB102" s="506" t="str">
        <f>IF(OR('Marks Entry'!FI104="First",'Marks Entry'!FI104="Second",'Marks Entry'!FI104="Third"),'Marks Entry'!FI104,"")</f>
        <v/>
      </c>
      <c r="FC102" s="506" t="str">
        <f>'Marks Entry'!FJ104</f>
        <v/>
      </c>
      <c r="FD102" s="509" t="str">
        <f>'Marks Entry'!FK104</f>
        <v/>
      </c>
      <c r="FE102" s="493" t="str">
        <f>'Marks Entry'!FL104</f>
        <v/>
      </c>
      <c r="FF102" s="510" t="str">
        <f>'Marks Entry'!FM104</f>
        <v/>
      </c>
      <c r="FG102" s="18">
        <f>'Marks Entry'!FO104</f>
        <v>0</v>
      </c>
    </row>
    <row r="103" spans="1:163" s="19" customFormat="1" ht="17.25" customHeight="1">
      <c r="A103" s="1013"/>
      <c r="B103" s="492">
        <f t="shared" si="2"/>
        <v>0</v>
      </c>
      <c r="C103" s="493">
        <f>'Marks Entry'!D105</f>
        <v>0</v>
      </c>
      <c r="D103" s="493">
        <f>'Marks Entry'!E105</f>
        <v>0</v>
      </c>
      <c r="E103" s="493">
        <f>'Marks Entry'!F105</f>
        <v>0</v>
      </c>
      <c r="F103" s="493">
        <f>'Marks Entry'!G105</f>
        <v>0</v>
      </c>
      <c r="G103" s="493">
        <f>'Marks Entry'!H105</f>
        <v>0</v>
      </c>
      <c r="H103" s="493">
        <f>'Marks Entry'!I105</f>
        <v>0</v>
      </c>
      <c r="I103" s="493">
        <f>'Marks Entry'!J105</f>
        <v>0</v>
      </c>
      <c r="J103" s="597">
        <f>'Marks Entry'!K105</f>
        <v>0</v>
      </c>
      <c r="K103" s="494">
        <f>'Marks Entry'!L105</f>
        <v>0</v>
      </c>
      <c r="L103" s="495">
        <f>'Marks Entry'!M105</f>
        <v>0</v>
      </c>
      <c r="M103" s="496">
        <f>'Marks Entry'!N105</f>
        <v>0</v>
      </c>
      <c r="N103" s="495">
        <f>'Marks Entry'!O105</f>
        <v>0</v>
      </c>
      <c r="O103" s="495">
        <f>'Marks Entry'!P105</f>
        <v>0</v>
      </c>
      <c r="P103" s="497">
        <f>'Marks Entry'!Q105</f>
        <v>0</v>
      </c>
      <c r="Q103" s="495">
        <f>'Marks Entry'!R105</f>
        <v>0</v>
      </c>
      <c r="R103" s="495">
        <f>'Marks Entry'!S105</f>
        <v>0</v>
      </c>
      <c r="S103" s="497">
        <f>'Marks Entry'!T105</f>
        <v>0</v>
      </c>
      <c r="T103" s="498">
        <f>'Marks Entry'!U105</f>
        <v>0</v>
      </c>
      <c r="U103" s="495">
        <f>'Marks Entry'!V105</f>
        <v>0</v>
      </c>
      <c r="V103" s="495">
        <f>'Marks Entry'!W105</f>
        <v>0</v>
      </c>
      <c r="W103" s="498">
        <f>'Marks Entry'!X105</f>
        <v>0</v>
      </c>
      <c r="X103" s="495">
        <f>'Marks Entry'!Y105</f>
        <v>0</v>
      </c>
      <c r="Y103" s="495">
        <f>'Marks Entry'!Z105</f>
        <v>0</v>
      </c>
      <c r="Z103" s="498">
        <f>'Marks Entry'!AA105</f>
        <v>0</v>
      </c>
      <c r="AA103" s="511">
        <f>'Marks Entry'!AB105</f>
        <v>0</v>
      </c>
      <c r="AB103" s="501">
        <f>'Marks Entry'!AC105</f>
        <v>0</v>
      </c>
      <c r="AC103" s="501" t="str">
        <f>'Marks Entry'!AD105</f>
        <v/>
      </c>
      <c r="AD103" s="502">
        <f>'Marks Entry'!AE105</f>
        <v>0</v>
      </c>
      <c r="AE103" s="494">
        <f>'Marks Entry'!AF105</f>
        <v>0</v>
      </c>
      <c r="AF103" s="495">
        <f>'Marks Entry'!AG105</f>
        <v>0</v>
      </c>
      <c r="AG103" s="496">
        <f>'Marks Entry'!AH105</f>
        <v>0</v>
      </c>
      <c r="AH103" s="495">
        <f>'Marks Entry'!AI105</f>
        <v>0</v>
      </c>
      <c r="AI103" s="495">
        <f>'Marks Entry'!AJ105</f>
        <v>0</v>
      </c>
      <c r="AJ103" s="497">
        <f>'Marks Entry'!AK105</f>
        <v>0</v>
      </c>
      <c r="AK103" s="495">
        <f>'Marks Entry'!AL105</f>
        <v>0</v>
      </c>
      <c r="AL103" s="495">
        <f>'Marks Entry'!AM105</f>
        <v>0</v>
      </c>
      <c r="AM103" s="497">
        <f>'Marks Entry'!AN105</f>
        <v>0</v>
      </c>
      <c r="AN103" s="498">
        <f>'Marks Entry'!AO105</f>
        <v>0</v>
      </c>
      <c r="AO103" s="495">
        <f>'Marks Entry'!AP105</f>
        <v>0</v>
      </c>
      <c r="AP103" s="495">
        <f>'Marks Entry'!AQ105</f>
        <v>0</v>
      </c>
      <c r="AQ103" s="498">
        <f>'Marks Entry'!AR105</f>
        <v>0</v>
      </c>
      <c r="AR103" s="495">
        <f>'Marks Entry'!AS105</f>
        <v>0</v>
      </c>
      <c r="AS103" s="495">
        <f>'Marks Entry'!AT105</f>
        <v>0</v>
      </c>
      <c r="AT103" s="498">
        <f>'Marks Entry'!AU105</f>
        <v>0</v>
      </c>
      <c r="AU103" s="511">
        <f>'Marks Entry'!AV105</f>
        <v>0</v>
      </c>
      <c r="AV103" s="501">
        <f>'Marks Entry'!AW105</f>
        <v>0</v>
      </c>
      <c r="AW103" s="501" t="str">
        <f>'Marks Entry'!AX105</f>
        <v>E</v>
      </c>
      <c r="AX103" s="502">
        <f>'Marks Entry'!AY105</f>
        <v>0</v>
      </c>
      <c r="AY103" s="494">
        <f>'Marks Entry'!AZ105</f>
        <v>0</v>
      </c>
      <c r="AZ103" s="495">
        <f>'Marks Entry'!BA105</f>
        <v>0</v>
      </c>
      <c r="BA103" s="496">
        <f>'Marks Entry'!BB105</f>
        <v>0</v>
      </c>
      <c r="BB103" s="495">
        <f>'Marks Entry'!BC105</f>
        <v>0</v>
      </c>
      <c r="BC103" s="495">
        <f>'Marks Entry'!BD105</f>
        <v>0</v>
      </c>
      <c r="BD103" s="497">
        <f>'Marks Entry'!BE105</f>
        <v>0</v>
      </c>
      <c r="BE103" s="495">
        <f>'Marks Entry'!BF105</f>
        <v>0</v>
      </c>
      <c r="BF103" s="495">
        <f>'Marks Entry'!BG105</f>
        <v>0</v>
      </c>
      <c r="BG103" s="497">
        <f>'Marks Entry'!BH105</f>
        <v>0</v>
      </c>
      <c r="BH103" s="498">
        <f>'Marks Entry'!BI105</f>
        <v>0</v>
      </c>
      <c r="BI103" s="495">
        <f>'Marks Entry'!BJ105</f>
        <v>0</v>
      </c>
      <c r="BJ103" s="495">
        <f>'Marks Entry'!BK105</f>
        <v>0</v>
      </c>
      <c r="BK103" s="498">
        <f>'Marks Entry'!BL105</f>
        <v>0</v>
      </c>
      <c r="BL103" s="495">
        <f>'Marks Entry'!BM105</f>
        <v>0</v>
      </c>
      <c r="BM103" s="495">
        <f>'Marks Entry'!BN105</f>
        <v>0</v>
      </c>
      <c r="BN103" s="498">
        <f>'Marks Entry'!BO105</f>
        <v>0</v>
      </c>
      <c r="BO103" s="511">
        <f>'Marks Entry'!BP105</f>
        <v>0</v>
      </c>
      <c r="BP103" s="501">
        <f>'Marks Entry'!BQ105</f>
        <v>0</v>
      </c>
      <c r="BQ103" s="501" t="str">
        <f>'Marks Entry'!BR105</f>
        <v>E</v>
      </c>
      <c r="BR103" s="502">
        <f>'Marks Entry'!BS105</f>
        <v>0</v>
      </c>
      <c r="BS103" s="494">
        <f>'Marks Entry'!BT105</f>
        <v>0</v>
      </c>
      <c r="BT103" s="495">
        <f>'Marks Entry'!BU105</f>
        <v>0</v>
      </c>
      <c r="BU103" s="496">
        <f>'Marks Entry'!BV105</f>
        <v>0</v>
      </c>
      <c r="BV103" s="495">
        <f>'Marks Entry'!BW105</f>
        <v>0</v>
      </c>
      <c r="BW103" s="495">
        <f>'Marks Entry'!BX105</f>
        <v>0</v>
      </c>
      <c r="BX103" s="497">
        <f>'Marks Entry'!BY105</f>
        <v>0</v>
      </c>
      <c r="BY103" s="495">
        <f>'Marks Entry'!BZ105</f>
        <v>0</v>
      </c>
      <c r="BZ103" s="495">
        <f>'Marks Entry'!CA105</f>
        <v>0</v>
      </c>
      <c r="CA103" s="497">
        <f>'Marks Entry'!CB105</f>
        <v>0</v>
      </c>
      <c r="CB103" s="498">
        <f>'Marks Entry'!CC105</f>
        <v>0</v>
      </c>
      <c r="CC103" s="495">
        <f>'Marks Entry'!CD105</f>
        <v>0</v>
      </c>
      <c r="CD103" s="495">
        <f>'Marks Entry'!CE105</f>
        <v>0</v>
      </c>
      <c r="CE103" s="498">
        <f>'Marks Entry'!CF105</f>
        <v>0</v>
      </c>
      <c r="CF103" s="495">
        <f>'Marks Entry'!CG105</f>
        <v>0</v>
      </c>
      <c r="CG103" s="495">
        <f>'Marks Entry'!CH105</f>
        <v>0</v>
      </c>
      <c r="CH103" s="498">
        <f>'Marks Entry'!CI105</f>
        <v>0</v>
      </c>
      <c r="CI103" s="511">
        <f>'Marks Entry'!CJ105</f>
        <v>0</v>
      </c>
      <c r="CJ103" s="501">
        <f>'Marks Entry'!CK105</f>
        <v>0</v>
      </c>
      <c r="CK103" s="501" t="str">
        <f>'Marks Entry'!CL105</f>
        <v>E</v>
      </c>
      <c r="CL103" s="502">
        <f>'Marks Entry'!CM105</f>
        <v>0</v>
      </c>
      <c r="CM103" s="494">
        <f>'Marks Entry'!CN105</f>
        <v>0</v>
      </c>
      <c r="CN103" s="495">
        <f>'Marks Entry'!CO105</f>
        <v>0</v>
      </c>
      <c r="CO103" s="496">
        <f>'Marks Entry'!CP105</f>
        <v>0</v>
      </c>
      <c r="CP103" s="495">
        <f>'Marks Entry'!CQ105</f>
        <v>0</v>
      </c>
      <c r="CQ103" s="495">
        <f>'Marks Entry'!CR105</f>
        <v>0</v>
      </c>
      <c r="CR103" s="497">
        <f>'Marks Entry'!CS105</f>
        <v>0</v>
      </c>
      <c r="CS103" s="495">
        <f>'Marks Entry'!CT105</f>
        <v>0</v>
      </c>
      <c r="CT103" s="495">
        <f>'Marks Entry'!CU105</f>
        <v>0</v>
      </c>
      <c r="CU103" s="497">
        <f>'Marks Entry'!CV105</f>
        <v>0</v>
      </c>
      <c r="CV103" s="498">
        <f>'Marks Entry'!CW105</f>
        <v>0</v>
      </c>
      <c r="CW103" s="495">
        <f>'Marks Entry'!CX105</f>
        <v>0</v>
      </c>
      <c r="CX103" s="495">
        <f>'Marks Entry'!CY105</f>
        <v>0</v>
      </c>
      <c r="CY103" s="498">
        <f>'Marks Entry'!CZ105</f>
        <v>0</v>
      </c>
      <c r="CZ103" s="495">
        <f>'Marks Entry'!DA105</f>
        <v>0</v>
      </c>
      <c r="DA103" s="495">
        <f>'Marks Entry'!DB105</f>
        <v>0</v>
      </c>
      <c r="DB103" s="498">
        <f>'Marks Entry'!DC105</f>
        <v>0</v>
      </c>
      <c r="DC103" s="511">
        <f>'Marks Entry'!DD105</f>
        <v>0</v>
      </c>
      <c r="DD103" s="501">
        <f>'Marks Entry'!DE105</f>
        <v>0</v>
      </c>
      <c r="DE103" s="501" t="str">
        <f>'Marks Entry'!DF105</f>
        <v>E</v>
      </c>
      <c r="DF103" s="502">
        <f>'Marks Entry'!DG105</f>
        <v>0</v>
      </c>
      <c r="DG103" s="494">
        <f>'Marks Entry'!DH105</f>
        <v>0</v>
      </c>
      <c r="DH103" s="495">
        <f>'Marks Entry'!DI105</f>
        <v>0</v>
      </c>
      <c r="DI103" s="496">
        <f>'Marks Entry'!DJ105</f>
        <v>0</v>
      </c>
      <c r="DJ103" s="495">
        <f>'Marks Entry'!DK105</f>
        <v>0</v>
      </c>
      <c r="DK103" s="495">
        <f>'Marks Entry'!DL105</f>
        <v>0</v>
      </c>
      <c r="DL103" s="497">
        <f>'Marks Entry'!DM105</f>
        <v>0</v>
      </c>
      <c r="DM103" s="495">
        <f>'Marks Entry'!DN105</f>
        <v>0</v>
      </c>
      <c r="DN103" s="495">
        <f>'Marks Entry'!DO105</f>
        <v>0</v>
      </c>
      <c r="DO103" s="497">
        <f>'Marks Entry'!DP105</f>
        <v>0</v>
      </c>
      <c r="DP103" s="498">
        <f>'Marks Entry'!DQ105</f>
        <v>0</v>
      </c>
      <c r="DQ103" s="495">
        <f>'Marks Entry'!DR105</f>
        <v>0</v>
      </c>
      <c r="DR103" s="495">
        <f>'Marks Entry'!DS105</f>
        <v>0</v>
      </c>
      <c r="DS103" s="498">
        <f>'Marks Entry'!DT105</f>
        <v>0</v>
      </c>
      <c r="DT103" s="495">
        <f>'Marks Entry'!DU105</f>
        <v>0</v>
      </c>
      <c r="DU103" s="495">
        <f>'Marks Entry'!DV105</f>
        <v>0</v>
      </c>
      <c r="DV103" s="498">
        <f>'Marks Entry'!DW105</f>
        <v>0</v>
      </c>
      <c r="DW103" s="511">
        <f>'Marks Entry'!DX105</f>
        <v>0</v>
      </c>
      <c r="DX103" s="501">
        <f>'Marks Entry'!DY105</f>
        <v>0</v>
      </c>
      <c r="DY103" s="501" t="str">
        <f>'Marks Entry'!DZ105</f>
        <v>E</v>
      </c>
      <c r="DZ103" s="502">
        <f>'Marks Entry'!EA105</f>
        <v>0</v>
      </c>
      <c r="EA103" s="494">
        <f>'Marks Entry'!EB105</f>
        <v>0</v>
      </c>
      <c r="EB103" s="495">
        <f>'Marks Entry'!EC105</f>
        <v>0</v>
      </c>
      <c r="EC103" s="495">
        <f>'Marks Entry'!ED105</f>
        <v>0</v>
      </c>
      <c r="ED103" s="495">
        <f>'Marks Entry'!EE105</f>
        <v>0</v>
      </c>
      <c r="EE103" s="495">
        <f>'Marks Entry'!EF105</f>
        <v>0</v>
      </c>
      <c r="EF103" s="503">
        <f>'Marks Entry'!EG105</f>
        <v>0</v>
      </c>
      <c r="EG103" s="504">
        <f>'Marks Entry'!EJ105</f>
        <v>0</v>
      </c>
      <c r="EH103" s="494">
        <f>'Marks Entry'!EK105</f>
        <v>0</v>
      </c>
      <c r="EI103" s="495">
        <f>'Marks Entry'!EL105</f>
        <v>0</v>
      </c>
      <c r="EJ103" s="495">
        <f>'Marks Entry'!EM105</f>
        <v>0</v>
      </c>
      <c r="EK103" s="495">
        <f>'Marks Entry'!EN105</f>
        <v>0</v>
      </c>
      <c r="EL103" s="495">
        <f>'Marks Entry'!EO105</f>
        <v>0</v>
      </c>
      <c r="EM103" s="498">
        <f>'Marks Entry'!EP105</f>
        <v>0</v>
      </c>
      <c r="EN103" s="504">
        <f>'Marks Entry'!ES105</f>
        <v>0</v>
      </c>
      <c r="EO103" s="494">
        <f>'Marks Entry'!ET105</f>
        <v>0</v>
      </c>
      <c r="EP103" s="495">
        <f>'Marks Entry'!EU105</f>
        <v>0</v>
      </c>
      <c r="EQ103" s="495">
        <f>'Marks Entry'!EV105</f>
        <v>0</v>
      </c>
      <c r="ER103" s="495">
        <f>'Marks Entry'!EW105</f>
        <v>0</v>
      </c>
      <c r="ES103" s="495">
        <f>'Marks Entry'!EX105</f>
        <v>0</v>
      </c>
      <c r="ET103" s="498">
        <f>'Marks Entry'!EY105</f>
        <v>0</v>
      </c>
      <c r="EU103" s="504">
        <f>'Marks Entry'!FB105</f>
        <v>0</v>
      </c>
      <c r="EV103" s="505">
        <f>'Marks Entry'!FC105</f>
        <v>0</v>
      </c>
      <c r="EW103" s="506">
        <f>'Marks Entry'!FD105</f>
        <v>0</v>
      </c>
      <c r="EX103" s="512" t="str">
        <f>'Marks Entry'!FE105</f>
        <v/>
      </c>
      <c r="EY103" s="505">
        <f>'Marks Entry'!FF105</f>
        <v>0</v>
      </c>
      <c r="EZ103" s="506">
        <f>'Marks Entry'!FG105</f>
        <v>0</v>
      </c>
      <c r="FA103" s="506" t="str">
        <f>'Marks Entry'!FH105</f>
        <v/>
      </c>
      <c r="FB103" s="506" t="str">
        <f>IF(OR('Marks Entry'!FI105="First",'Marks Entry'!FI105="Second",'Marks Entry'!FI105="Third"),'Marks Entry'!FI105,"")</f>
        <v/>
      </c>
      <c r="FC103" s="506" t="str">
        <f>'Marks Entry'!FJ105</f>
        <v/>
      </c>
      <c r="FD103" s="509" t="str">
        <f>'Marks Entry'!FK105</f>
        <v/>
      </c>
      <c r="FE103" s="493" t="str">
        <f>'Marks Entry'!FL105</f>
        <v/>
      </c>
      <c r="FF103" s="510" t="str">
        <f>'Marks Entry'!FM105</f>
        <v/>
      </c>
      <c r="FG103" s="18">
        <f>'Marks Entry'!FO105</f>
        <v>0</v>
      </c>
    </row>
    <row r="104" spans="1:163" s="19" customFormat="1" ht="17.25" customHeight="1">
      <c r="A104" s="1013"/>
      <c r="B104" s="492">
        <f t="shared" si="2"/>
        <v>0</v>
      </c>
      <c r="C104" s="493">
        <f>'Marks Entry'!D106</f>
        <v>0</v>
      </c>
      <c r="D104" s="493">
        <f>'Marks Entry'!E106</f>
        <v>0</v>
      </c>
      <c r="E104" s="493">
        <f>'Marks Entry'!F106</f>
        <v>0</v>
      </c>
      <c r="F104" s="493">
        <f>'Marks Entry'!G106</f>
        <v>0</v>
      </c>
      <c r="G104" s="493">
        <f>'Marks Entry'!H106</f>
        <v>0</v>
      </c>
      <c r="H104" s="493">
        <f>'Marks Entry'!I106</f>
        <v>0</v>
      </c>
      <c r="I104" s="493">
        <f>'Marks Entry'!J106</f>
        <v>0</v>
      </c>
      <c r="J104" s="597">
        <f>'Marks Entry'!K106</f>
        <v>0</v>
      </c>
      <c r="K104" s="494">
        <f>'Marks Entry'!L106</f>
        <v>0</v>
      </c>
      <c r="L104" s="495">
        <f>'Marks Entry'!M106</f>
        <v>0</v>
      </c>
      <c r="M104" s="496">
        <f>'Marks Entry'!N106</f>
        <v>0</v>
      </c>
      <c r="N104" s="495">
        <f>'Marks Entry'!O106</f>
        <v>0</v>
      </c>
      <c r="O104" s="495">
        <f>'Marks Entry'!P106</f>
        <v>0</v>
      </c>
      <c r="P104" s="497">
        <f>'Marks Entry'!Q106</f>
        <v>0</v>
      </c>
      <c r="Q104" s="495">
        <f>'Marks Entry'!R106</f>
        <v>0</v>
      </c>
      <c r="R104" s="495">
        <f>'Marks Entry'!S106</f>
        <v>0</v>
      </c>
      <c r="S104" s="497">
        <f>'Marks Entry'!T106</f>
        <v>0</v>
      </c>
      <c r="T104" s="498">
        <f>'Marks Entry'!U106</f>
        <v>0</v>
      </c>
      <c r="U104" s="495">
        <f>'Marks Entry'!V106</f>
        <v>0</v>
      </c>
      <c r="V104" s="495">
        <f>'Marks Entry'!W106</f>
        <v>0</v>
      </c>
      <c r="W104" s="498">
        <f>'Marks Entry'!X106</f>
        <v>0</v>
      </c>
      <c r="X104" s="495">
        <f>'Marks Entry'!Y106</f>
        <v>0</v>
      </c>
      <c r="Y104" s="495">
        <f>'Marks Entry'!Z106</f>
        <v>0</v>
      </c>
      <c r="Z104" s="498">
        <f>'Marks Entry'!AA106</f>
        <v>0</v>
      </c>
      <c r="AA104" s="511">
        <f>'Marks Entry'!AB106</f>
        <v>0</v>
      </c>
      <c r="AB104" s="501">
        <f>'Marks Entry'!AC106</f>
        <v>0</v>
      </c>
      <c r="AC104" s="501" t="str">
        <f>'Marks Entry'!AD106</f>
        <v/>
      </c>
      <c r="AD104" s="502">
        <f>'Marks Entry'!AE106</f>
        <v>0</v>
      </c>
      <c r="AE104" s="494">
        <f>'Marks Entry'!AF106</f>
        <v>0</v>
      </c>
      <c r="AF104" s="495">
        <f>'Marks Entry'!AG106</f>
        <v>0</v>
      </c>
      <c r="AG104" s="496">
        <f>'Marks Entry'!AH106</f>
        <v>0</v>
      </c>
      <c r="AH104" s="495">
        <f>'Marks Entry'!AI106</f>
        <v>0</v>
      </c>
      <c r="AI104" s="495">
        <f>'Marks Entry'!AJ106</f>
        <v>0</v>
      </c>
      <c r="AJ104" s="497">
        <f>'Marks Entry'!AK106</f>
        <v>0</v>
      </c>
      <c r="AK104" s="495">
        <f>'Marks Entry'!AL106</f>
        <v>0</v>
      </c>
      <c r="AL104" s="495">
        <f>'Marks Entry'!AM106</f>
        <v>0</v>
      </c>
      <c r="AM104" s="497">
        <f>'Marks Entry'!AN106</f>
        <v>0</v>
      </c>
      <c r="AN104" s="498">
        <f>'Marks Entry'!AO106</f>
        <v>0</v>
      </c>
      <c r="AO104" s="495">
        <f>'Marks Entry'!AP106</f>
        <v>0</v>
      </c>
      <c r="AP104" s="495">
        <f>'Marks Entry'!AQ106</f>
        <v>0</v>
      </c>
      <c r="AQ104" s="498">
        <f>'Marks Entry'!AR106</f>
        <v>0</v>
      </c>
      <c r="AR104" s="495">
        <f>'Marks Entry'!AS106</f>
        <v>0</v>
      </c>
      <c r="AS104" s="495">
        <f>'Marks Entry'!AT106</f>
        <v>0</v>
      </c>
      <c r="AT104" s="498">
        <f>'Marks Entry'!AU106</f>
        <v>0</v>
      </c>
      <c r="AU104" s="511">
        <f>'Marks Entry'!AV106</f>
        <v>0</v>
      </c>
      <c r="AV104" s="501">
        <f>'Marks Entry'!AW106</f>
        <v>0</v>
      </c>
      <c r="AW104" s="501" t="str">
        <f>'Marks Entry'!AX106</f>
        <v>E</v>
      </c>
      <c r="AX104" s="502">
        <f>'Marks Entry'!AY106</f>
        <v>0</v>
      </c>
      <c r="AY104" s="494">
        <f>'Marks Entry'!AZ106</f>
        <v>0</v>
      </c>
      <c r="AZ104" s="495">
        <f>'Marks Entry'!BA106</f>
        <v>0</v>
      </c>
      <c r="BA104" s="496">
        <f>'Marks Entry'!BB106</f>
        <v>0</v>
      </c>
      <c r="BB104" s="495">
        <f>'Marks Entry'!BC106</f>
        <v>0</v>
      </c>
      <c r="BC104" s="495">
        <f>'Marks Entry'!BD106</f>
        <v>0</v>
      </c>
      <c r="BD104" s="497">
        <f>'Marks Entry'!BE106</f>
        <v>0</v>
      </c>
      <c r="BE104" s="495">
        <f>'Marks Entry'!BF106</f>
        <v>0</v>
      </c>
      <c r="BF104" s="495">
        <f>'Marks Entry'!BG106</f>
        <v>0</v>
      </c>
      <c r="BG104" s="497">
        <f>'Marks Entry'!BH106</f>
        <v>0</v>
      </c>
      <c r="BH104" s="498">
        <f>'Marks Entry'!BI106</f>
        <v>0</v>
      </c>
      <c r="BI104" s="495">
        <f>'Marks Entry'!BJ106</f>
        <v>0</v>
      </c>
      <c r="BJ104" s="495">
        <f>'Marks Entry'!BK106</f>
        <v>0</v>
      </c>
      <c r="BK104" s="498">
        <f>'Marks Entry'!BL106</f>
        <v>0</v>
      </c>
      <c r="BL104" s="495">
        <f>'Marks Entry'!BM106</f>
        <v>0</v>
      </c>
      <c r="BM104" s="495">
        <f>'Marks Entry'!BN106</f>
        <v>0</v>
      </c>
      <c r="BN104" s="498">
        <f>'Marks Entry'!BO106</f>
        <v>0</v>
      </c>
      <c r="BO104" s="511">
        <f>'Marks Entry'!BP106</f>
        <v>0</v>
      </c>
      <c r="BP104" s="501">
        <f>'Marks Entry'!BQ106</f>
        <v>0</v>
      </c>
      <c r="BQ104" s="501" t="str">
        <f>'Marks Entry'!BR106</f>
        <v>E</v>
      </c>
      <c r="BR104" s="502">
        <f>'Marks Entry'!BS106</f>
        <v>0</v>
      </c>
      <c r="BS104" s="494">
        <f>'Marks Entry'!BT106</f>
        <v>0</v>
      </c>
      <c r="BT104" s="495">
        <f>'Marks Entry'!BU106</f>
        <v>0</v>
      </c>
      <c r="BU104" s="496">
        <f>'Marks Entry'!BV106</f>
        <v>0</v>
      </c>
      <c r="BV104" s="495">
        <f>'Marks Entry'!BW106</f>
        <v>0</v>
      </c>
      <c r="BW104" s="495">
        <f>'Marks Entry'!BX106</f>
        <v>0</v>
      </c>
      <c r="BX104" s="497">
        <f>'Marks Entry'!BY106</f>
        <v>0</v>
      </c>
      <c r="BY104" s="495">
        <f>'Marks Entry'!BZ106</f>
        <v>0</v>
      </c>
      <c r="BZ104" s="495">
        <f>'Marks Entry'!CA106</f>
        <v>0</v>
      </c>
      <c r="CA104" s="497">
        <f>'Marks Entry'!CB106</f>
        <v>0</v>
      </c>
      <c r="CB104" s="498">
        <f>'Marks Entry'!CC106</f>
        <v>0</v>
      </c>
      <c r="CC104" s="495">
        <f>'Marks Entry'!CD106</f>
        <v>0</v>
      </c>
      <c r="CD104" s="495">
        <f>'Marks Entry'!CE106</f>
        <v>0</v>
      </c>
      <c r="CE104" s="498">
        <f>'Marks Entry'!CF106</f>
        <v>0</v>
      </c>
      <c r="CF104" s="495">
        <f>'Marks Entry'!CG106</f>
        <v>0</v>
      </c>
      <c r="CG104" s="495">
        <f>'Marks Entry'!CH106</f>
        <v>0</v>
      </c>
      <c r="CH104" s="498">
        <f>'Marks Entry'!CI106</f>
        <v>0</v>
      </c>
      <c r="CI104" s="511">
        <f>'Marks Entry'!CJ106</f>
        <v>0</v>
      </c>
      <c r="CJ104" s="501">
        <f>'Marks Entry'!CK106</f>
        <v>0</v>
      </c>
      <c r="CK104" s="501" t="str">
        <f>'Marks Entry'!CL106</f>
        <v>E</v>
      </c>
      <c r="CL104" s="502">
        <f>'Marks Entry'!CM106</f>
        <v>0</v>
      </c>
      <c r="CM104" s="494">
        <f>'Marks Entry'!CN106</f>
        <v>0</v>
      </c>
      <c r="CN104" s="495">
        <f>'Marks Entry'!CO106</f>
        <v>0</v>
      </c>
      <c r="CO104" s="496">
        <f>'Marks Entry'!CP106</f>
        <v>0</v>
      </c>
      <c r="CP104" s="495">
        <f>'Marks Entry'!CQ106</f>
        <v>0</v>
      </c>
      <c r="CQ104" s="495">
        <f>'Marks Entry'!CR106</f>
        <v>0</v>
      </c>
      <c r="CR104" s="497">
        <f>'Marks Entry'!CS106</f>
        <v>0</v>
      </c>
      <c r="CS104" s="495">
        <f>'Marks Entry'!CT106</f>
        <v>0</v>
      </c>
      <c r="CT104" s="495">
        <f>'Marks Entry'!CU106</f>
        <v>0</v>
      </c>
      <c r="CU104" s="497">
        <f>'Marks Entry'!CV106</f>
        <v>0</v>
      </c>
      <c r="CV104" s="498">
        <f>'Marks Entry'!CW106</f>
        <v>0</v>
      </c>
      <c r="CW104" s="495">
        <f>'Marks Entry'!CX106</f>
        <v>0</v>
      </c>
      <c r="CX104" s="495">
        <f>'Marks Entry'!CY106</f>
        <v>0</v>
      </c>
      <c r="CY104" s="498">
        <f>'Marks Entry'!CZ106</f>
        <v>0</v>
      </c>
      <c r="CZ104" s="495">
        <f>'Marks Entry'!DA106</f>
        <v>0</v>
      </c>
      <c r="DA104" s="495">
        <f>'Marks Entry'!DB106</f>
        <v>0</v>
      </c>
      <c r="DB104" s="498">
        <f>'Marks Entry'!DC106</f>
        <v>0</v>
      </c>
      <c r="DC104" s="511">
        <f>'Marks Entry'!DD106</f>
        <v>0</v>
      </c>
      <c r="DD104" s="501">
        <f>'Marks Entry'!DE106</f>
        <v>0</v>
      </c>
      <c r="DE104" s="501" t="str">
        <f>'Marks Entry'!DF106</f>
        <v>E</v>
      </c>
      <c r="DF104" s="502">
        <f>'Marks Entry'!DG106</f>
        <v>0</v>
      </c>
      <c r="DG104" s="494">
        <f>'Marks Entry'!DH106</f>
        <v>0</v>
      </c>
      <c r="DH104" s="495">
        <f>'Marks Entry'!DI106</f>
        <v>0</v>
      </c>
      <c r="DI104" s="496">
        <f>'Marks Entry'!DJ106</f>
        <v>0</v>
      </c>
      <c r="DJ104" s="495">
        <f>'Marks Entry'!DK106</f>
        <v>0</v>
      </c>
      <c r="DK104" s="495">
        <f>'Marks Entry'!DL106</f>
        <v>0</v>
      </c>
      <c r="DL104" s="497">
        <f>'Marks Entry'!DM106</f>
        <v>0</v>
      </c>
      <c r="DM104" s="495">
        <f>'Marks Entry'!DN106</f>
        <v>0</v>
      </c>
      <c r="DN104" s="495">
        <f>'Marks Entry'!DO106</f>
        <v>0</v>
      </c>
      <c r="DO104" s="497">
        <f>'Marks Entry'!DP106</f>
        <v>0</v>
      </c>
      <c r="DP104" s="498">
        <f>'Marks Entry'!DQ106</f>
        <v>0</v>
      </c>
      <c r="DQ104" s="495">
        <f>'Marks Entry'!DR106</f>
        <v>0</v>
      </c>
      <c r="DR104" s="495">
        <f>'Marks Entry'!DS106</f>
        <v>0</v>
      </c>
      <c r="DS104" s="498">
        <f>'Marks Entry'!DT106</f>
        <v>0</v>
      </c>
      <c r="DT104" s="495">
        <f>'Marks Entry'!DU106</f>
        <v>0</v>
      </c>
      <c r="DU104" s="495">
        <f>'Marks Entry'!DV106</f>
        <v>0</v>
      </c>
      <c r="DV104" s="498">
        <f>'Marks Entry'!DW106</f>
        <v>0</v>
      </c>
      <c r="DW104" s="511">
        <f>'Marks Entry'!DX106</f>
        <v>0</v>
      </c>
      <c r="DX104" s="501">
        <f>'Marks Entry'!DY106</f>
        <v>0</v>
      </c>
      <c r="DY104" s="501" t="str">
        <f>'Marks Entry'!DZ106</f>
        <v>E</v>
      </c>
      <c r="DZ104" s="502">
        <f>'Marks Entry'!EA106</f>
        <v>0</v>
      </c>
      <c r="EA104" s="494">
        <f>'Marks Entry'!EB106</f>
        <v>0</v>
      </c>
      <c r="EB104" s="495">
        <f>'Marks Entry'!EC106</f>
        <v>0</v>
      </c>
      <c r="EC104" s="495">
        <f>'Marks Entry'!ED106</f>
        <v>0</v>
      </c>
      <c r="ED104" s="495">
        <f>'Marks Entry'!EE106</f>
        <v>0</v>
      </c>
      <c r="EE104" s="495">
        <f>'Marks Entry'!EF106</f>
        <v>0</v>
      </c>
      <c r="EF104" s="503">
        <f>'Marks Entry'!EG106</f>
        <v>0</v>
      </c>
      <c r="EG104" s="504">
        <f>'Marks Entry'!EJ106</f>
        <v>0</v>
      </c>
      <c r="EH104" s="494">
        <f>'Marks Entry'!EK106</f>
        <v>0</v>
      </c>
      <c r="EI104" s="495">
        <f>'Marks Entry'!EL106</f>
        <v>0</v>
      </c>
      <c r="EJ104" s="495">
        <f>'Marks Entry'!EM106</f>
        <v>0</v>
      </c>
      <c r="EK104" s="495">
        <f>'Marks Entry'!EN106</f>
        <v>0</v>
      </c>
      <c r="EL104" s="495">
        <f>'Marks Entry'!EO106</f>
        <v>0</v>
      </c>
      <c r="EM104" s="498">
        <f>'Marks Entry'!EP106</f>
        <v>0</v>
      </c>
      <c r="EN104" s="504">
        <f>'Marks Entry'!ES106</f>
        <v>0</v>
      </c>
      <c r="EO104" s="494">
        <f>'Marks Entry'!ET106</f>
        <v>0</v>
      </c>
      <c r="EP104" s="495">
        <f>'Marks Entry'!EU106</f>
        <v>0</v>
      </c>
      <c r="EQ104" s="495">
        <f>'Marks Entry'!EV106</f>
        <v>0</v>
      </c>
      <c r="ER104" s="495">
        <f>'Marks Entry'!EW106</f>
        <v>0</v>
      </c>
      <c r="ES104" s="495">
        <f>'Marks Entry'!EX106</f>
        <v>0</v>
      </c>
      <c r="ET104" s="498">
        <f>'Marks Entry'!EY106</f>
        <v>0</v>
      </c>
      <c r="EU104" s="504">
        <f>'Marks Entry'!FB106</f>
        <v>0</v>
      </c>
      <c r="EV104" s="505">
        <f>'Marks Entry'!FC106</f>
        <v>0</v>
      </c>
      <c r="EW104" s="506">
        <f>'Marks Entry'!FD106</f>
        <v>0</v>
      </c>
      <c r="EX104" s="512" t="str">
        <f>'Marks Entry'!FE106</f>
        <v/>
      </c>
      <c r="EY104" s="505">
        <f>'Marks Entry'!FF106</f>
        <v>0</v>
      </c>
      <c r="EZ104" s="506">
        <f>'Marks Entry'!FG106</f>
        <v>0</v>
      </c>
      <c r="FA104" s="506" t="str">
        <f>'Marks Entry'!FH106</f>
        <v/>
      </c>
      <c r="FB104" s="506" t="str">
        <f>IF(OR('Marks Entry'!FI106="First",'Marks Entry'!FI106="Second",'Marks Entry'!FI106="Third"),'Marks Entry'!FI106,"")</f>
        <v/>
      </c>
      <c r="FC104" s="506" t="str">
        <f>'Marks Entry'!FJ106</f>
        <v/>
      </c>
      <c r="FD104" s="509" t="str">
        <f>'Marks Entry'!FK106</f>
        <v/>
      </c>
      <c r="FE104" s="493" t="str">
        <f>'Marks Entry'!FL106</f>
        <v/>
      </c>
      <c r="FF104" s="510" t="str">
        <f>'Marks Entry'!FM106</f>
        <v/>
      </c>
      <c r="FG104" s="18">
        <f>'Marks Entry'!FO106</f>
        <v>0</v>
      </c>
    </row>
    <row r="105" spans="1:163" s="19" customFormat="1" ht="17.25" customHeight="1">
      <c r="A105" s="1013"/>
      <c r="B105" s="492">
        <f t="shared" si="2"/>
        <v>0</v>
      </c>
      <c r="C105" s="493">
        <f>'Marks Entry'!D107</f>
        <v>0</v>
      </c>
      <c r="D105" s="493">
        <f>'Marks Entry'!E107</f>
        <v>0</v>
      </c>
      <c r="E105" s="493">
        <f>'Marks Entry'!F107</f>
        <v>0</v>
      </c>
      <c r="F105" s="493">
        <f>'Marks Entry'!G107</f>
        <v>0</v>
      </c>
      <c r="G105" s="493">
        <f>'Marks Entry'!H107</f>
        <v>0</v>
      </c>
      <c r="H105" s="493">
        <f>'Marks Entry'!I107</f>
        <v>0</v>
      </c>
      <c r="I105" s="493">
        <f>'Marks Entry'!J107</f>
        <v>0</v>
      </c>
      <c r="J105" s="597">
        <f>'Marks Entry'!K107</f>
        <v>0</v>
      </c>
      <c r="K105" s="494">
        <f>'Marks Entry'!L107</f>
        <v>0</v>
      </c>
      <c r="L105" s="495">
        <f>'Marks Entry'!M107</f>
        <v>0</v>
      </c>
      <c r="M105" s="496">
        <f>'Marks Entry'!N107</f>
        <v>0</v>
      </c>
      <c r="N105" s="495">
        <f>'Marks Entry'!O107</f>
        <v>0</v>
      </c>
      <c r="O105" s="495">
        <f>'Marks Entry'!P107</f>
        <v>0</v>
      </c>
      <c r="P105" s="497">
        <f>'Marks Entry'!Q107</f>
        <v>0</v>
      </c>
      <c r="Q105" s="495">
        <f>'Marks Entry'!R107</f>
        <v>0</v>
      </c>
      <c r="R105" s="495">
        <f>'Marks Entry'!S107</f>
        <v>0</v>
      </c>
      <c r="S105" s="497">
        <f>'Marks Entry'!T107</f>
        <v>0</v>
      </c>
      <c r="T105" s="498">
        <f>'Marks Entry'!U107</f>
        <v>0</v>
      </c>
      <c r="U105" s="495">
        <f>'Marks Entry'!V107</f>
        <v>0</v>
      </c>
      <c r="V105" s="495">
        <f>'Marks Entry'!W107</f>
        <v>0</v>
      </c>
      <c r="W105" s="498">
        <f>'Marks Entry'!X107</f>
        <v>0</v>
      </c>
      <c r="X105" s="495">
        <f>'Marks Entry'!Y107</f>
        <v>0</v>
      </c>
      <c r="Y105" s="495">
        <f>'Marks Entry'!Z107</f>
        <v>0</v>
      </c>
      <c r="Z105" s="498">
        <f>'Marks Entry'!AA107</f>
        <v>0</v>
      </c>
      <c r="AA105" s="511">
        <f>'Marks Entry'!AB107</f>
        <v>0</v>
      </c>
      <c r="AB105" s="501">
        <f>'Marks Entry'!AC107</f>
        <v>0</v>
      </c>
      <c r="AC105" s="501" t="str">
        <f>'Marks Entry'!AD107</f>
        <v/>
      </c>
      <c r="AD105" s="502">
        <f>'Marks Entry'!AE107</f>
        <v>0</v>
      </c>
      <c r="AE105" s="494">
        <f>'Marks Entry'!AF107</f>
        <v>0</v>
      </c>
      <c r="AF105" s="495">
        <f>'Marks Entry'!AG107</f>
        <v>0</v>
      </c>
      <c r="AG105" s="496">
        <f>'Marks Entry'!AH107</f>
        <v>0</v>
      </c>
      <c r="AH105" s="495">
        <f>'Marks Entry'!AI107</f>
        <v>0</v>
      </c>
      <c r="AI105" s="495">
        <f>'Marks Entry'!AJ107</f>
        <v>0</v>
      </c>
      <c r="AJ105" s="497">
        <f>'Marks Entry'!AK107</f>
        <v>0</v>
      </c>
      <c r="AK105" s="495">
        <f>'Marks Entry'!AL107</f>
        <v>0</v>
      </c>
      <c r="AL105" s="495">
        <f>'Marks Entry'!AM107</f>
        <v>0</v>
      </c>
      <c r="AM105" s="497">
        <f>'Marks Entry'!AN107</f>
        <v>0</v>
      </c>
      <c r="AN105" s="498">
        <f>'Marks Entry'!AO107</f>
        <v>0</v>
      </c>
      <c r="AO105" s="495">
        <f>'Marks Entry'!AP107</f>
        <v>0</v>
      </c>
      <c r="AP105" s="495">
        <f>'Marks Entry'!AQ107</f>
        <v>0</v>
      </c>
      <c r="AQ105" s="498">
        <f>'Marks Entry'!AR107</f>
        <v>0</v>
      </c>
      <c r="AR105" s="495">
        <f>'Marks Entry'!AS107</f>
        <v>0</v>
      </c>
      <c r="AS105" s="495">
        <f>'Marks Entry'!AT107</f>
        <v>0</v>
      </c>
      <c r="AT105" s="498">
        <f>'Marks Entry'!AU107</f>
        <v>0</v>
      </c>
      <c r="AU105" s="511">
        <f>'Marks Entry'!AV107</f>
        <v>0</v>
      </c>
      <c r="AV105" s="501">
        <f>'Marks Entry'!AW107</f>
        <v>0</v>
      </c>
      <c r="AW105" s="501" t="str">
        <f>'Marks Entry'!AX107</f>
        <v>E</v>
      </c>
      <c r="AX105" s="502">
        <f>'Marks Entry'!AY107</f>
        <v>0</v>
      </c>
      <c r="AY105" s="494">
        <f>'Marks Entry'!AZ107</f>
        <v>0</v>
      </c>
      <c r="AZ105" s="495">
        <f>'Marks Entry'!BA107</f>
        <v>0</v>
      </c>
      <c r="BA105" s="496">
        <f>'Marks Entry'!BB107</f>
        <v>0</v>
      </c>
      <c r="BB105" s="495">
        <f>'Marks Entry'!BC107</f>
        <v>0</v>
      </c>
      <c r="BC105" s="495">
        <f>'Marks Entry'!BD107</f>
        <v>0</v>
      </c>
      <c r="BD105" s="497">
        <f>'Marks Entry'!BE107</f>
        <v>0</v>
      </c>
      <c r="BE105" s="495">
        <f>'Marks Entry'!BF107</f>
        <v>0</v>
      </c>
      <c r="BF105" s="495">
        <f>'Marks Entry'!BG107</f>
        <v>0</v>
      </c>
      <c r="BG105" s="497">
        <f>'Marks Entry'!BH107</f>
        <v>0</v>
      </c>
      <c r="BH105" s="498">
        <f>'Marks Entry'!BI107</f>
        <v>0</v>
      </c>
      <c r="BI105" s="495">
        <f>'Marks Entry'!BJ107</f>
        <v>0</v>
      </c>
      <c r="BJ105" s="495">
        <f>'Marks Entry'!BK107</f>
        <v>0</v>
      </c>
      <c r="BK105" s="498">
        <f>'Marks Entry'!BL107</f>
        <v>0</v>
      </c>
      <c r="BL105" s="495">
        <f>'Marks Entry'!BM107</f>
        <v>0</v>
      </c>
      <c r="BM105" s="495">
        <f>'Marks Entry'!BN107</f>
        <v>0</v>
      </c>
      <c r="BN105" s="498">
        <f>'Marks Entry'!BO107</f>
        <v>0</v>
      </c>
      <c r="BO105" s="511">
        <f>'Marks Entry'!BP107</f>
        <v>0</v>
      </c>
      <c r="BP105" s="501">
        <f>'Marks Entry'!BQ107</f>
        <v>0</v>
      </c>
      <c r="BQ105" s="501" t="str">
        <f>'Marks Entry'!BR107</f>
        <v>E</v>
      </c>
      <c r="BR105" s="502">
        <f>'Marks Entry'!BS107</f>
        <v>0</v>
      </c>
      <c r="BS105" s="494">
        <f>'Marks Entry'!BT107</f>
        <v>0</v>
      </c>
      <c r="BT105" s="495">
        <f>'Marks Entry'!BU107</f>
        <v>0</v>
      </c>
      <c r="BU105" s="496">
        <f>'Marks Entry'!BV107</f>
        <v>0</v>
      </c>
      <c r="BV105" s="495">
        <f>'Marks Entry'!BW107</f>
        <v>0</v>
      </c>
      <c r="BW105" s="495">
        <f>'Marks Entry'!BX107</f>
        <v>0</v>
      </c>
      <c r="BX105" s="497">
        <f>'Marks Entry'!BY107</f>
        <v>0</v>
      </c>
      <c r="BY105" s="495">
        <f>'Marks Entry'!BZ107</f>
        <v>0</v>
      </c>
      <c r="BZ105" s="495">
        <f>'Marks Entry'!CA107</f>
        <v>0</v>
      </c>
      <c r="CA105" s="497">
        <f>'Marks Entry'!CB107</f>
        <v>0</v>
      </c>
      <c r="CB105" s="498">
        <f>'Marks Entry'!CC107</f>
        <v>0</v>
      </c>
      <c r="CC105" s="495">
        <f>'Marks Entry'!CD107</f>
        <v>0</v>
      </c>
      <c r="CD105" s="495">
        <f>'Marks Entry'!CE107</f>
        <v>0</v>
      </c>
      <c r="CE105" s="498">
        <f>'Marks Entry'!CF107</f>
        <v>0</v>
      </c>
      <c r="CF105" s="495">
        <f>'Marks Entry'!CG107</f>
        <v>0</v>
      </c>
      <c r="CG105" s="495">
        <f>'Marks Entry'!CH107</f>
        <v>0</v>
      </c>
      <c r="CH105" s="498">
        <f>'Marks Entry'!CI107</f>
        <v>0</v>
      </c>
      <c r="CI105" s="511">
        <f>'Marks Entry'!CJ107</f>
        <v>0</v>
      </c>
      <c r="CJ105" s="501">
        <f>'Marks Entry'!CK107</f>
        <v>0</v>
      </c>
      <c r="CK105" s="501" t="str">
        <f>'Marks Entry'!CL107</f>
        <v>E</v>
      </c>
      <c r="CL105" s="502">
        <f>'Marks Entry'!CM107</f>
        <v>0</v>
      </c>
      <c r="CM105" s="494">
        <f>'Marks Entry'!CN107</f>
        <v>0</v>
      </c>
      <c r="CN105" s="495">
        <f>'Marks Entry'!CO107</f>
        <v>0</v>
      </c>
      <c r="CO105" s="496">
        <f>'Marks Entry'!CP107</f>
        <v>0</v>
      </c>
      <c r="CP105" s="495">
        <f>'Marks Entry'!CQ107</f>
        <v>0</v>
      </c>
      <c r="CQ105" s="495">
        <f>'Marks Entry'!CR107</f>
        <v>0</v>
      </c>
      <c r="CR105" s="497">
        <f>'Marks Entry'!CS107</f>
        <v>0</v>
      </c>
      <c r="CS105" s="495">
        <f>'Marks Entry'!CT107</f>
        <v>0</v>
      </c>
      <c r="CT105" s="495">
        <f>'Marks Entry'!CU107</f>
        <v>0</v>
      </c>
      <c r="CU105" s="497">
        <f>'Marks Entry'!CV107</f>
        <v>0</v>
      </c>
      <c r="CV105" s="498">
        <f>'Marks Entry'!CW107</f>
        <v>0</v>
      </c>
      <c r="CW105" s="495">
        <f>'Marks Entry'!CX107</f>
        <v>0</v>
      </c>
      <c r="CX105" s="495">
        <f>'Marks Entry'!CY107</f>
        <v>0</v>
      </c>
      <c r="CY105" s="498">
        <f>'Marks Entry'!CZ107</f>
        <v>0</v>
      </c>
      <c r="CZ105" s="495">
        <f>'Marks Entry'!DA107</f>
        <v>0</v>
      </c>
      <c r="DA105" s="495">
        <f>'Marks Entry'!DB107</f>
        <v>0</v>
      </c>
      <c r="DB105" s="498">
        <f>'Marks Entry'!DC107</f>
        <v>0</v>
      </c>
      <c r="DC105" s="511">
        <f>'Marks Entry'!DD107</f>
        <v>0</v>
      </c>
      <c r="DD105" s="501">
        <f>'Marks Entry'!DE107</f>
        <v>0</v>
      </c>
      <c r="DE105" s="501" t="str">
        <f>'Marks Entry'!DF107</f>
        <v>E</v>
      </c>
      <c r="DF105" s="502">
        <f>'Marks Entry'!DG107</f>
        <v>0</v>
      </c>
      <c r="DG105" s="494">
        <f>'Marks Entry'!DH107</f>
        <v>0</v>
      </c>
      <c r="DH105" s="495">
        <f>'Marks Entry'!DI107</f>
        <v>0</v>
      </c>
      <c r="DI105" s="496">
        <f>'Marks Entry'!DJ107</f>
        <v>0</v>
      </c>
      <c r="DJ105" s="495">
        <f>'Marks Entry'!DK107</f>
        <v>0</v>
      </c>
      <c r="DK105" s="495">
        <f>'Marks Entry'!DL107</f>
        <v>0</v>
      </c>
      <c r="DL105" s="497">
        <f>'Marks Entry'!DM107</f>
        <v>0</v>
      </c>
      <c r="DM105" s="495">
        <f>'Marks Entry'!DN107</f>
        <v>0</v>
      </c>
      <c r="DN105" s="495">
        <f>'Marks Entry'!DO107</f>
        <v>0</v>
      </c>
      <c r="DO105" s="497">
        <f>'Marks Entry'!DP107</f>
        <v>0</v>
      </c>
      <c r="DP105" s="498">
        <f>'Marks Entry'!DQ107</f>
        <v>0</v>
      </c>
      <c r="DQ105" s="495">
        <f>'Marks Entry'!DR107</f>
        <v>0</v>
      </c>
      <c r="DR105" s="495">
        <f>'Marks Entry'!DS107</f>
        <v>0</v>
      </c>
      <c r="DS105" s="498">
        <f>'Marks Entry'!DT107</f>
        <v>0</v>
      </c>
      <c r="DT105" s="495">
        <f>'Marks Entry'!DU107</f>
        <v>0</v>
      </c>
      <c r="DU105" s="495">
        <f>'Marks Entry'!DV107</f>
        <v>0</v>
      </c>
      <c r="DV105" s="498">
        <f>'Marks Entry'!DW107</f>
        <v>0</v>
      </c>
      <c r="DW105" s="511">
        <f>'Marks Entry'!DX107</f>
        <v>0</v>
      </c>
      <c r="DX105" s="501">
        <f>'Marks Entry'!DY107</f>
        <v>0</v>
      </c>
      <c r="DY105" s="501" t="str">
        <f>'Marks Entry'!DZ107</f>
        <v>E</v>
      </c>
      <c r="DZ105" s="502">
        <f>'Marks Entry'!EA107</f>
        <v>0</v>
      </c>
      <c r="EA105" s="494">
        <f>'Marks Entry'!EB107</f>
        <v>0</v>
      </c>
      <c r="EB105" s="495">
        <f>'Marks Entry'!EC107</f>
        <v>0</v>
      </c>
      <c r="EC105" s="495">
        <f>'Marks Entry'!ED107</f>
        <v>0</v>
      </c>
      <c r="ED105" s="495">
        <f>'Marks Entry'!EE107</f>
        <v>0</v>
      </c>
      <c r="EE105" s="495">
        <f>'Marks Entry'!EF107</f>
        <v>0</v>
      </c>
      <c r="EF105" s="503">
        <f>'Marks Entry'!EG107</f>
        <v>0</v>
      </c>
      <c r="EG105" s="504">
        <f>'Marks Entry'!EJ107</f>
        <v>0</v>
      </c>
      <c r="EH105" s="494">
        <f>'Marks Entry'!EK107</f>
        <v>0</v>
      </c>
      <c r="EI105" s="495">
        <f>'Marks Entry'!EL107</f>
        <v>0</v>
      </c>
      <c r="EJ105" s="495">
        <f>'Marks Entry'!EM107</f>
        <v>0</v>
      </c>
      <c r="EK105" s="495">
        <f>'Marks Entry'!EN107</f>
        <v>0</v>
      </c>
      <c r="EL105" s="495">
        <f>'Marks Entry'!EO107</f>
        <v>0</v>
      </c>
      <c r="EM105" s="498">
        <f>'Marks Entry'!EP107</f>
        <v>0</v>
      </c>
      <c r="EN105" s="504">
        <f>'Marks Entry'!ES107</f>
        <v>0</v>
      </c>
      <c r="EO105" s="494">
        <f>'Marks Entry'!ET107</f>
        <v>0</v>
      </c>
      <c r="EP105" s="495">
        <f>'Marks Entry'!EU107</f>
        <v>0</v>
      </c>
      <c r="EQ105" s="495">
        <f>'Marks Entry'!EV107</f>
        <v>0</v>
      </c>
      <c r="ER105" s="495">
        <f>'Marks Entry'!EW107</f>
        <v>0</v>
      </c>
      <c r="ES105" s="495">
        <f>'Marks Entry'!EX107</f>
        <v>0</v>
      </c>
      <c r="ET105" s="498">
        <f>'Marks Entry'!EY107</f>
        <v>0</v>
      </c>
      <c r="EU105" s="504">
        <f>'Marks Entry'!FB107</f>
        <v>0</v>
      </c>
      <c r="EV105" s="505">
        <f>'Marks Entry'!FC107</f>
        <v>0</v>
      </c>
      <c r="EW105" s="506">
        <f>'Marks Entry'!FD107</f>
        <v>0</v>
      </c>
      <c r="EX105" s="512" t="str">
        <f>'Marks Entry'!FE107</f>
        <v/>
      </c>
      <c r="EY105" s="505">
        <f>'Marks Entry'!FF107</f>
        <v>0</v>
      </c>
      <c r="EZ105" s="506">
        <f>'Marks Entry'!FG107</f>
        <v>0</v>
      </c>
      <c r="FA105" s="506" t="str">
        <f>'Marks Entry'!FH107</f>
        <v/>
      </c>
      <c r="FB105" s="506" t="str">
        <f>IF(OR('Marks Entry'!FI107="First",'Marks Entry'!FI107="Second",'Marks Entry'!FI107="Third"),'Marks Entry'!FI107,"")</f>
        <v/>
      </c>
      <c r="FC105" s="506" t="str">
        <f>'Marks Entry'!FJ107</f>
        <v/>
      </c>
      <c r="FD105" s="509" t="str">
        <f>'Marks Entry'!FK107</f>
        <v/>
      </c>
      <c r="FE105" s="493" t="str">
        <f>'Marks Entry'!FL107</f>
        <v/>
      </c>
      <c r="FF105" s="510" t="str">
        <f>'Marks Entry'!FM107</f>
        <v/>
      </c>
      <c r="FG105" s="18">
        <f>'Marks Entry'!FO107</f>
        <v>0</v>
      </c>
    </row>
    <row r="106" spans="1:163" s="19" customFormat="1" ht="17.25" customHeight="1" thickBot="1">
      <c r="A106" s="1013"/>
      <c r="B106" s="492">
        <f t="shared" si="2"/>
        <v>0</v>
      </c>
      <c r="C106" s="513">
        <f>'Marks Entry'!D108</f>
        <v>0</v>
      </c>
      <c r="D106" s="513">
        <f>'Marks Entry'!E108</f>
        <v>0</v>
      </c>
      <c r="E106" s="513">
        <f>'Marks Entry'!F108</f>
        <v>0</v>
      </c>
      <c r="F106" s="513">
        <f>'Marks Entry'!G108</f>
        <v>0</v>
      </c>
      <c r="G106" s="513">
        <f>'Marks Entry'!H108</f>
        <v>0</v>
      </c>
      <c r="H106" s="513">
        <f>'Marks Entry'!I108</f>
        <v>0</v>
      </c>
      <c r="I106" s="513">
        <f>'Marks Entry'!J108</f>
        <v>0</v>
      </c>
      <c r="J106" s="598">
        <f>'Marks Entry'!K108</f>
        <v>0</v>
      </c>
      <c r="K106" s="494">
        <f>'Marks Entry'!L108</f>
        <v>0</v>
      </c>
      <c r="L106" s="495">
        <f>'Marks Entry'!M108</f>
        <v>0</v>
      </c>
      <c r="M106" s="496">
        <f>'Marks Entry'!N108</f>
        <v>0</v>
      </c>
      <c r="N106" s="495">
        <f>'Marks Entry'!O108</f>
        <v>0</v>
      </c>
      <c r="O106" s="495">
        <f>'Marks Entry'!P108</f>
        <v>0</v>
      </c>
      <c r="P106" s="497">
        <f>'Marks Entry'!Q108</f>
        <v>0</v>
      </c>
      <c r="Q106" s="495">
        <f>'Marks Entry'!R108</f>
        <v>0</v>
      </c>
      <c r="R106" s="495">
        <f>'Marks Entry'!S108</f>
        <v>0</v>
      </c>
      <c r="S106" s="497">
        <f>'Marks Entry'!T108</f>
        <v>0</v>
      </c>
      <c r="T106" s="498">
        <f>'Marks Entry'!U108</f>
        <v>0</v>
      </c>
      <c r="U106" s="495">
        <f>'Marks Entry'!V108</f>
        <v>0</v>
      </c>
      <c r="V106" s="495">
        <f>'Marks Entry'!W108</f>
        <v>0</v>
      </c>
      <c r="W106" s="498">
        <f>'Marks Entry'!X108</f>
        <v>0</v>
      </c>
      <c r="X106" s="495">
        <f>'Marks Entry'!Y108</f>
        <v>0</v>
      </c>
      <c r="Y106" s="495">
        <f>'Marks Entry'!Z108</f>
        <v>0</v>
      </c>
      <c r="Z106" s="498">
        <f>'Marks Entry'!AA108</f>
        <v>0</v>
      </c>
      <c r="AA106" s="514">
        <f>'Marks Entry'!AB108</f>
        <v>0</v>
      </c>
      <c r="AB106" s="515">
        <f>'Marks Entry'!AC108</f>
        <v>0</v>
      </c>
      <c r="AC106" s="515" t="str">
        <f>'Marks Entry'!AD108</f>
        <v/>
      </c>
      <c r="AD106" s="502">
        <f>'Marks Entry'!AE108</f>
        <v>0</v>
      </c>
      <c r="AE106" s="494">
        <f>'Marks Entry'!AF108</f>
        <v>0</v>
      </c>
      <c r="AF106" s="495">
        <f>'Marks Entry'!AG108</f>
        <v>0</v>
      </c>
      <c r="AG106" s="496">
        <f>'Marks Entry'!AH108</f>
        <v>0</v>
      </c>
      <c r="AH106" s="495">
        <f>'Marks Entry'!AI108</f>
        <v>0</v>
      </c>
      <c r="AI106" s="495">
        <f>'Marks Entry'!AJ108</f>
        <v>0</v>
      </c>
      <c r="AJ106" s="497">
        <f>'Marks Entry'!AK108</f>
        <v>0</v>
      </c>
      <c r="AK106" s="495">
        <f>'Marks Entry'!AL108</f>
        <v>0</v>
      </c>
      <c r="AL106" s="495">
        <f>'Marks Entry'!AM108</f>
        <v>0</v>
      </c>
      <c r="AM106" s="497">
        <f>'Marks Entry'!AN108</f>
        <v>0</v>
      </c>
      <c r="AN106" s="498">
        <f>'Marks Entry'!AO108</f>
        <v>0</v>
      </c>
      <c r="AO106" s="495">
        <f>'Marks Entry'!AP108</f>
        <v>0</v>
      </c>
      <c r="AP106" s="495">
        <f>'Marks Entry'!AQ108</f>
        <v>0</v>
      </c>
      <c r="AQ106" s="498">
        <f>'Marks Entry'!AR108</f>
        <v>0</v>
      </c>
      <c r="AR106" s="495">
        <f>'Marks Entry'!AS108</f>
        <v>0</v>
      </c>
      <c r="AS106" s="495">
        <f>'Marks Entry'!AT108</f>
        <v>0</v>
      </c>
      <c r="AT106" s="498">
        <f>'Marks Entry'!AU108</f>
        <v>0</v>
      </c>
      <c r="AU106" s="514">
        <f>'Marks Entry'!AV108</f>
        <v>0</v>
      </c>
      <c r="AV106" s="515">
        <f>'Marks Entry'!AW108</f>
        <v>0</v>
      </c>
      <c r="AW106" s="515" t="str">
        <f>'Marks Entry'!AX108</f>
        <v>E</v>
      </c>
      <c r="AX106" s="502">
        <f>'Marks Entry'!AY108</f>
        <v>0</v>
      </c>
      <c r="AY106" s="494">
        <f>'Marks Entry'!AZ108</f>
        <v>0</v>
      </c>
      <c r="AZ106" s="495">
        <f>'Marks Entry'!BA108</f>
        <v>0</v>
      </c>
      <c r="BA106" s="496">
        <f>'Marks Entry'!BB108</f>
        <v>0</v>
      </c>
      <c r="BB106" s="495">
        <f>'Marks Entry'!BC108</f>
        <v>0</v>
      </c>
      <c r="BC106" s="495">
        <f>'Marks Entry'!BD108</f>
        <v>0</v>
      </c>
      <c r="BD106" s="497">
        <f>'Marks Entry'!BE108</f>
        <v>0</v>
      </c>
      <c r="BE106" s="495">
        <f>'Marks Entry'!BF108</f>
        <v>0</v>
      </c>
      <c r="BF106" s="495">
        <f>'Marks Entry'!BG108</f>
        <v>0</v>
      </c>
      <c r="BG106" s="497">
        <f>'Marks Entry'!BH108</f>
        <v>0</v>
      </c>
      <c r="BH106" s="498">
        <f>'Marks Entry'!BI108</f>
        <v>0</v>
      </c>
      <c r="BI106" s="495">
        <f>'Marks Entry'!BJ108</f>
        <v>0</v>
      </c>
      <c r="BJ106" s="495">
        <f>'Marks Entry'!BK108</f>
        <v>0</v>
      </c>
      <c r="BK106" s="498">
        <f>'Marks Entry'!BL108</f>
        <v>0</v>
      </c>
      <c r="BL106" s="495">
        <f>'Marks Entry'!BM108</f>
        <v>0</v>
      </c>
      <c r="BM106" s="495">
        <f>'Marks Entry'!BN108</f>
        <v>0</v>
      </c>
      <c r="BN106" s="498">
        <f>'Marks Entry'!BO108</f>
        <v>0</v>
      </c>
      <c r="BO106" s="514">
        <f>'Marks Entry'!BP108</f>
        <v>0</v>
      </c>
      <c r="BP106" s="515">
        <f>'Marks Entry'!BQ108</f>
        <v>0</v>
      </c>
      <c r="BQ106" s="515" t="str">
        <f>'Marks Entry'!BR108</f>
        <v>E</v>
      </c>
      <c r="BR106" s="502">
        <f>'Marks Entry'!BS108</f>
        <v>0</v>
      </c>
      <c r="BS106" s="494">
        <f>'Marks Entry'!BT108</f>
        <v>0</v>
      </c>
      <c r="BT106" s="495">
        <f>'Marks Entry'!BU108</f>
        <v>0</v>
      </c>
      <c r="BU106" s="496">
        <f>'Marks Entry'!BV108</f>
        <v>0</v>
      </c>
      <c r="BV106" s="495">
        <f>'Marks Entry'!BW108</f>
        <v>0</v>
      </c>
      <c r="BW106" s="495">
        <f>'Marks Entry'!BX108</f>
        <v>0</v>
      </c>
      <c r="BX106" s="497">
        <f>'Marks Entry'!BY108</f>
        <v>0</v>
      </c>
      <c r="BY106" s="495">
        <f>'Marks Entry'!BZ108</f>
        <v>0</v>
      </c>
      <c r="BZ106" s="495">
        <f>'Marks Entry'!CA108</f>
        <v>0</v>
      </c>
      <c r="CA106" s="497">
        <f>'Marks Entry'!CB108</f>
        <v>0</v>
      </c>
      <c r="CB106" s="498">
        <f>'Marks Entry'!CC108</f>
        <v>0</v>
      </c>
      <c r="CC106" s="495">
        <f>'Marks Entry'!CD108</f>
        <v>0</v>
      </c>
      <c r="CD106" s="495">
        <f>'Marks Entry'!CE108</f>
        <v>0</v>
      </c>
      <c r="CE106" s="498">
        <f>'Marks Entry'!CF108</f>
        <v>0</v>
      </c>
      <c r="CF106" s="495">
        <f>'Marks Entry'!CG108</f>
        <v>0</v>
      </c>
      <c r="CG106" s="495">
        <f>'Marks Entry'!CH108</f>
        <v>0</v>
      </c>
      <c r="CH106" s="498">
        <f>'Marks Entry'!CI108</f>
        <v>0</v>
      </c>
      <c r="CI106" s="514">
        <f>'Marks Entry'!CJ108</f>
        <v>0</v>
      </c>
      <c r="CJ106" s="515">
        <f>'Marks Entry'!CK108</f>
        <v>0</v>
      </c>
      <c r="CK106" s="515" t="str">
        <f>'Marks Entry'!CL108</f>
        <v>E</v>
      </c>
      <c r="CL106" s="502">
        <f>'Marks Entry'!CM108</f>
        <v>0</v>
      </c>
      <c r="CM106" s="494">
        <f>'Marks Entry'!CN108</f>
        <v>0</v>
      </c>
      <c r="CN106" s="495">
        <f>'Marks Entry'!CO108</f>
        <v>0</v>
      </c>
      <c r="CO106" s="496">
        <f>'Marks Entry'!CP108</f>
        <v>0</v>
      </c>
      <c r="CP106" s="495">
        <f>'Marks Entry'!CQ108</f>
        <v>0</v>
      </c>
      <c r="CQ106" s="495">
        <f>'Marks Entry'!CR108</f>
        <v>0</v>
      </c>
      <c r="CR106" s="497">
        <f>'Marks Entry'!CS108</f>
        <v>0</v>
      </c>
      <c r="CS106" s="495">
        <f>'Marks Entry'!CT108</f>
        <v>0</v>
      </c>
      <c r="CT106" s="495">
        <f>'Marks Entry'!CU108</f>
        <v>0</v>
      </c>
      <c r="CU106" s="497">
        <f>'Marks Entry'!CV108</f>
        <v>0</v>
      </c>
      <c r="CV106" s="498">
        <f>'Marks Entry'!CW108</f>
        <v>0</v>
      </c>
      <c r="CW106" s="495">
        <f>'Marks Entry'!CX108</f>
        <v>0</v>
      </c>
      <c r="CX106" s="495">
        <f>'Marks Entry'!CY108</f>
        <v>0</v>
      </c>
      <c r="CY106" s="498">
        <f>'Marks Entry'!CZ108</f>
        <v>0</v>
      </c>
      <c r="CZ106" s="495">
        <f>'Marks Entry'!DA108</f>
        <v>0</v>
      </c>
      <c r="DA106" s="495">
        <f>'Marks Entry'!DB108</f>
        <v>0</v>
      </c>
      <c r="DB106" s="498">
        <f>'Marks Entry'!DC108</f>
        <v>0</v>
      </c>
      <c r="DC106" s="514">
        <f>'Marks Entry'!DD108</f>
        <v>0</v>
      </c>
      <c r="DD106" s="515">
        <f>'Marks Entry'!DE108</f>
        <v>0</v>
      </c>
      <c r="DE106" s="515" t="str">
        <f>'Marks Entry'!DF108</f>
        <v>E</v>
      </c>
      <c r="DF106" s="502">
        <f>'Marks Entry'!DG108</f>
        <v>0</v>
      </c>
      <c r="DG106" s="494">
        <f>'Marks Entry'!DH108</f>
        <v>0</v>
      </c>
      <c r="DH106" s="495">
        <f>'Marks Entry'!DI108</f>
        <v>0</v>
      </c>
      <c r="DI106" s="496">
        <f>'Marks Entry'!DJ108</f>
        <v>0</v>
      </c>
      <c r="DJ106" s="495">
        <f>'Marks Entry'!DK108</f>
        <v>0</v>
      </c>
      <c r="DK106" s="495">
        <f>'Marks Entry'!DL108</f>
        <v>0</v>
      </c>
      <c r="DL106" s="497">
        <f>'Marks Entry'!DM108</f>
        <v>0</v>
      </c>
      <c r="DM106" s="495">
        <f>'Marks Entry'!DN108</f>
        <v>0</v>
      </c>
      <c r="DN106" s="495">
        <f>'Marks Entry'!DO108</f>
        <v>0</v>
      </c>
      <c r="DO106" s="497">
        <f>'Marks Entry'!DP108</f>
        <v>0</v>
      </c>
      <c r="DP106" s="498">
        <f>'Marks Entry'!DQ108</f>
        <v>0</v>
      </c>
      <c r="DQ106" s="495">
        <f>'Marks Entry'!DR108</f>
        <v>0</v>
      </c>
      <c r="DR106" s="495">
        <f>'Marks Entry'!DS108</f>
        <v>0</v>
      </c>
      <c r="DS106" s="498">
        <f>'Marks Entry'!DT108</f>
        <v>0</v>
      </c>
      <c r="DT106" s="495">
        <f>'Marks Entry'!DU108</f>
        <v>0</v>
      </c>
      <c r="DU106" s="495">
        <f>'Marks Entry'!DV108</f>
        <v>0</v>
      </c>
      <c r="DV106" s="498">
        <f>'Marks Entry'!DW108</f>
        <v>0</v>
      </c>
      <c r="DW106" s="514">
        <f>'Marks Entry'!DX108</f>
        <v>0</v>
      </c>
      <c r="DX106" s="515">
        <f>'Marks Entry'!DY108</f>
        <v>0</v>
      </c>
      <c r="DY106" s="515" t="str">
        <f>'Marks Entry'!DZ108</f>
        <v>E</v>
      </c>
      <c r="DZ106" s="502">
        <f>'Marks Entry'!EA108</f>
        <v>0</v>
      </c>
      <c r="EA106" s="494">
        <f>'Marks Entry'!EB108</f>
        <v>0</v>
      </c>
      <c r="EB106" s="495">
        <f>'Marks Entry'!EC108</f>
        <v>0</v>
      </c>
      <c r="EC106" s="495">
        <f>'Marks Entry'!ED108</f>
        <v>0</v>
      </c>
      <c r="ED106" s="495">
        <f>'Marks Entry'!EE108</f>
        <v>0</v>
      </c>
      <c r="EE106" s="495">
        <f>'Marks Entry'!EF108</f>
        <v>0</v>
      </c>
      <c r="EF106" s="503">
        <f>'Marks Entry'!EG108</f>
        <v>0</v>
      </c>
      <c r="EG106" s="504">
        <f>'Marks Entry'!EJ108</f>
        <v>0</v>
      </c>
      <c r="EH106" s="494">
        <f>'Marks Entry'!EK108</f>
        <v>0</v>
      </c>
      <c r="EI106" s="495">
        <f>'Marks Entry'!EL108</f>
        <v>0</v>
      </c>
      <c r="EJ106" s="495">
        <f>'Marks Entry'!EM108</f>
        <v>0</v>
      </c>
      <c r="EK106" s="495">
        <f>'Marks Entry'!EN108</f>
        <v>0</v>
      </c>
      <c r="EL106" s="495">
        <f>'Marks Entry'!EO108</f>
        <v>0</v>
      </c>
      <c r="EM106" s="498">
        <f>'Marks Entry'!EP108</f>
        <v>0</v>
      </c>
      <c r="EN106" s="504">
        <f>'Marks Entry'!ES108</f>
        <v>0</v>
      </c>
      <c r="EO106" s="494">
        <f>'Marks Entry'!ET108</f>
        <v>0</v>
      </c>
      <c r="EP106" s="495">
        <f>'Marks Entry'!EU108</f>
        <v>0</v>
      </c>
      <c r="EQ106" s="495">
        <f>'Marks Entry'!EV108</f>
        <v>0</v>
      </c>
      <c r="ER106" s="495">
        <f>'Marks Entry'!EW108</f>
        <v>0</v>
      </c>
      <c r="ES106" s="495">
        <f>'Marks Entry'!EX108</f>
        <v>0</v>
      </c>
      <c r="ET106" s="498">
        <f>'Marks Entry'!EY108</f>
        <v>0</v>
      </c>
      <c r="EU106" s="504">
        <f>'Marks Entry'!FB108</f>
        <v>0</v>
      </c>
      <c r="EV106" s="516">
        <f>'Marks Entry'!FC108</f>
        <v>0</v>
      </c>
      <c r="EW106" s="517">
        <f>'Marks Entry'!FD108</f>
        <v>0</v>
      </c>
      <c r="EX106" s="518" t="str">
        <f>'Marks Entry'!FE108</f>
        <v/>
      </c>
      <c r="EY106" s="516">
        <f>'Marks Entry'!FF108</f>
        <v>0</v>
      </c>
      <c r="EZ106" s="517">
        <f>'Marks Entry'!FG108</f>
        <v>0</v>
      </c>
      <c r="FA106" s="517" t="str">
        <f>'Marks Entry'!FH108</f>
        <v/>
      </c>
      <c r="FB106" s="517" t="str">
        <f>IF(OR('Marks Entry'!FI108="First",'Marks Entry'!FI108="Second",'Marks Entry'!FI108="Third"),'Marks Entry'!FI108,"")</f>
        <v/>
      </c>
      <c r="FC106" s="517" t="str">
        <f>'Marks Entry'!FJ108</f>
        <v/>
      </c>
      <c r="FD106" s="519" t="str">
        <f>'Marks Entry'!FK108</f>
        <v/>
      </c>
      <c r="FE106" s="513" t="str">
        <f>'Marks Entry'!FL108</f>
        <v/>
      </c>
      <c r="FF106" s="520" t="str">
        <f>'Marks Entry'!FM108</f>
        <v/>
      </c>
      <c r="FG106" s="20">
        <f>'Marks Entry'!FO108</f>
        <v>0</v>
      </c>
    </row>
    <row r="107" spans="1:163" ht="21.75" customHeight="1" thickBot="1">
      <c r="A107" s="1013"/>
      <c r="B107" s="1029" t="s">
        <v>146</v>
      </c>
      <c r="C107" s="1030"/>
      <c r="D107" s="1030"/>
      <c r="E107" s="1030"/>
      <c r="F107" s="1030"/>
      <c r="G107" s="1030"/>
      <c r="H107" s="1030"/>
      <c r="I107" s="1030"/>
      <c r="J107" s="1031"/>
      <c r="K107" s="986" t="str">
        <f>K2</f>
        <v>HINDI</v>
      </c>
      <c r="L107" s="987"/>
      <c r="M107" s="987"/>
      <c r="N107" s="987"/>
      <c r="O107" s="987"/>
      <c r="P107" s="987"/>
      <c r="Q107" s="987"/>
      <c r="R107" s="987"/>
      <c r="S107" s="987"/>
      <c r="T107" s="987"/>
      <c r="U107" s="987"/>
      <c r="V107" s="987"/>
      <c r="W107" s="987"/>
      <c r="X107" s="987"/>
      <c r="Y107" s="987"/>
      <c r="Z107" s="987"/>
      <c r="AA107" s="987"/>
      <c r="AB107" s="988"/>
      <c r="AC107" s="988"/>
      <c r="AD107" s="989"/>
      <c r="AE107" s="986" t="str">
        <f>AE2</f>
        <v>ENGLISH</v>
      </c>
      <c r="AF107" s="987"/>
      <c r="AG107" s="987"/>
      <c r="AH107" s="987"/>
      <c r="AI107" s="987"/>
      <c r="AJ107" s="987"/>
      <c r="AK107" s="987"/>
      <c r="AL107" s="987"/>
      <c r="AM107" s="987"/>
      <c r="AN107" s="987"/>
      <c r="AO107" s="987"/>
      <c r="AP107" s="987"/>
      <c r="AQ107" s="987"/>
      <c r="AR107" s="987"/>
      <c r="AS107" s="987"/>
      <c r="AT107" s="987"/>
      <c r="AU107" s="987"/>
      <c r="AV107" s="988"/>
      <c r="AW107" s="988"/>
      <c r="AX107" s="989"/>
      <c r="AY107" s="986" t="str">
        <f>AY2</f>
        <v>SANSKRIT</v>
      </c>
      <c r="AZ107" s="987"/>
      <c r="BA107" s="987"/>
      <c r="BB107" s="987"/>
      <c r="BC107" s="987"/>
      <c r="BD107" s="987"/>
      <c r="BE107" s="987"/>
      <c r="BF107" s="987"/>
      <c r="BG107" s="987"/>
      <c r="BH107" s="987"/>
      <c r="BI107" s="987"/>
      <c r="BJ107" s="987"/>
      <c r="BK107" s="987"/>
      <c r="BL107" s="987"/>
      <c r="BM107" s="987"/>
      <c r="BN107" s="987"/>
      <c r="BO107" s="987"/>
      <c r="BP107" s="988"/>
      <c r="BQ107" s="988"/>
      <c r="BR107" s="989"/>
      <c r="BS107" s="986" t="str">
        <f>BS2</f>
        <v>SCIENCE</v>
      </c>
      <c r="BT107" s="987"/>
      <c r="BU107" s="987"/>
      <c r="BV107" s="987"/>
      <c r="BW107" s="987"/>
      <c r="BX107" s="987"/>
      <c r="BY107" s="987"/>
      <c r="BZ107" s="987"/>
      <c r="CA107" s="987"/>
      <c r="CB107" s="987"/>
      <c r="CC107" s="987"/>
      <c r="CD107" s="987"/>
      <c r="CE107" s="987"/>
      <c r="CF107" s="987"/>
      <c r="CG107" s="987"/>
      <c r="CH107" s="987"/>
      <c r="CI107" s="987"/>
      <c r="CJ107" s="988"/>
      <c r="CK107" s="988"/>
      <c r="CL107" s="989"/>
      <c r="CM107" s="986" t="str">
        <f>CM2</f>
        <v>MATHEMATICS</v>
      </c>
      <c r="CN107" s="987"/>
      <c r="CO107" s="987"/>
      <c r="CP107" s="987"/>
      <c r="CQ107" s="987"/>
      <c r="CR107" s="987"/>
      <c r="CS107" s="987"/>
      <c r="CT107" s="987"/>
      <c r="CU107" s="987"/>
      <c r="CV107" s="987"/>
      <c r="CW107" s="987"/>
      <c r="CX107" s="987"/>
      <c r="CY107" s="987"/>
      <c r="CZ107" s="987"/>
      <c r="DA107" s="987"/>
      <c r="DB107" s="987"/>
      <c r="DC107" s="987"/>
      <c r="DD107" s="988"/>
      <c r="DE107" s="988"/>
      <c r="DF107" s="989"/>
      <c r="DG107" s="986" t="str">
        <f>DG2</f>
        <v>SOCIAL SCIENCE</v>
      </c>
      <c r="DH107" s="987"/>
      <c r="DI107" s="987"/>
      <c r="DJ107" s="987"/>
      <c r="DK107" s="987"/>
      <c r="DL107" s="987"/>
      <c r="DM107" s="987"/>
      <c r="DN107" s="987"/>
      <c r="DO107" s="987"/>
      <c r="DP107" s="987"/>
      <c r="DQ107" s="987"/>
      <c r="DR107" s="987"/>
      <c r="DS107" s="987"/>
      <c r="DT107" s="987"/>
      <c r="DU107" s="987"/>
      <c r="DV107" s="987"/>
      <c r="DW107" s="987"/>
      <c r="DX107" s="988"/>
      <c r="DY107" s="988"/>
      <c r="DZ107" s="989"/>
      <c r="EA107" s="990" t="str">
        <f>EA2</f>
        <v>Work Exp.</v>
      </c>
      <c r="EB107" s="991"/>
      <c r="EC107" s="991"/>
      <c r="ED107" s="991"/>
      <c r="EE107" s="991"/>
      <c r="EF107" s="1100"/>
      <c r="EG107" s="992"/>
      <c r="EH107" s="990" t="str">
        <f>EH2</f>
        <v>Art Edu.</v>
      </c>
      <c r="EI107" s="991"/>
      <c r="EJ107" s="991"/>
      <c r="EK107" s="991"/>
      <c r="EL107" s="991"/>
      <c r="EM107" s="991"/>
      <c r="EN107" s="992"/>
      <c r="EO107" s="990" t="str">
        <f>EO2</f>
        <v>HEALTH &amp; PHY. EDU.</v>
      </c>
      <c r="EP107" s="991"/>
      <c r="EQ107" s="991"/>
      <c r="ER107" s="991"/>
      <c r="ES107" s="991"/>
      <c r="ET107" s="991"/>
      <c r="EU107" s="992"/>
      <c r="EV107" s="1085" t="s">
        <v>153</v>
      </c>
      <c r="EW107" s="1086"/>
      <c r="EX107" s="1086"/>
      <c r="EY107" s="1086"/>
      <c r="EZ107" s="1086"/>
      <c r="FA107" s="1086"/>
      <c r="FB107" s="1086"/>
      <c r="FC107" s="1086"/>
      <c r="FD107" s="1086"/>
      <c r="FE107" s="1086"/>
      <c r="FF107" s="1087"/>
    </row>
    <row r="108" spans="1:163" ht="21.75" customHeight="1">
      <c r="A108" s="1013"/>
      <c r="B108" s="1032" t="s">
        <v>147</v>
      </c>
      <c r="C108" s="1033"/>
      <c r="D108" s="1033"/>
      <c r="E108" s="1033"/>
      <c r="F108" s="1033"/>
      <c r="G108" s="1033"/>
      <c r="H108" s="1033"/>
      <c r="I108" s="1033"/>
      <c r="J108" s="1034"/>
      <c r="K108" s="976">
        <f>K3</f>
        <v>0</v>
      </c>
      <c r="L108" s="977"/>
      <c r="M108" s="977"/>
      <c r="N108" s="977"/>
      <c r="O108" s="978"/>
      <c r="P108" s="978"/>
      <c r="Q108" s="978"/>
      <c r="R108" s="978"/>
      <c r="S108" s="978"/>
      <c r="T108" s="978"/>
      <c r="U108" s="978"/>
      <c r="V108" s="978"/>
      <c r="W108" s="978"/>
      <c r="X108" s="978"/>
      <c r="Y108" s="978"/>
      <c r="Z108" s="978"/>
      <c r="AA108" s="977"/>
      <c r="AB108" s="979"/>
      <c r="AC108" s="979"/>
      <c r="AD108" s="980"/>
      <c r="AE108" s="976">
        <f>AE3</f>
        <v>0</v>
      </c>
      <c r="AF108" s="977"/>
      <c r="AG108" s="977"/>
      <c r="AH108" s="977"/>
      <c r="AI108" s="978"/>
      <c r="AJ108" s="978"/>
      <c r="AK108" s="978"/>
      <c r="AL108" s="978"/>
      <c r="AM108" s="978"/>
      <c r="AN108" s="978"/>
      <c r="AO108" s="978"/>
      <c r="AP108" s="978"/>
      <c r="AQ108" s="978"/>
      <c r="AR108" s="978"/>
      <c r="AS108" s="978"/>
      <c r="AT108" s="978"/>
      <c r="AU108" s="977"/>
      <c r="AV108" s="979"/>
      <c r="AW108" s="979"/>
      <c r="AX108" s="980"/>
      <c r="AY108" s="976">
        <f>AY3</f>
        <v>0</v>
      </c>
      <c r="AZ108" s="977"/>
      <c r="BA108" s="977"/>
      <c r="BB108" s="977"/>
      <c r="BC108" s="978"/>
      <c r="BD108" s="978"/>
      <c r="BE108" s="978"/>
      <c r="BF108" s="978"/>
      <c r="BG108" s="978"/>
      <c r="BH108" s="978"/>
      <c r="BI108" s="978"/>
      <c r="BJ108" s="978"/>
      <c r="BK108" s="978"/>
      <c r="BL108" s="978"/>
      <c r="BM108" s="978"/>
      <c r="BN108" s="978"/>
      <c r="BO108" s="977"/>
      <c r="BP108" s="979"/>
      <c r="BQ108" s="979"/>
      <c r="BR108" s="980"/>
      <c r="BS108" s="976">
        <f>BS3</f>
        <v>0</v>
      </c>
      <c r="BT108" s="977"/>
      <c r="BU108" s="977"/>
      <c r="BV108" s="977"/>
      <c r="BW108" s="978"/>
      <c r="BX108" s="978"/>
      <c r="BY108" s="978"/>
      <c r="BZ108" s="978"/>
      <c r="CA108" s="978"/>
      <c r="CB108" s="978"/>
      <c r="CC108" s="978"/>
      <c r="CD108" s="978"/>
      <c r="CE108" s="978"/>
      <c r="CF108" s="978"/>
      <c r="CG108" s="978"/>
      <c r="CH108" s="978"/>
      <c r="CI108" s="977"/>
      <c r="CJ108" s="979"/>
      <c r="CK108" s="979"/>
      <c r="CL108" s="980"/>
      <c r="CM108" s="976">
        <f>CM3</f>
        <v>0</v>
      </c>
      <c r="CN108" s="977"/>
      <c r="CO108" s="977"/>
      <c r="CP108" s="977"/>
      <c r="CQ108" s="978"/>
      <c r="CR108" s="978"/>
      <c r="CS108" s="978"/>
      <c r="CT108" s="978"/>
      <c r="CU108" s="978"/>
      <c r="CV108" s="978"/>
      <c r="CW108" s="978"/>
      <c r="CX108" s="978"/>
      <c r="CY108" s="978"/>
      <c r="CZ108" s="978"/>
      <c r="DA108" s="978"/>
      <c r="DB108" s="978"/>
      <c r="DC108" s="977"/>
      <c r="DD108" s="979"/>
      <c r="DE108" s="979"/>
      <c r="DF108" s="980"/>
      <c r="DG108" s="976">
        <f>DG3</f>
        <v>0</v>
      </c>
      <c r="DH108" s="977"/>
      <c r="DI108" s="977"/>
      <c r="DJ108" s="977"/>
      <c r="DK108" s="978"/>
      <c r="DL108" s="978"/>
      <c r="DM108" s="978"/>
      <c r="DN108" s="978"/>
      <c r="DO108" s="978"/>
      <c r="DP108" s="978"/>
      <c r="DQ108" s="978"/>
      <c r="DR108" s="978"/>
      <c r="DS108" s="978"/>
      <c r="DT108" s="978"/>
      <c r="DU108" s="978"/>
      <c r="DV108" s="978"/>
      <c r="DW108" s="977"/>
      <c r="DX108" s="979"/>
      <c r="DY108" s="979"/>
      <c r="DZ108" s="980"/>
      <c r="EA108" s="1101">
        <f>EA3</f>
        <v>0</v>
      </c>
      <c r="EB108" s="1102"/>
      <c r="EC108" s="1102"/>
      <c r="ED108" s="1102"/>
      <c r="EE108" s="1102"/>
      <c r="EF108" s="1103"/>
      <c r="EG108" s="1104"/>
      <c r="EH108" s="1101">
        <f>EH3</f>
        <v>0</v>
      </c>
      <c r="EI108" s="1102"/>
      <c r="EJ108" s="1102"/>
      <c r="EK108" s="1102"/>
      <c r="EL108" s="1102"/>
      <c r="EM108" s="1102"/>
      <c r="EN108" s="1104"/>
      <c r="EO108" s="1101">
        <f>EO3</f>
        <v>0</v>
      </c>
      <c r="EP108" s="1102"/>
      <c r="EQ108" s="1102"/>
      <c r="ER108" s="1102"/>
      <c r="ES108" s="1102"/>
      <c r="ET108" s="1102"/>
      <c r="EU108" s="1104"/>
      <c r="EV108" s="1109" t="s">
        <v>150</v>
      </c>
      <c r="EW108" s="1110"/>
      <c r="EX108" s="521" t="s">
        <v>113</v>
      </c>
      <c r="EY108" s="522" t="s">
        <v>154</v>
      </c>
      <c r="EZ108" s="522" t="s">
        <v>155</v>
      </c>
      <c r="FA108" s="522" t="s">
        <v>156</v>
      </c>
      <c r="FB108" s="522" t="s">
        <v>157</v>
      </c>
      <c r="FC108" s="522" t="s">
        <v>223</v>
      </c>
      <c r="FD108" s="521" t="s">
        <v>114</v>
      </c>
      <c r="FE108" s="523"/>
      <c r="FF108" s="524" t="s">
        <v>31</v>
      </c>
    </row>
    <row r="109" spans="1:163" ht="21.75" customHeight="1" thickBot="1">
      <c r="A109" s="1013"/>
      <c r="B109" s="1035" t="s">
        <v>148</v>
      </c>
      <c r="C109" s="1036"/>
      <c r="D109" s="1036"/>
      <c r="E109" s="1036"/>
      <c r="F109" s="1036"/>
      <c r="G109" s="1036"/>
      <c r="H109" s="1036"/>
      <c r="I109" s="1036"/>
      <c r="J109" s="1037"/>
      <c r="K109" s="926" t="s">
        <v>150</v>
      </c>
      <c r="L109" s="927"/>
      <c r="M109" s="927"/>
      <c r="N109" s="928"/>
      <c r="O109" s="935" t="s">
        <v>113</v>
      </c>
      <c r="P109" s="936"/>
      <c r="Q109" s="940" t="s">
        <v>67</v>
      </c>
      <c r="R109" s="941"/>
      <c r="S109" s="940" t="s">
        <v>68</v>
      </c>
      <c r="T109" s="941"/>
      <c r="U109" s="940" t="s">
        <v>70</v>
      </c>
      <c r="V109" s="941"/>
      <c r="W109" s="940" t="s">
        <v>69</v>
      </c>
      <c r="X109" s="941"/>
      <c r="Y109" s="940" t="s">
        <v>152</v>
      </c>
      <c r="Z109" s="941"/>
      <c r="AA109" s="946" t="s">
        <v>151</v>
      </c>
      <c r="AB109" s="947"/>
      <c r="AC109" s="947"/>
      <c r="AD109" s="948"/>
      <c r="AE109" s="926" t="s">
        <v>150</v>
      </c>
      <c r="AF109" s="927"/>
      <c r="AG109" s="927"/>
      <c r="AH109" s="928"/>
      <c r="AI109" s="935" t="s">
        <v>113</v>
      </c>
      <c r="AJ109" s="936"/>
      <c r="AK109" s="940" t="s">
        <v>67</v>
      </c>
      <c r="AL109" s="941"/>
      <c r="AM109" s="940" t="s">
        <v>68</v>
      </c>
      <c r="AN109" s="941"/>
      <c r="AO109" s="940" t="s">
        <v>70</v>
      </c>
      <c r="AP109" s="941"/>
      <c r="AQ109" s="940" t="s">
        <v>69</v>
      </c>
      <c r="AR109" s="941"/>
      <c r="AS109" s="940" t="s">
        <v>152</v>
      </c>
      <c r="AT109" s="941"/>
      <c r="AU109" s="946" t="s">
        <v>151</v>
      </c>
      <c r="AV109" s="947"/>
      <c r="AW109" s="947"/>
      <c r="AX109" s="948"/>
      <c r="AY109" s="926" t="s">
        <v>150</v>
      </c>
      <c r="AZ109" s="927"/>
      <c r="BA109" s="927"/>
      <c r="BB109" s="928"/>
      <c r="BC109" s="935" t="s">
        <v>113</v>
      </c>
      <c r="BD109" s="936"/>
      <c r="BE109" s="940" t="s">
        <v>67</v>
      </c>
      <c r="BF109" s="941"/>
      <c r="BG109" s="940" t="s">
        <v>68</v>
      </c>
      <c r="BH109" s="941"/>
      <c r="BI109" s="940" t="s">
        <v>70</v>
      </c>
      <c r="BJ109" s="941"/>
      <c r="BK109" s="940" t="s">
        <v>69</v>
      </c>
      <c r="BL109" s="941"/>
      <c r="BM109" s="940" t="s">
        <v>152</v>
      </c>
      <c r="BN109" s="941"/>
      <c r="BO109" s="946" t="s">
        <v>151</v>
      </c>
      <c r="BP109" s="947"/>
      <c r="BQ109" s="947"/>
      <c r="BR109" s="948"/>
      <c r="BS109" s="926" t="s">
        <v>150</v>
      </c>
      <c r="BT109" s="927"/>
      <c r="BU109" s="927"/>
      <c r="BV109" s="928"/>
      <c r="BW109" s="935" t="s">
        <v>113</v>
      </c>
      <c r="BX109" s="936"/>
      <c r="BY109" s="940" t="s">
        <v>67</v>
      </c>
      <c r="BZ109" s="941"/>
      <c r="CA109" s="940" t="s">
        <v>68</v>
      </c>
      <c r="CB109" s="941"/>
      <c r="CC109" s="940" t="s">
        <v>70</v>
      </c>
      <c r="CD109" s="941"/>
      <c r="CE109" s="940" t="s">
        <v>69</v>
      </c>
      <c r="CF109" s="941"/>
      <c r="CG109" s="940" t="s">
        <v>152</v>
      </c>
      <c r="CH109" s="941"/>
      <c r="CI109" s="946" t="s">
        <v>151</v>
      </c>
      <c r="CJ109" s="947"/>
      <c r="CK109" s="947"/>
      <c r="CL109" s="948"/>
      <c r="CM109" s="926" t="s">
        <v>150</v>
      </c>
      <c r="CN109" s="927"/>
      <c r="CO109" s="927"/>
      <c r="CP109" s="928"/>
      <c r="CQ109" s="935" t="s">
        <v>113</v>
      </c>
      <c r="CR109" s="936"/>
      <c r="CS109" s="940" t="s">
        <v>67</v>
      </c>
      <c r="CT109" s="941"/>
      <c r="CU109" s="940" t="s">
        <v>68</v>
      </c>
      <c r="CV109" s="941"/>
      <c r="CW109" s="940" t="s">
        <v>70</v>
      </c>
      <c r="CX109" s="941"/>
      <c r="CY109" s="940" t="s">
        <v>69</v>
      </c>
      <c r="CZ109" s="941"/>
      <c r="DA109" s="940" t="s">
        <v>152</v>
      </c>
      <c r="DB109" s="941"/>
      <c r="DC109" s="946" t="s">
        <v>151</v>
      </c>
      <c r="DD109" s="947"/>
      <c r="DE109" s="947"/>
      <c r="DF109" s="948"/>
      <c r="DG109" s="926" t="s">
        <v>150</v>
      </c>
      <c r="DH109" s="927"/>
      <c r="DI109" s="927"/>
      <c r="DJ109" s="928"/>
      <c r="DK109" s="935" t="s">
        <v>113</v>
      </c>
      <c r="DL109" s="936"/>
      <c r="DM109" s="940" t="s">
        <v>67</v>
      </c>
      <c r="DN109" s="941"/>
      <c r="DO109" s="940" t="s">
        <v>68</v>
      </c>
      <c r="DP109" s="941"/>
      <c r="DQ109" s="940" t="s">
        <v>70</v>
      </c>
      <c r="DR109" s="941"/>
      <c r="DS109" s="940" t="s">
        <v>69</v>
      </c>
      <c r="DT109" s="941"/>
      <c r="DU109" s="940" t="s">
        <v>152</v>
      </c>
      <c r="DV109" s="941"/>
      <c r="DW109" s="946" t="s">
        <v>151</v>
      </c>
      <c r="DX109" s="947"/>
      <c r="DY109" s="947"/>
      <c r="DZ109" s="948"/>
      <c r="EA109" s="961" t="s">
        <v>67</v>
      </c>
      <c r="EB109" s="964" t="s">
        <v>68</v>
      </c>
      <c r="EC109" s="964" t="s">
        <v>70</v>
      </c>
      <c r="ED109" s="964" t="s">
        <v>69</v>
      </c>
      <c r="EE109" s="964" t="s">
        <v>152</v>
      </c>
      <c r="EF109" s="955" t="s">
        <v>151</v>
      </c>
      <c r="EG109" s="956"/>
      <c r="EH109" s="961" t="s">
        <v>67</v>
      </c>
      <c r="EI109" s="964" t="s">
        <v>68</v>
      </c>
      <c r="EJ109" s="964" t="s">
        <v>70</v>
      </c>
      <c r="EK109" s="964" t="s">
        <v>69</v>
      </c>
      <c r="EL109" s="964" t="s">
        <v>152</v>
      </c>
      <c r="EM109" s="955" t="s">
        <v>151</v>
      </c>
      <c r="EN109" s="956"/>
      <c r="EO109" s="961" t="s">
        <v>67</v>
      </c>
      <c r="EP109" s="964" t="s">
        <v>68</v>
      </c>
      <c r="EQ109" s="964" t="s">
        <v>70</v>
      </c>
      <c r="ER109" s="964" t="s">
        <v>69</v>
      </c>
      <c r="ES109" s="964" t="s">
        <v>152</v>
      </c>
      <c r="ET109" s="955" t="s">
        <v>151</v>
      </c>
      <c r="EU109" s="967"/>
      <c r="EV109" s="909">
        <f>MAX($B$7:$B$106)</f>
        <v>9</v>
      </c>
      <c r="EW109" s="910"/>
      <c r="EX109" s="915">
        <f>COUNTIF($F$7:$F$106,"NSO")</f>
        <v>0</v>
      </c>
      <c r="EY109" s="910">
        <f>EV109-EX109</f>
        <v>9</v>
      </c>
      <c r="EZ109" s="525">
        <f>COUNTIF($FB$7:$FB$106,"First")</f>
        <v>1</v>
      </c>
      <c r="FA109" s="525">
        <f>COUNTIF($FB$7:$FB$106,"Second")</f>
        <v>2</v>
      </c>
      <c r="FB109" s="525">
        <f>COUNTIF($FB$7:$FB$106,"tHIRD")</f>
        <v>4</v>
      </c>
      <c r="FC109" s="525">
        <f>COUNTIF($FD$7:$FD$106,"Promoted")</f>
        <v>2</v>
      </c>
      <c r="FD109" s="923">
        <f>COUNTIF($FD$7:$FD$106,"Absent")</f>
        <v>0</v>
      </c>
      <c r="FE109" s="526"/>
      <c r="FF109" s="920">
        <f>SUM(EZ109:FC109,FD109)</f>
        <v>9</v>
      </c>
    </row>
    <row r="110" spans="1:163" ht="21.75" customHeight="1">
      <c r="A110" s="1013"/>
      <c r="B110" s="1035"/>
      <c r="C110" s="1036"/>
      <c r="D110" s="1036"/>
      <c r="E110" s="1036"/>
      <c r="F110" s="1036"/>
      <c r="G110" s="1036"/>
      <c r="H110" s="1036"/>
      <c r="I110" s="1036"/>
      <c r="J110" s="1037"/>
      <c r="K110" s="929"/>
      <c r="L110" s="930"/>
      <c r="M110" s="930"/>
      <c r="N110" s="931"/>
      <c r="O110" s="937"/>
      <c r="P110" s="931"/>
      <c r="Q110" s="942"/>
      <c r="R110" s="943"/>
      <c r="S110" s="942"/>
      <c r="T110" s="943"/>
      <c r="U110" s="942"/>
      <c r="V110" s="943"/>
      <c r="W110" s="942"/>
      <c r="X110" s="943"/>
      <c r="Y110" s="942"/>
      <c r="Z110" s="943"/>
      <c r="AA110" s="949"/>
      <c r="AB110" s="950"/>
      <c r="AC110" s="950"/>
      <c r="AD110" s="951"/>
      <c r="AE110" s="929"/>
      <c r="AF110" s="930"/>
      <c r="AG110" s="930"/>
      <c r="AH110" s="931"/>
      <c r="AI110" s="937"/>
      <c r="AJ110" s="931"/>
      <c r="AK110" s="942"/>
      <c r="AL110" s="943"/>
      <c r="AM110" s="942"/>
      <c r="AN110" s="943"/>
      <c r="AO110" s="942"/>
      <c r="AP110" s="943"/>
      <c r="AQ110" s="942"/>
      <c r="AR110" s="943"/>
      <c r="AS110" s="942"/>
      <c r="AT110" s="943"/>
      <c r="AU110" s="949"/>
      <c r="AV110" s="950"/>
      <c r="AW110" s="950"/>
      <c r="AX110" s="951"/>
      <c r="AY110" s="929"/>
      <c r="AZ110" s="930"/>
      <c r="BA110" s="930"/>
      <c r="BB110" s="931"/>
      <c r="BC110" s="937"/>
      <c r="BD110" s="931"/>
      <c r="BE110" s="942"/>
      <c r="BF110" s="943"/>
      <c r="BG110" s="942"/>
      <c r="BH110" s="943"/>
      <c r="BI110" s="942"/>
      <c r="BJ110" s="943"/>
      <c r="BK110" s="942"/>
      <c r="BL110" s="943"/>
      <c r="BM110" s="942"/>
      <c r="BN110" s="943"/>
      <c r="BO110" s="949"/>
      <c r="BP110" s="950"/>
      <c r="BQ110" s="950"/>
      <c r="BR110" s="951"/>
      <c r="BS110" s="929"/>
      <c r="BT110" s="930"/>
      <c r="BU110" s="930"/>
      <c r="BV110" s="931"/>
      <c r="BW110" s="937"/>
      <c r="BX110" s="931"/>
      <c r="BY110" s="942"/>
      <c r="BZ110" s="943"/>
      <c r="CA110" s="942"/>
      <c r="CB110" s="943"/>
      <c r="CC110" s="942"/>
      <c r="CD110" s="943"/>
      <c r="CE110" s="942"/>
      <c r="CF110" s="943"/>
      <c r="CG110" s="942"/>
      <c r="CH110" s="943"/>
      <c r="CI110" s="949"/>
      <c r="CJ110" s="950"/>
      <c r="CK110" s="950"/>
      <c r="CL110" s="951"/>
      <c r="CM110" s="929"/>
      <c r="CN110" s="930"/>
      <c r="CO110" s="930"/>
      <c r="CP110" s="931"/>
      <c r="CQ110" s="937"/>
      <c r="CR110" s="931"/>
      <c r="CS110" s="942"/>
      <c r="CT110" s="943"/>
      <c r="CU110" s="942"/>
      <c r="CV110" s="943"/>
      <c r="CW110" s="942"/>
      <c r="CX110" s="943"/>
      <c r="CY110" s="942"/>
      <c r="CZ110" s="943"/>
      <c r="DA110" s="942"/>
      <c r="DB110" s="943"/>
      <c r="DC110" s="949"/>
      <c r="DD110" s="950"/>
      <c r="DE110" s="950"/>
      <c r="DF110" s="951"/>
      <c r="DG110" s="929"/>
      <c r="DH110" s="930"/>
      <c r="DI110" s="930"/>
      <c r="DJ110" s="931"/>
      <c r="DK110" s="937"/>
      <c r="DL110" s="931"/>
      <c r="DM110" s="942"/>
      <c r="DN110" s="943"/>
      <c r="DO110" s="942"/>
      <c r="DP110" s="943"/>
      <c r="DQ110" s="942"/>
      <c r="DR110" s="943"/>
      <c r="DS110" s="942"/>
      <c r="DT110" s="943"/>
      <c r="DU110" s="942"/>
      <c r="DV110" s="943"/>
      <c r="DW110" s="949"/>
      <c r="DX110" s="950"/>
      <c r="DY110" s="950"/>
      <c r="DZ110" s="951"/>
      <c r="EA110" s="962"/>
      <c r="EB110" s="965"/>
      <c r="EC110" s="965"/>
      <c r="ED110" s="965"/>
      <c r="EE110" s="965"/>
      <c r="EF110" s="957"/>
      <c r="EG110" s="958"/>
      <c r="EH110" s="962"/>
      <c r="EI110" s="965"/>
      <c r="EJ110" s="965"/>
      <c r="EK110" s="965"/>
      <c r="EL110" s="965"/>
      <c r="EM110" s="957"/>
      <c r="EN110" s="958"/>
      <c r="EO110" s="962"/>
      <c r="EP110" s="965"/>
      <c r="EQ110" s="965"/>
      <c r="ER110" s="965"/>
      <c r="ES110" s="965"/>
      <c r="ET110" s="957"/>
      <c r="EU110" s="968"/>
      <c r="EV110" s="911"/>
      <c r="EW110" s="912"/>
      <c r="EX110" s="916"/>
      <c r="EY110" s="918"/>
      <c r="EZ110" s="527" t="s">
        <v>67</v>
      </c>
      <c r="FA110" s="528" t="s">
        <v>68</v>
      </c>
      <c r="FB110" s="528" t="s">
        <v>70</v>
      </c>
      <c r="FC110" s="529" t="s">
        <v>69</v>
      </c>
      <c r="FD110" s="924"/>
      <c r="FE110" s="530"/>
      <c r="FF110" s="921"/>
    </row>
    <row r="111" spans="1:163" ht="21.75" customHeight="1" thickBot="1">
      <c r="A111" s="1013"/>
      <c r="B111" s="1035"/>
      <c r="C111" s="1036"/>
      <c r="D111" s="1036"/>
      <c r="E111" s="1036"/>
      <c r="F111" s="1036"/>
      <c r="G111" s="1036"/>
      <c r="H111" s="1036"/>
      <c r="I111" s="1036"/>
      <c r="J111" s="1037"/>
      <c r="K111" s="932"/>
      <c r="L111" s="933"/>
      <c r="M111" s="933"/>
      <c r="N111" s="934"/>
      <c r="O111" s="938"/>
      <c r="P111" s="939"/>
      <c r="Q111" s="944"/>
      <c r="R111" s="945"/>
      <c r="S111" s="944"/>
      <c r="T111" s="945"/>
      <c r="U111" s="944"/>
      <c r="V111" s="945"/>
      <c r="W111" s="944"/>
      <c r="X111" s="945"/>
      <c r="Y111" s="944"/>
      <c r="Z111" s="945"/>
      <c r="AA111" s="952"/>
      <c r="AB111" s="953"/>
      <c r="AC111" s="953"/>
      <c r="AD111" s="954"/>
      <c r="AE111" s="932"/>
      <c r="AF111" s="933"/>
      <c r="AG111" s="933"/>
      <c r="AH111" s="934"/>
      <c r="AI111" s="938"/>
      <c r="AJ111" s="939"/>
      <c r="AK111" s="944"/>
      <c r="AL111" s="945"/>
      <c r="AM111" s="944"/>
      <c r="AN111" s="945"/>
      <c r="AO111" s="944"/>
      <c r="AP111" s="945"/>
      <c r="AQ111" s="944"/>
      <c r="AR111" s="945"/>
      <c r="AS111" s="944"/>
      <c r="AT111" s="945"/>
      <c r="AU111" s="952"/>
      <c r="AV111" s="953"/>
      <c r="AW111" s="953"/>
      <c r="AX111" s="954"/>
      <c r="AY111" s="932"/>
      <c r="AZ111" s="933"/>
      <c r="BA111" s="933"/>
      <c r="BB111" s="934"/>
      <c r="BC111" s="938"/>
      <c r="BD111" s="939"/>
      <c r="BE111" s="944"/>
      <c r="BF111" s="945"/>
      <c r="BG111" s="944"/>
      <c r="BH111" s="945"/>
      <c r="BI111" s="944"/>
      <c r="BJ111" s="945"/>
      <c r="BK111" s="944"/>
      <c r="BL111" s="945"/>
      <c r="BM111" s="944"/>
      <c r="BN111" s="945"/>
      <c r="BO111" s="952"/>
      <c r="BP111" s="953"/>
      <c r="BQ111" s="953"/>
      <c r="BR111" s="954"/>
      <c r="BS111" s="932"/>
      <c r="BT111" s="933"/>
      <c r="BU111" s="933"/>
      <c r="BV111" s="934"/>
      <c r="BW111" s="938"/>
      <c r="BX111" s="939"/>
      <c r="BY111" s="944"/>
      <c r="BZ111" s="945"/>
      <c r="CA111" s="944"/>
      <c r="CB111" s="945"/>
      <c r="CC111" s="944"/>
      <c r="CD111" s="945"/>
      <c r="CE111" s="944"/>
      <c r="CF111" s="945"/>
      <c r="CG111" s="944"/>
      <c r="CH111" s="945"/>
      <c r="CI111" s="952"/>
      <c r="CJ111" s="953"/>
      <c r="CK111" s="953"/>
      <c r="CL111" s="954"/>
      <c r="CM111" s="932"/>
      <c r="CN111" s="933"/>
      <c r="CO111" s="933"/>
      <c r="CP111" s="934"/>
      <c r="CQ111" s="938"/>
      <c r="CR111" s="939"/>
      <c r="CS111" s="944"/>
      <c r="CT111" s="945"/>
      <c r="CU111" s="944"/>
      <c r="CV111" s="945"/>
      <c r="CW111" s="944"/>
      <c r="CX111" s="945"/>
      <c r="CY111" s="944"/>
      <c r="CZ111" s="945"/>
      <c r="DA111" s="944"/>
      <c r="DB111" s="945"/>
      <c r="DC111" s="952"/>
      <c r="DD111" s="953"/>
      <c r="DE111" s="953"/>
      <c r="DF111" s="954"/>
      <c r="DG111" s="932"/>
      <c r="DH111" s="933"/>
      <c r="DI111" s="933"/>
      <c r="DJ111" s="934"/>
      <c r="DK111" s="938"/>
      <c r="DL111" s="939"/>
      <c r="DM111" s="944"/>
      <c r="DN111" s="945"/>
      <c r="DO111" s="944"/>
      <c r="DP111" s="945"/>
      <c r="DQ111" s="944"/>
      <c r="DR111" s="945"/>
      <c r="DS111" s="944"/>
      <c r="DT111" s="945"/>
      <c r="DU111" s="944"/>
      <c r="DV111" s="945"/>
      <c r="DW111" s="952"/>
      <c r="DX111" s="953"/>
      <c r="DY111" s="953"/>
      <c r="DZ111" s="954"/>
      <c r="EA111" s="963"/>
      <c r="EB111" s="966"/>
      <c r="EC111" s="966"/>
      <c r="ED111" s="966"/>
      <c r="EE111" s="966"/>
      <c r="EF111" s="959"/>
      <c r="EG111" s="960"/>
      <c r="EH111" s="963"/>
      <c r="EI111" s="966"/>
      <c r="EJ111" s="966"/>
      <c r="EK111" s="966"/>
      <c r="EL111" s="966"/>
      <c r="EM111" s="959"/>
      <c r="EN111" s="960"/>
      <c r="EO111" s="963"/>
      <c r="EP111" s="966"/>
      <c r="EQ111" s="966"/>
      <c r="ER111" s="966"/>
      <c r="ES111" s="966"/>
      <c r="ET111" s="959"/>
      <c r="EU111" s="969"/>
      <c r="EV111" s="913"/>
      <c r="EW111" s="914"/>
      <c r="EX111" s="917"/>
      <c r="EY111" s="919"/>
      <c r="EZ111" s="531">
        <f>COUNTIF($FC$7:$FC$106,"A")</f>
        <v>0</v>
      </c>
      <c r="FA111" s="532">
        <f>COUNTIF($FC$7:$FC$106,"B")</f>
        <v>0</v>
      </c>
      <c r="FB111" s="532">
        <f>COUNTIF($FC$7:$FC$106,"C")</f>
        <v>2</v>
      </c>
      <c r="FC111" s="533">
        <f>COUNTIF($FC$7:$FC$106,"D")</f>
        <v>5</v>
      </c>
      <c r="FD111" s="925"/>
      <c r="FE111" s="534"/>
      <c r="FF111" s="922"/>
    </row>
    <row r="112" spans="1:163" ht="21.75" customHeight="1">
      <c r="A112" s="1013"/>
      <c r="B112" s="1035"/>
      <c r="C112" s="1036"/>
      <c r="D112" s="1036"/>
      <c r="E112" s="1036"/>
      <c r="F112" s="1036"/>
      <c r="G112" s="1036"/>
      <c r="H112" s="1036"/>
      <c r="I112" s="1036"/>
      <c r="J112" s="1037"/>
      <c r="K112" s="981">
        <f>MAX($B$7:$B$107)</f>
        <v>9</v>
      </c>
      <c r="L112" s="982"/>
      <c r="M112" s="982"/>
      <c r="N112" s="982"/>
      <c r="O112" s="983">
        <f>COUNTIF($F$7:$F$107,"NSO")</f>
        <v>0</v>
      </c>
      <c r="P112" s="983"/>
      <c r="Q112" s="984">
        <f>COUNTIF(AD7:AD106,"A")</f>
        <v>0</v>
      </c>
      <c r="R112" s="984"/>
      <c r="S112" s="984">
        <f>COUNTIF(AD7:AD106,"B")</f>
        <v>0</v>
      </c>
      <c r="T112" s="984"/>
      <c r="U112" s="984">
        <f>COUNTIF(AD7:AD106,"C")</f>
        <v>1</v>
      </c>
      <c r="V112" s="984"/>
      <c r="W112" s="984">
        <f>COUNTIF(AD7:AD106,"D")</f>
        <v>6</v>
      </c>
      <c r="X112" s="984"/>
      <c r="Y112" s="984">
        <f>COUNTIF(AD7:AD106,"E")</f>
        <v>2</v>
      </c>
      <c r="Z112" s="984"/>
      <c r="AA112" s="1083">
        <f>SUM(Q112:Z112)</f>
        <v>9</v>
      </c>
      <c r="AB112" s="1083"/>
      <c r="AC112" s="1083"/>
      <c r="AD112" s="1084"/>
      <c r="AE112" s="981">
        <f>MAX($B$7:$B$107)</f>
        <v>9</v>
      </c>
      <c r="AF112" s="982"/>
      <c r="AG112" s="982"/>
      <c r="AH112" s="982"/>
      <c r="AI112" s="983">
        <f>COUNTIF($F$7:$F$107,"NSO")</f>
        <v>0</v>
      </c>
      <c r="AJ112" s="983"/>
      <c r="AK112" s="984">
        <f>COUNTIF(AX7:AX106,"A")</f>
        <v>0</v>
      </c>
      <c r="AL112" s="984"/>
      <c r="AM112" s="984">
        <f>COUNTIF(AX7:AX106,"B")</f>
        <v>0</v>
      </c>
      <c r="AN112" s="984"/>
      <c r="AO112" s="984">
        <f>COUNTIF(AX7:AX106,"C")</f>
        <v>2</v>
      </c>
      <c r="AP112" s="984"/>
      <c r="AQ112" s="984">
        <f>COUNTIF(AX7:AX106,"D")</f>
        <v>5</v>
      </c>
      <c r="AR112" s="984"/>
      <c r="AS112" s="984">
        <f>COUNTIF(AX7:AX106,"E")</f>
        <v>2</v>
      </c>
      <c r="AT112" s="984"/>
      <c r="AU112" s="1083">
        <f>SUM(AK112:AT112)</f>
        <v>9</v>
      </c>
      <c r="AV112" s="1083"/>
      <c r="AW112" s="1083"/>
      <c r="AX112" s="1084"/>
      <c r="AY112" s="981">
        <f>MAX($B$7:$B$107)</f>
        <v>9</v>
      </c>
      <c r="AZ112" s="982"/>
      <c r="BA112" s="982"/>
      <c r="BB112" s="982"/>
      <c r="BC112" s="983">
        <f>COUNTIF($F$7:$F$107,"NSO")</f>
        <v>0</v>
      </c>
      <c r="BD112" s="983"/>
      <c r="BE112" s="984">
        <f>COUNTIF(BR7:BR106,"A")</f>
        <v>0</v>
      </c>
      <c r="BF112" s="984"/>
      <c r="BG112" s="984">
        <f>COUNTIF(BR7:BR106,"B")</f>
        <v>1</v>
      </c>
      <c r="BH112" s="984"/>
      <c r="BI112" s="984">
        <f>COUNTIF(BR7:BR106,"C")</f>
        <v>1</v>
      </c>
      <c r="BJ112" s="984"/>
      <c r="BK112" s="984">
        <f>COUNTIF(BR7:BR106,"D")</f>
        <v>5</v>
      </c>
      <c r="BL112" s="984"/>
      <c r="BM112" s="984">
        <f>COUNTIF(BR7:BR106,"E")</f>
        <v>2</v>
      </c>
      <c r="BN112" s="984"/>
      <c r="BO112" s="1083">
        <f>SUM(BE112:BN112)</f>
        <v>9</v>
      </c>
      <c r="BP112" s="1083"/>
      <c r="BQ112" s="1083"/>
      <c r="BR112" s="1084"/>
      <c r="BS112" s="981">
        <f>MAX($B$7:$B$107)</f>
        <v>9</v>
      </c>
      <c r="BT112" s="982"/>
      <c r="BU112" s="982"/>
      <c r="BV112" s="982"/>
      <c r="BW112" s="983">
        <f>COUNTIF($F$7:$F$107,"NSO")</f>
        <v>0</v>
      </c>
      <c r="BX112" s="983"/>
      <c r="BY112" s="984">
        <f>COUNTIF(CL7:CL106,"A")</f>
        <v>0</v>
      </c>
      <c r="BZ112" s="984"/>
      <c r="CA112" s="984">
        <f>COUNTIF(CL7:CL106,"B")</f>
        <v>0</v>
      </c>
      <c r="CB112" s="984"/>
      <c r="CC112" s="984">
        <f>COUNTIF(CL7:CL106,"C")</f>
        <v>1</v>
      </c>
      <c r="CD112" s="984"/>
      <c r="CE112" s="984">
        <f>COUNTIF(CL7:CL106,"D")</f>
        <v>6</v>
      </c>
      <c r="CF112" s="984"/>
      <c r="CG112" s="984">
        <f>COUNTIF(CL7:CL106,"E")</f>
        <v>2</v>
      </c>
      <c r="CH112" s="984"/>
      <c r="CI112" s="1083">
        <f>SUM(BY112:CH112)</f>
        <v>9</v>
      </c>
      <c r="CJ112" s="1083"/>
      <c r="CK112" s="1083"/>
      <c r="CL112" s="1084"/>
      <c r="CM112" s="981">
        <f>MAX($B$7:$B$107)</f>
        <v>9</v>
      </c>
      <c r="CN112" s="982"/>
      <c r="CO112" s="982"/>
      <c r="CP112" s="982"/>
      <c r="CQ112" s="983">
        <f>COUNTIF($F$7:$F$107,"NSO")</f>
        <v>0</v>
      </c>
      <c r="CR112" s="983"/>
      <c r="CS112" s="984">
        <f>COUNTIF(DF7:DF106,"A")</f>
        <v>0</v>
      </c>
      <c r="CT112" s="984"/>
      <c r="CU112" s="984">
        <f>COUNTIF(DF7:DF106,"B")</f>
        <v>0</v>
      </c>
      <c r="CV112" s="984"/>
      <c r="CW112" s="984">
        <f>COUNTIF(DF7:DF106,"C")</f>
        <v>2</v>
      </c>
      <c r="CX112" s="984"/>
      <c r="CY112" s="984">
        <f>COUNTIF(DF7:DF106,"D")</f>
        <v>5</v>
      </c>
      <c r="CZ112" s="984"/>
      <c r="DA112" s="984">
        <f>COUNTIF(DF7:DF106,"E")</f>
        <v>2</v>
      </c>
      <c r="DB112" s="984"/>
      <c r="DC112" s="1083">
        <f>SUM(CS112:DB112)</f>
        <v>9</v>
      </c>
      <c r="DD112" s="1083"/>
      <c r="DE112" s="1083"/>
      <c r="DF112" s="1084"/>
      <c r="DG112" s="981">
        <f>MAX($B$7:$B$107)</f>
        <v>9</v>
      </c>
      <c r="DH112" s="982"/>
      <c r="DI112" s="982"/>
      <c r="DJ112" s="982"/>
      <c r="DK112" s="983">
        <f>COUNTIF($F$7:$F$107,"NSO")</f>
        <v>0</v>
      </c>
      <c r="DL112" s="983"/>
      <c r="DM112" s="984">
        <f>COUNTIF(DZ7:DZ106,"A")</f>
        <v>0</v>
      </c>
      <c r="DN112" s="984"/>
      <c r="DO112" s="984">
        <f>COUNTIF(DZ7:DZ106,"B")</f>
        <v>1</v>
      </c>
      <c r="DP112" s="984"/>
      <c r="DQ112" s="984">
        <f>COUNTIF(DZ7:DZ106,"C")</f>
        <v>1</v>
      </c>
      <c r="DR112" s="984"/>
      <c r="DS112" s="984">
        <f>COUNTIF(DZ7:DZ106,"D")</f>
        <v>5</v>
      </c>
      <c r="DT112" s="984"/>
      <c r="DU112" s="984">
        <f>COUNTIF(DZ7:DZ106,"E")</f>
        <v>2</v>
      </c>
      <c r="DV112" s="984"/>
      <c r="DW112" s="1083">
        <f>SUM(DM112:DV112)</f>
        <v>9</v>
      </c>
      <c r="DX112" s="1083"/>
      <c r="DY112" s="1083"/>
      <c r="DZ112" s="1084"/>
      <c r="EA112" s="535">
        <f>COUNTIF($EG$7:$EG$206,"a")</f>
        <v>0</v>
      </c>
      <c r="EB112" s="536">
        <f>COUNTIF($EG$7:$EG$206,"B")</f>
        <v>6</v>
      </c>
      <c r="EC112" s="536">
        <f>COUNTIF($EG$7:$EG$206,"C")</f>
        <v>0</v>
      </c>
      <c r="ED112" s="536">
        <f>COUNTIF($EG$7:$EG$206,"D")</f>
        <v>1</v>
      </c>
      <c r="EE112" s="536">
        <f>COUNTIF($EG$7:$EG$206,"E")</f>
        <v>2</v>
      </c>
      <c r="EF112" s="1111">
        <f>SUM(EA112:EE112)</f>
        <v>9</v>
      </c>
      <c r="EG112" s="1112"/>
      <c r="EH112" s="535">
        <f>COUNTIF($EN$7:$EN$206,"a")</f>
        <v>0</v>
      </c>
      <c r="EI112" s="536">
        <f>COUNTIF($EN$7:$EN$206,"B")</f>
        <v>6</v>
      </c>
      <c r="EJ112" s="536">
        <f>COUNTIF($EN$7:$EN$206,"C")</f>
        <v>1</v>
      </c>
      <c r="EK112" s="536">
        <f>COUNTIF($EN$7:$EN$206,"D")</f>
        <v>0</v>
      </c>
      <c r="EL112" s="536">
        <f>COUNTIF($EN$7:$EN$206,"E")</f>
        <v>2</v>
      </c>
      <c r="EM112" s="1111">
        <f>SUM(EH112:EL112)</f>
        <v>9</v>
      </c>
      <c r="EN112" s="1112"/>
      <c r="EO112" s="535">
        <f>COUNTIF($EU$7:$EU$206,"a")</f>
        <v>0</v>
      </c>
      <c r="EP112" s="536">
        <f>COUNTIF($EU$7:$EU$206,"B")</f>
        <v>6</v>
      </c>
      <c r="EQ112" s="536">
        <f>COUNTIF($EU$7:$EU$206,"C")</f>
        <v>1</v>
      </c>
      <c r="ER112" s="536">
        <f>COUNTIF($EU$7:$EU$206,"D")</f>
        <v>0</v>
      </c>
      <c r="ES112" s="536">
        <f>COUNTIF($EU$7:$EU$206,"E")</f>
        <v>2</v>
      </c>
      <c r="ET112" s="1111">
        <f>SUM(EO112:ES112)</f>
        <v>9</v>
      </c>
      <c r="EU112" s="1112"/>
      <c r="EV112" s="1088" t="s">
        <v>159</v>
      </c>
      <c r="EW112" s="1089"/>
      <c r="EX112" s="1089"/>
      <c r="EY112" s="1090"/>
      <c r="EZ112" s="1094"/>
      <c r="FA112" s="1095"/>
      <c r="FB112" s="1095"/>
      <c r="FC112" s="1095"/>
      <c r="FD112" s="1095"/>
      <c r="FE112" s="1095"/>
      <c r="FF112" s="1096"/>
    </row>
    <row r="113" spans="1:162" ht="21.75" customHeight="1" thickBot="1">
      <c r="A113" s="1013"/>
      <c r="B113" s="1038" t="s">
        <v>149</v>
      </c>
      <c r="C113" s="1039"/>
      <c r="D113" s="1039"/>
      <c r="E113" s="1039"/>
      <c r="F113" s="1039"/>
      <c r="G113" s="1039"/>
      <c r="H113" s="1039"/>
      <c r="I113" s="1039"/>
      <c r="J113" s="1040"/>
      <c r="K113" s="1079"/>
      <c r="L113" s="1080"/>
      <c r="M113" s="1080"/>
      <c r="N113" s="1080"/>
      <c r="O113" s="1081"/>
      <c r="P113" s="1081"/>
      <c r="Q113" s="1081"/>
      <c r="R113" s="1081"/>
      <c r="S113" s="1081"/>
      <c r="T113" s="1081"/>
      <c r="U113" s="1081"/>
      <c r="V113" s="1081"/>
      <c r="W113" s="1081"/>
      <c r="X113" s="1081"/>
      <c r="Y113" s="1081"/>
      <c r="Z113" s="1081"/>
      <c r="AA113" s="1080"/>
      <c r="AB113" s="1080"/>
      <c r="AC113" s="1080"/>
      <c r="AD113" s="1082"/>
      <c r="AE113" s="1079"/>
      <c r="AF113" s="1080"/>
      <c r="AG113" s="1080"/>
      <c r="AH113" s="1080"/>
      <c r="AI113" s="1081"/>
      <c r="AJ113" s="1081"/>
      <c r="AK113" s="1081"/>
      <c r="AL113" s="1081"/>
      <c r="AM113" s="1081"/>
      <c r="AN113" s="1081"/>
      <c r="AO113" s="1081"/>
      <c r="AP113" s="1081"/>
      <c r="AQ113" s="1081"/>
      <c r="AR113" s="1081"/>
      <c r="AS113" s="1081"/>
      <c r="AT113" s="1081"/>
      <c r="AU113" s="1080"/>
      <c r="AV113" s="1080"/>
      <c r="AW113" s="1080"/>
      <c r="AX113" s="1082"/>
      <c r="AY113" s="1079"/>
      <c r="AZ113" s="1080"/>
      <c r="BA113" s="1080"/>
      <c r="BB113" s="1080"/>
      <c r="BC113" s="1081"/>
      <c r="BD113" s="1081"/>
      <c r="BE113" s="1081"/>
      <c r="BF113" s="1081"/>
      <c r="BG113" s="1081"/>
      <c r="BH113" s="1081"/>
      <c r="BI113" s="1081"/>
      <c r="BJ113" s="1081"/>
      <c r="BK113" s="1081"/>
      <c r="BL113" s="1081"/>
      <c r="BM113" s="1081"/>
      <c r="BN113" s="1081"/>
      <c r="BO113" s="1080"/>
      <c r="BP113" s="1080"/>
      <c r="BQ113" s="1080"/>
      <c r="BR113" s="1082"/>
      <c r="BS113" s="1079"/>
      <c r="BT113" s="1080"/>
      <c r="BU113" s="1080"/>
      <c r="BV113" s="1080"/>
      <c r="BW113" s="1081"/>
      <c r="BX113" s="1081"/>
      <c r="BY113" s="1081"/>
      <c r="BZ113" s="1081"/>
      <c r="CA113" s="1081"/>
      <c r="CB113" s="1081"/>
      <c r="CC113" s="1081"/>
      <c r="CD113" s="1081"/>
      <c r="CE113" s="1081"/>
      <c r="CF113" s="1081"/>
      <c r="CG113" s="1081"/>
      <c r="CH113" s="1081"/>
      <c r="CI113" s="1080"/>
      <c r="CJ113" s="1080"/>
      <c r="CK113" s="1080"/>
      <c r="CL113" s="1082"/>
      <c r="CM113" s="1079"/>
      <c r="CN113" s="1080"/>
      <c r="CO113" s="1080"/>
      <c r="CP113" s="1080"/>
      <c r="CQ113" s="1081"/>
      <c r="CR113" s="1081"/>
      <c r="CS113" s="1081"/>
      <c r="CT113" s="1081"/>
      <c r="CU113" s="1081"/>
      <c r="CV113" s="1081"/>
      <c r="CW113" s="1081"/>
      <c r="CX113" s="1081"/>
      <c r="CY113" s="1081"/>
      <c r="CZ113" s="1081"/>
      <c r="DA113" s="1081"/>
      <c r="DB113" s="1081"/>
      <c r="DC113" s="1080"/>
      <c r="DD113" s="1080"/>
      <c r="DE113" s="1080"/>
      <c r="DF113" s="1082"/>
      <c r="DG113" s="1079"/>
      <c r="DH113" s="1080"/>
      <c r="DI113" s="1080"/>
      <c r="DJ113" s="1080"/>
      <c r="DK113" s="1081"/>
      <c r="DL113" s="1081"/>
      <c r="DM113" s="1081"/>
      <c r="DN113" s="1081"/>
      <c r="DO113" s="1081"/>
      <c r="DP113" s="1081"/>
      <c r="DQ113" s="1081"/>
      <c r="DR113" s="1081"/>
      <c r="DS113" s="1081"/>
      <c r="DT113" s="1081"/>
      <c r="DU113" s="1081"/>
      <c r="DV113" s="1081"/>
      <c r="DW113" s="1080"/>
      <c r="DX113" s="1080"/>
      <c r="DY113" s="1080"/>
      <c r="DZ113" s="1082"/>
      <c r="EA113" s="1105"/>
      <c r="EB113" s="1106"/>
      <c r="EC113" s="1106"/>
      <c r="ED113" s="1106"/>
      <c r="EE113" s="1106"/>
      <c r="EF113" s="1107"/>
      <c r="EG113" s="1108"/>
      <c r="EH113" s="1105"/>
      <c r="EI113" s="1106"/>
      <c r="EJ113" s="1106"/>
      <c r="EK113" s="1106"/>
      <c r="EL113" s="1106"/>
      <c r="EM113" s="1106"/>
      <c r="EN113" s="1108"/>
      <c r="EO113" s="1105"/>
      <c r="EP113" s="1106"/>
      <c r="EQ113" s="1106"/>
      <c r="ER113" s="1106"/>
      <c r="ES113" s="1106"/>
      <c r="ET113" s="1106"/>
      <c r="EU113" s="1108"/>
      <c r="EV113" s="1091" t="s">
        <v>158</v>
      </c>
      <c r="EW113" s="1092"/>
      <c r="EX113" s="1092"/>
      <c r="EY113" s="1093"/>
      <c r="EZ113" s="1097"/>
      <c r="FA113" s="1098"/>
      <c r="FB113" s="1098"/>
      <c r="FC113" s="1098"/>
      <c r="FD113" s="1098"/>
      <c r="FE113" s="1098"/>
      <c r="FF113" s="1099"/>
    </row>
    <row r="114" spans="1:162" ht="6" hidden="1" customHeight="1"/>
    <row r="115" spans="1:162" hidden="1"/>
    <row r="116" spans="1:162" hidden="1">
      <c r="K116" s="38">
        <f>COUNTIF(AD7:AD107,"G1")</f>
        <v>0</v>
      </c>
      <c r="L116" s="38">
        <f>COUNTIF(AD7:AD107,"G2")</f>
        <v>0</v>
      </c>
      <c r="M116" s="38"/>
      <c r="N116" s="38"/>
      <c r="O116" s="38"/>
      <c r="P116" s="38"/>
      <c r="Q116" s="38"/>
      <c r="R116" s="38"/>
      <c r="S116" s="38"/>
      <c r="AE116" s="38">
        <f>COUNTIF(AX7:AX107,"G1")</f>
        <v>0</v>
      </c>
      <c r="AF116" s="38">
        <f>COUNTIF(AX7:AX107,"G2")</f>
        <v>0</v>
      </c>
      <c r="AG116" s="38"/>
      <c r="AH116" s="38"/>
      <c r="AI116" s="38"/>
      <c r="AJ116" s="38"/>
      <c r="AK116" s="38"/>
      <c r="AL116" s="38"/>
      <c r="AM116" s="38"/>
      <c r="AY116" s="38">
        <f>COUNTIF(BR7:BR107,"G1")</f>
        <v>0</v>
      </c>
      <c r="AZ116" s="38">
        <f>COUNTIF(BR7:BR107,"G2")</f>
        <v>0</v>
      </c>
      <c r="BA116" s="38"/>
      <c r="BB116" s="38"/>
      <c r="BC116" s="38"/>
      <c r="BD116" s="38"/>
      <c r="BE116" s="38"/>
      <c r="BF116" s="38"/>
      <c r="BG116" s="38"/>
      <c r="BS116" s="38">
        <f>COUNTIF(CL7:CL107,"G1")</f>
        <v>0</v>
      </c>
      <c r="BT116" s="38">
        <f>COUNTIF(CL7:CL107,"G2")</f>
        <v>0</v>
      </c>
      <c r="BU116" s="38"/>
      <c r="BV116" s="38"/>
      <c r="BW116" s="38"/>
      <c r="BX116" s="38"/>
      <c r="BY116" s="38"/>
      <c r="BZ116" s="38"/>
      <c r="CA116" s="38"/>
      <c r="CM116" s="38">
        <f>COUNTIF(DF7:DF107,"G1")</f>
        <v>0</v>
      </c>
      <c r="CN116" s="38">
        <f>COUNTIF(DF7:DF107,"G2")</f>
        <v>0</v>
      </c>
      <c r="CO116" s="38"/>
      <c r="CP116" s="38"/>
      <c r="CQ116" s="38"/>
      <c r="CR116" s="38"/>
      <c r="CS116" s="38"/>
      <c r="CT116" s="38"/>
      <c r="CU116" s="38"/>
      <c r="DG116" s="38">
        <f>COUNTIF(DZ7:DZ107,"G1")</f>
        <v>0</v>
      </c>
      <c r="DH116" s="38">
        <f>COUNTIF(DZ7:DZ107,"G2")</f>
        <v>0</v>
      </c>
      <c r="DI116" s="38"/>
      <c r="DJ116" s="38"/>
      <c r="DK116" s="38"/>
      <c r="DL116" s="38"/>
      <c r="DM116" s="38"/>
      <c r="DN116" s="38"/>
      <c r="DO116" s="38"/>
    </row>
  </sheetData>
  <sheetProtection formatCells="0" formatColumns="0" formatRows="0" insertColumns="0" insertRows="0"/>
  <mergeCells count="287">
    <mergeCell ref="FC3:FC6"/>
    <mergeCell ref="DG113:DZ113"/>
    <mergeCell ref="DW112:DZ112"/>
    <mergeCell ref="EV107:FF107"/>
    <mergeCell ref="EV112:EY112"/>
    <mergeCell ref="EV113:EY113"/>
    <mergeCell ref="EZ112:FF112"/>
    <mergeCell ref="EZ113:FF113"/>
    <mergeCell ref="EA107:EG107"/>
    <mergeCell ref="EA108:EG108"/>
    <mergeCell ref="EA113:EG113"/>
    <mergeCell ref="EH108:EN108"/>
    <mergeCell ref="EV108:EW108"/>
    <mergeCell ref="EM112:EN112"/>
    <mergeCell ref="EH113:EN113"/>
    <mergeCell ref="ET112:EU112"/>
    <mergeCell ref="EO113:EU113"/>
    <mergeCell ref="EF112:EG112"/>
    <mergeCell ref="EO107:EU107"/>
    <mergeCell ref="EO108:EU108"/>
    <mergeCell ref="EM4:EM5"/>
    <mergeCell ref="DX4:DX6"/>
    <mergeCell ref="DM4:DO4"/>
    <mergeCell ref="DO109:DP111"/>
    <mergeCell ref="K113:AD113"/>
    <mergeCell ref="AA112:AD112"/>
    <mergeCell ref="W112:X112"/>
    <mergeCell ref="Y112:Z112"/>
    <mergeCell ref="AY107:BR107"/>
    <mergeCell ref="AY108:BR108"/>
    <mergeCell ref="AY113:BR113"/>
    <mergeCell ref="CM107:DF107"/>
    <mergeCell ref="CM108:DF108"/>
    <mergeCell ref="CM113:DF113"/>
    <mergeCell ref="BS107:CL107"/>
    <mergeCell ref="BS108:CL108"/>
    <mergeCell ref="BS113:CL113"/>
    <mergeCell ref="CI112:CL112"/>
    <mergeCell ref="DC112:DF112"/>
    <mergeCell ref="AY112:BB112"/>
    <mergeCell ref="BC112:BD112"/>
    <mergeCell ref="AE113:AX113"/>
    <mergeCell ref="AU112:AX112"/>
    <mergeCell ref="AS112:AT112"/>
    <mergeCell ref="BO112:BR112"/>
    <mergeCell ref="AE112:AH112"/>
    <mergeCell ref="AI112:AJ112"/>
    <mergeCell ref="AK112:AL112"/>
    <mergeCell ref="FG2:FG6"/>
    <mergeCell ref="K3:AD3"/>
    <mergeCell ref="EA3:EG3"/>
    <mergeCell ref="EV3:EV6"/>
    <mergeCell ref="EA2:EG2"/>
    <mergeCell ref="EV2:EX2"/>
    <mergeCell ref="FD3:FD6"/>
    <mergeCell ref="EK4:EK5"/>
    <mergeCell ref="K2:AD2"/>
    <mergeCell ref="FF3:FF6"/>
    <mergeCell ref="EW3:EW6"/>
    <mergeCell ref="EX3:EX6"/>
    <mergeCell ref="EY3:EY6"/>
    <mergeCell ref="EB4:EB5"/>
    <mergeCell ref="EC4:EC5"/>
    <mergeCell ref="ED4:ED5"/>
    <mergeCell ref="EP4:EP5"/>
    <mergeCell ref="AX5:AX6"/>
    <mergeCell ref="BR5:BR6"/>
    <mergeCell ref="EH2:EN2"/>
    <mergeCell ref="EH3:EN3"/>
    <mergeCell ref="EH4:EH5"/>
    <mergeCell ref="EY2:FF2"/>
    <mergeCell ref="ET4:ET5"/>
    <mergeCell ref="B2:J2"/>
    <mergeCell ref="H4:J4"/>
    <mergeCell ref="F5:F6"/>
    <mergeCell ref="G5:G6"/>
    <mergeCell ref="DZ5:DZ6"/>
    <mergeCell ref="EZ3:EZ6"/>
    <mergeCell ref="FA3:FA6"/>
    <mergeCell ref="FB3:FB6"/>
    <mergeCell ref="T4:T5"/>
    <mergeCell ref="U4:W4"/>
    <mergeCell ref="X4:Z4"/>
    <mergeCell ref="AA4:AA5"/>
    <mergeCell ref="EG5:EG6"/>
    <mergeCell ref="EA4:EA5"/>
    <mergeCell ref="EI4:EI5"/>
    <mergeCell ref="EJ4:EJ5"/>
    <mergeCell ref="EN5:EN6"/>
    <mergeCell ref="EO2:EU2"/>
    <mergeCell ref="EO3:EU3"/>
    <mergeCell ref="EO4:EO5"/>
    <mergeCell ref="EQ4:EQ5"/>
    <mergeCell ref="ER4:ER5"/>
    <mergeCell ref="EU5:EU6"/>
    <mergeCell ref="ES4:ES5"/>
    <mergeCell ref="A11:A113"/>
    <mergeCell ref="CV4:CV5"/>
    <mergeCell ref="DP4:DP5"/>
    <mergeCell ref="AN4:AN5"/>
    <mergeCell ref="A2:A10"/>
    <mergeCell ref="B4:D4"/>
    <mergeCell ref="H5:H6"/>
    <mergeCell ref="AD5:AD6"/>
    <mergeCell ref="CL5:CL6"/>
    <mergeCell ref="DF5:DF6"/>
    <mergeCell ref="I5:I6"/>
    <mergeCell ref="J5:J6"/>
    <mergeCell ref="B5:B6"/>
    <mergeCell ref="C5:C6"/>
    <mergeCell ref="D5:D6"/>
    <mergeCell ref="E5:E6"/>
    <mergeCell ref="B3:E3"/>
    <mergeCell ref="F3:J3"/>
    <mergeCell ref="B107:J107"/>
    <mergeCell ref="B108:J108"/>
    <mergeCell ref="K107:AD107"/>
    <mergeCell ref="K108:AD108"/>
    <mergeCell ref="B109:J112"/>
    <mergeCell ref="B113:J113"/>
    <mergeCell ref="AY2:BR2"/>
    <mergeCell ref="AY3:BR3"/>
    <mergeCell ref="BH4:BH5"/>
    <mergeCell ref="BI4:BK4"/>
    <mergeCell ref="BL4:BN4"/>
    <mergeCell ref="BO4:BO5"/>
    <mergeCell ref="AE2:AX2"/>
    <mergeCell ref="AE3:AX3"/>
    <mergeCell ref="AO4:AQ4"/>
    <mergeCell ref="AR4:AT4"/>
    <mergeCell ref="AU4:AU5"/>
    <mergeCell ref="AE4:AG4"/>
    <mergeCell ref="AH4:AJ4"/>
    <mergeCell ref="AK4:AM4"/>
    <mergeCell ref="BB4:BD4"/>
    <mergeCell ref="BE4:BG4"/>
    <mergeCell ref="AV4:AV6"/>
    <mergeCell ref="AW4:AW6"/>
    <mergeCell ref="AY4:BA4"/>
    <mergeCell ref="BP4:BP6"/>
    <mergeCell ref="BQ4:BQ6"/>
    <mergeCell ref="EE4:EE5"/>
    <mergeCell ref="EF4:EF5"/>
    <mergeCell ref="EL4:EL5"/>
    <mergeCell ref="BS2:CL2"/>
    <mergeCell ref="BS3:CL3"/>
    <mergeCell ref="CB4:CB5"/>
    <mergeCell ref="CC4:CE4"/>
    <mergeCell ref="CF4:CH4"/>
    <mergeCell ref="CI4:CI5"/>
    <mergeCell ref="CM2:DF2"/>
    <mergeCell ref="DG2:DZ2"/>
    <mergeCell ref="CM3:DF3"/>
    <mergeCell ref="DG3:DZ3"/>
    <mergeCell ref="CW4:CY4"/>
    <mergeCell ref="CZ4:DB4"/>
    <mergeCell ref="DC4:DC5"/>
    <mergeCell ref="DQ4:DS4"/>
    <mergeCell ref="DT4:DV4"/>
    <mergeCell ref="DW4:DW5"/>
    <mergeCell ref="DJ4:DL4"/>
    <mergeCell ref="BV4:BX4"/>
    <mergeCell ref="BY4:CA4"/>
    <mergeCell ref="BS4:BU4"/>
    <mergeCell ref="CJ4:CJ6"/>
    <mergeCell ref="AE107:AX107"/>
    <mergeCell ref="AE108:AX108"/>
    <mergeCell ref="BE112:BF112"/>
    <mergeCell ref="BG112:BH112"/>
    <mergeCell ref="BI112:BJ112"/>
    <mergeCell ref="AM112:AN112"/>
    <mergeCell ref="AO112:AP112"/>
    <mergeCell ref="AQ112:AR112"/>
    <mergeCell ref="EH107:EN107"/>
    <mergeCell ref="DG107:DZ107"/>
    <mergeCell ref="BK112:BL112"/>
    <mergeCell ref="BM112:BN112"/>
    <mergeCell ref="CU112:CV112"/>
    <mergeCell ref="CW112:CX112"/>
    <mergeCell ref="CY112:CZ112"/>
    <mergeCell ref="DA112:DB112"/>
    <mergeCell ref="EB109:EB111"/>
    <mergeCell ref="EC109:EC111"/>
    <mergeCell ref="ED109:ED111"/>
    <mergeCell ref="EE109:EE111"/>
    <mergeCell ref="EF109:EG111"/>
    <mergeCell ref="EH109:EH111"/>
    <mergeCell ref="EI109:EI111"/>
    <mergeCell ref="EJ109:EJ111"/>
    <mergeCell ref="AB4:AB6"/>
    <mergeCell ref="AC4:AC6"/>
    <mergeCell ref="K112:N112"/>
    <mergeCell ref="O112:P112"/>
    <mergeCell ref="Q112:R112"/>
    <mergeCell ref="S112:T112"/>
    <mergeCell ref="U112:V112"/>
    <mergeCell ref="K4:M4"/>
    <mergeCell ref="N4:P4"/>
    <mergeCell ref="Q4:S4"/>
    <mergeCell ref="K109:N111"/>
    <mergeCell ref="S109:T111"/>
    <mergeCell ref="Q109:R111"/>
    <mergeCell ref="O109:P111"/>
    <mergeCell ref="AA109:AD111"/>
    <mergeCell ref="Y109:Z111"/>
    <mergeCell ref="W109:X111"/>
    <mergeCell ref="CK4:CK6"/>
    <mergeCell ref="BS112:BV112"/>
    <mergeCell ref="BW112:BX112"/>
    <mergeCell ref="BY112:BZ112"/>
    <mergeCell ref="CA112:CB112"/>
    <mergeCell ref="CC112:CD112"/>
    <mergeCell ref="CE112:CF112"/>
    <mergeCell ref="CQ112:CR112"/>
    <mergeCell ref="CS112:CT112"/>
    <mergeCell ref="BW109:BX111"/>
    <mergeCell ref="BY109:BZ111"/>
    <mergeCell ref="CA109:CB111"/>
    <mergeCell ref="CC109:CD111"/>
    <mergeCell ref="CE109:CF111"/>
    <mergeCell ref="CG109:CH111"/>
    <mergeCell ref="CI109:CL111"/>
    <mergeCell ref="CG112:CH112"/>
    <mergeCell ref="DG4:DI4"/>
    <mergeCell ref="CM4:CO4"/>
    <mergeCell ref="DD4:DD6"/>
    <mergeCell ref="DE4:DE6"/>
    <mergeCell ref="DG108:DZ108"/>
    <mergeCell ref="DY4:DY6"/>
    <mergeCell ref="DG112:DJ112"/>
    <mergeCell ref="DK112:DL112"/>
    <mergeCell ref="DM112:DN112"/>
    <mergeCell ref="DO112:DP112"/>
    <mergeCell ref="DQ112:DR112"/>
    <mergeCell ref="DS112:DT112"/>
    <mergeCell ref="DU112:DV112"/>
    <mergeCell ref="DG109:DJ111"/>
    <mergeCell ref="DK109:DL111"/>
    <mergeCell ref="DM109:DN111"/>
    <mergeCell ref="CP4:CR4"/>
    <mergeCell ref="CS4:CU4"/>
    <mergeCell ref="CM112:CP112"/>
    <mergeCell ref="DQ109:DR111"/>
    <mergeCell ref="DS109:DT111"/>
    <mergeCell ref="DU109:DV111"/>
    <mergeCell ref="DW109:DZ111"/>
    <mergeCell ref="BC109:BD111"/>
    <mergeCell ref="BE109:BF111"/>
    <mergeCell ref="BG109:BH111"/>
    <mergeCell ref="BI109:BJ111"/>
    <mergeCell ref="BK109:BL111"/>
    <mergeCell ref="BM109:BN111"/>
    <mergeCell ref="BO109:BR111"/>
    <mergeCell ref="U109:V111"/>
    <mergeCell ref="BS109:BV111"/>
    <mergeCell ref="AE109:AH111"/>
    <mergeCell ref="AI109:AJ111"/>
    <mergeCell ref="AK109:AL111"/>
    <mergeCell ref="AM109:AN111"/>
    <mergeCell ref="AO109:AP111"/>
    <mergeCell ref="AQ109:AR111"/>
    <mergeCell ref="AS109:AT111"/>
    <mergeCell ref="AU109:AX111"/>
    <mergeCell ref="AY109:BB111"/>
    <mergeCell ref="EV109:EW111"/>
    <mergeCell ref="EX109:EX111"/>
    <mergeCell ref="EY109:EY111"/>
    <mergeCell ref="FF109:FF111"/>
    <mergeCell ref="FD109:FD111"/>
    <mergeCell ref="CM109:CP111"/>
    <mergeCell ref="CQ109:CR111"/>
    <mergeCell ref="CS109:CT111"/>
    <mergeCell ref="CU109:CV111"/>
    <mergeCell ref="CW109:CX111"/>
    <mergeCell ref="CY109:CZ111"/>
    <mergeCell ref="DA109:DB111"/>
    <mergeCell ref="DC109:DF111"/>
    <mergeCell ref="EM109:EN111"/>
    <mergeCell ref="EO109:EO111"/>
    <mergeCell ref="EP109:EP111"/>
    <mergeCell ref="EQ109:EQ111"/>
    <mergeCell ref="ER109:ER111"/>
    <mergeCell ref="ES109:ES111"/>
    <mergeCell ref="ET109:EU111"/>
    <mergeCell ref="EK109:EK111"/>
    <mergeCell ref="EL109:EL111"/>
    <mergeCell ref="EA109:EA111"/>
  </mergeCells>
  <conditionalFormatting sqref="F7:AA106 AV7:AW13 AV24:AW24 AV43:AW106 AV34:AW36 AD7:AU106 AX7:FF106">
    <cfRule type="expression" dxfId="129" priority="16">
      <formula>$F7="NSO"</formula>
    </cfRule>
  </conditionalFormatting>
  <conditionalFormatting sqref="DS5:DT5 CY5:CZ5 CE5:CF5 Z5:Z6 AA4 AA6 W5:W6 X4:X5 T4:U6 K4 K6:S6 V6:Y6 N4 Q4 AT5:AT6 AU4 AQ5:AQ6 AR4:AR5 AN4:AO6 AE4 AE6:AU6 AH4 AK4 BN5:BN6 BO4 BK5:BK6 BL4:BL5 BH4:BI6 AY4 AY6:BG6 BI6:BO6 BB4 BE4 CH5:CH6 CI4 CE5:CE6 CF4:CF5 CB4:CC6 BS4 BS6:CA6 CC6:CI6 BV4 BY4 DB5:DB6 DC4 CY5:CY6 CZ4:CZ5 CV4:CW6 CM4 CM6:CU6 CW6:DC6 CP4 CS4 DV5:DV6 DW4 DS5:DS6 DT4:DT5 DP4:DQ6 DG4 DG6:DO6 DQ6:DW6 DJ4 DM4">
    <cfRule type="cellIs" dxfId="128" priority="15" operator="equal">
      <formula>0</formula>
    </cfRule>
  </conditionalFormatting>
  <conditionalFormatting sqref="D7:AA106 AB7:AC7 AV24:AW24 AV43:AW106 AV34:AW36 AD7:AU106 AV7:AW13 AX7:XFD106">
    <cfRule type="expression" dxfId="127" priority="7">
      <formula>$D7=0</formula>
    </cfRule>
  </conditionalFormatting>
  <conditionalFormatting sqref="FD7:FD106">
    <cfRule type="cellIs" dxfId="126" priority="5" operator="equal">
      <formula>"PROMOTED"</formula>
    </cfRule>
    <cfRule type="cellIs" dxfId="125" priority="6" operator="equal">
      <formula>"PASSED"</formula>
    </cfRule>
  </conditionalFormatting>
  <conditionalFormatting sqref="FF7:FF106">
    <cfRule type="cellIs" dxfId="124" priority="2" operator="equal">
      <formula>3</formula>
    </cfRule>
    <cfRule type="cellIs" dxfId="123" priority="3" operator="equal">
      <formula>2</formula>
    </cfRule>
    <cfRule type="cellIs" dxfId="122" priority="4" operator="equal">
      <formula>1</formula>
    </cfRule>
  </conditionalFormatting>
  <conditionalFormatting sqref="B14:B106">
    <cfRule type="cellIs" dxfId="121" priority="1" operator="equal">
      <formula>0</formula>
    </cfRule>
  </conditionalFormatting>
  <pageMargins left="0.15748031496062992" right="0.15748031496062992" top="0.19685039370078741" bottom="0.19685039370078741" header="0.15748031496062992" footer="0.15748031496062992"/>
  <pageSetup paperSize="9" scale="41"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XFC16"/>
  <sheetViews>
    <sheetView showGridLines="0" workbookViewId="0">
      <selection activeCell="B1" sqref="B1:AS16"/>
    </sheetView>
  </sheetViews>
  <sheetFormatPr defaultColWidth="0" defaultRowHeight="15" zeroHeight="1"/>
  <cols>
    <col min="1" max="1" width="1.85546875" style="9" customWidth="1"/>
    <col min="2" max="2" width="3.5703125" style="9" customWidth="1"/>
    <col min="3" max="3" width="4.42578125" style="9" customWidth="1"/>
    <col min="4" max="4" width="4.42578125" style="10" customWidth="1"/>
    <col min="5" max="6" width="4.42578125" style="10" hidden="1" customWidth="1"/>
    <col min="7" max="7" width="5.140625" style="10" customWidth="1"/>
    <col min="8" max="9" width="4.42578125" style="10" customWidth="1"/>
    <col min="10" max="11" width="4.42578125" style="10" hidden="1" customWidth="1"/>
    <col min="12" max="12" width="4.42578125" style="10" customWidth="1"/>
    <col min="13" max="13" width="4.85546875" style="10" customWidth="1"/>
    <col min="14" max="18" width="4.42578125" style="10" customWidth="1"/>
    <col min="19" max="19" width="4.7109375" style="10" hidden="1" customWidth="1"/>
    <col min="20" max="20" width="4.5703125" style="10" hidden="1" customWidth="1"/>
    <col min="21" max="23" width="4.42578125" style="10" customWidth="1"/>
    <col min="24" max="25" width="4.42578125" style="10" hidden="1" customWidth="1"/>
    <col min="26" max="30" width="4.42578125" style="10" customWidth="1"/>
    <col min="31" max="31" width="6" style="10" bestFit="1" customWidth="1"/>
    <col min="32" max="32" width="5.5703125" style="10" customWidth="1"/>
    <col min="33" max="33" width="5" style="10" hidden="1" customWidth="1"/>
    <col min="34" max="34" width="5.140625" style="10" hidden="1" customWidth="1"/>
    <col min="35" max="37" width="4.42578125" style="10" customWidth="1"/>
    <col min="38" max="39" width="4.42578125" style="10" hidden="1" customWidth="1"/>
    <col min="40" max="45" width="4.42578125" style="10" customWidth="1"/>
    <col min="46" max="46" width="1.7109375" style="9" customWidth="1"/>
    <col min="47" max="49" width="9.140625" style="9" hidden="1"/>
    <col min="50" max="51" width="4.42578125" style="9" hidden="1"/>
    <col min="52" max="54" width="9.140625" style="9" hidden="1"/>
    <col min="55" max="56" width="4.42578125" style="9" hidden="1"/>
    <col min="57" max="63" width="9.140625" style="9" hidden="1"/>
    <col min="64" max="65" width="4.42578125" style="9" hidden="1"/>
    <col min="66" max="68" width="9.140625" style="9" hidden="1"/>
    <col min="69" max="70" width="4.42578125" style="9" hidden="1"/>
    <col min="71" max="77" width="9.140625" style="9" hidden="1"/>
    <col min="78" max="79" width="4.42578125" style="9" hidden="1"/>
    <col min="80" max="82" width="9.140625" style="9" hidden="1"/>
    <col min="83" max="84" width="4.42578125" style="9" hidden="1"/>
    <col min="85" max="16383" width="9.140625" style="9" hidden="1"/>
    <col min="16384" max="16384" width="2.28515625" style="9" hidden="1"/>
  </cols>
  <sheetData>
    <row r="1" spans="2:45" ht="27" customHeight="1">
      <c r="B1" s="1113" t="str">
        <f>CONCATENATE(Master!B8,Master!D8,Master!E8,Master!E11)</f>
        <v>SCHOOL'S FULL NAME:-Govt. Sr. Secondary School P.S.-Bapini (Jodhpur)</v>
      </c>
      <c r="C1" s="1114"/>
      <c r="D1" s="1114"/>
      <c r="E1" s="1114"/>
      <c r="F1" s="1114"/>
      <c r="G1" s="1114"/>
      <c r="H1" s="1114"/>
      <c r="I1" s="1114"/>
      <c r="J1" s="1114"/>
      <c r="K1" s="1114"/>
      <c r="L1" s="1114"/>
      <c r="M1" s="1114"/>
      <c r="N1" s="1114"/>
      <c r="O1" s="1114"/>
      <c r="P1" s="1114"/>
      <c r="Q1" s="1114"/>
      <c r="R1" s="1114"/>
      <c r="S1" s="1114"/>
      <c r="T1" s="1114"/>
      <c r="U1" s="1114"/>
      <c r="V1" s="1114"/>
      <c r="W1" s="1114"/>
      <c r="X1" s="1114"/>
      <c r="Y1" s="1114"/>
      <c r="Z1" s="1114"/>
      <c r="AA1" s="1114"/>
      <c r="AB1" s="1114"/>
      <c r="AC1" s="1114"/>
      <c r="AD1" s="1114"/>
      <c r="AE1" s="1114"/>
      <c r="AF1" s="1114"/>
      <c r="AG1" s="1114"/>
      <c r="AH1" s="1114"/>
      <c r="AI1" s="1114"/>
      <c r="AJ1" s="1114"/>
      <c r="AK1" s="1114"/>
      <c r="AL1" s="1114"/>
      <c r="AM1" s="1114"/>
      <c r="AN1" s="1114"/>
      <c r="AO1" s="1114"/>
      <c r="AP1" s="1114"/>
      <c r="AQ1" s="1114"/>
      <c r="AR1" s="1114"/>
      <c r="AS1" s="1115"/>
    </row>
    <row r="2" spans="2:45" ht="22.5">
      <c r="B2" s="1116" t="str">
        <f>CONCATENATE(,Master!B14,Master!D14,"0",Master!E14)</f>
        <v>U-DISE CODE:-08151106901</v>
      </c>
      <c r="C2" s="1117"/>
      <c r="D2" s="1117"/>
      <c r="E2" s="1117"/>
      <c r="F2" s="1117"/>
      <c r="G2" s="1117"/>
      <c r="H2" s="1117"/>
      <c r="I2" s="1117"/>
      <c r="J2" s="1117"/>
      <c r="K2" s="1117"/>
      <c r="L2" s="1117"/>
      <c r="M2" s="1117"/>
      <c r="N2" s="1117"/>
      <c r="O2" s="1117"/>
      <c r="P2" s="1117"/>
      <c r="Q2" s="1117"/>
      <c r="R2" s="1117"/>
      <c r="S2" s="1117"/>
      <c r="T2" s="1117"/>
      <c r="U2" s="1117"/>
      <c r="V2" s="1117"/>
      <c r="W2" s="1117"/>
      <c r="X2" s="1117"/>
      <c r="Y2" s="1117"/>
      <c r="Z2" s="1117"/>
      <c r="AA2" s="1117"/>
      <c r="AB2" s="1117"/>
      <c r="AC2" s="1117"/>
      <c r="AD2" s="1117"/>
      <c r="AE2" s="1117"/>
      <c r="AF2" s="1117"/>
      <c r="AG2" s="1117"/>
      <c r="AH2" s="1117"/>
      <c r="AI2" s="1117"/>
      <c r="AJ2" s="1117"/>
      <c r="AK2" s="1117"/>
      <c r="AL2" s="1117"/>
      <c r="AM2" s="1117"/>
      <c r="AN2" s="1117"/>
      <c r="AO2" s="1117"/>
      <c r="AP2" s="1117"/>
      <c r="AQ2" s="1117"/>
      <c r="AR2" s="1117"/>
      <c r="AS2" s="1118"/>
    </row>
    <row r="3" spans="2:45" ht="25.5" customHeight="1" thickBot="1">
      <c r="B3" s="1188" t="s">
        <v>185</v>
      </c>
      <c r="C3" s="1189"/>
      <c r="D3" s="1189"/>
      <c r="E3" s="1189"/>
      <c r="F3" s="1189"/>
      <c r="G3" s="1189"/>
      <c r="H3" s="1189"/>
      <c r="I3" s="1189"/>
      <c r="J3" s="1189"/>
      <c r="K3" s="1189"/>
      <c r="L3" s="1189"/>
      <c r="M3" s="1189"/>
      <c r="N3" s="1189"/>
      <c r="O3" s="1189"/>
      <c r="P3" s="1189"/>
      <c r="Q3" s="1189"/>
      <c r="R3" s="1190" t="str">
        <f>CONCATENATE(P12,U12)</f>
        <v>Class:-6(A)</v>
      </c>
      <c r="S3" s="1190"/>
      <c r="T3" s="1190"/>
      <c r="U3" s="1190"/>
      <c r="V3" s="1190"/>
      <c r="W3" s="1190"/>
      <c r="X3" s="1190"/>
      <c r="Y3" s="1190"/>
      <c r="Z3" s="1190"/>
      <c r="AA3" s="537"/>
      <c r="AB3" s="537"/>
      <c r="AC3" s="537"/>
      <c r="AD3" s="537"/>
      <c r="AE3" s="537"/>
      <c r="AF3" s="1119" t="str">
        <f>CONCATENATE(Master!B6,Master!D6,Master!E6)</f>
        <v>SESSION:-2024-25</v>
      </c>
      <c r="AG3" s="1119"/>
      <c r="AH3" s="1119"/>
      <c r="AI3" s="1119"/>
      <c r="AJ3" s="1119"/>
      <c r="AK3" s="1119"/>
      <c r="AL3" s="1119"/>
      <c r="AM3" s="1119"/>
      <c r="AN3" s="1119"/>
      <c r="AO3" s="1119"/>
      <c r="AP3" s="1119"/>
      <c r="AQ3" s="1119"/>
      <c r="AR3" s="1119"/>
      <c r="AS3" s="1120"/>
    </row>
    <row r="4" spans="2:45" ht="46.5" customHeight="1">
      <c r="B4" s="1121" t="s">
        <v>33</v>
      </c>
      <c r="C4" s="1123" t="s">
        <v>26</v>
      </c>
      <c r="D4" s="1125" t="str">
        <f>'Marks Entry'!L3</f>
        <v>HINDI</v>
      </c>
      <c r="E4" s="1126"/>
      <c r="F4" s="1126"/>
      <c r="G4" s="1127"/>
      <c r="H4" s="1127"/>
      <c r="I4" s="1127"/>
      <c r="J4" s="1127"/>
      <c r="K4" s="1127"/>
      <c r="L4" s="1127"/>
      <c r="M4" s="1127"/>
      <c r="N4" s="1127"/>
      <c r="O4" s="1127"/>
      <c r="P4" s="1127"/>
      <c r="Q4" s="1130"/>
      <c r="R4" s="1125" t="str">
        <f>'Result Sheet'!AE107</f>
        <v>ENGLISH</v>
      </c>
      <c r="S4" s="1126"/>
      <c r="T4" s="1126"/>
      <c r="U4" s="1127"/>
      <c r="V4" s="1127"/>
      <c r="W4" s="1127"/>
      <c r="X4" s="1127"/>
      <c r="Y4" s="1127"/>
      <c r="Z4" s="1127"/>
      <c r="AA4" s="1127"/>
      <c r="AB4" s="1127"/>
      <c r="AC4" s="1127"/>
      <c r="AD4" s="1127"/>
      <c r="AE4" s="1130"/>
      <c r="AF4" s="1125" t="str">
        <f>'Result Sheet'!AY107</f>
        <v>SANSKRIT</v>
      </c>
      <c r="AG4" s="1126"/>
      <c r="AH4" s="1126"/>
      <c r="AI4" s="1127"/>
      <c r="AJ4" s="1127"/>
      <c r="AK4" s="1127"/>
      <c r="AL4" s="1127"/>
      <c r="AM4" s="1127"/>
      <c r="AN4" s="1127"/>
      <c r="AO4" s="1127"/>
      <c r="AP4" s="1127"/>
      <c r="AQ4" s="1128"/>
      <c r="AR4" s="1128"/>
      <c r="AS4" s="1129"/>
    </row>
    <row r="5" spans="2:45" ht="62.25" customHeight="1">
      <c r="B5" s="1122"/>
      <c r="C5" s="1124"/>
      <c r="D5" s="538" t="s">
        <v>115</v>
      </c>
      <c r="E5" s="539" t="s">
        <v>69</v>
      </c>
      <c r="F5" s="539" t="s">
        <v>118</v>
      </c>
      <c r="G5" s="540" t="s">
        <v>67</v>
      </c>
      <c r="H5" s="540" t="s">
        <v>68</v>
      </c>
      <c r="I5" s="540" t="s">
        <v>70</v>
      </c>
      <c r="J5" s="540" t="s">
        <v>116</v>
      </c>
      <c r="K5" s="540" t="s">
        <v>117</v>
      </c>
      <c r="L5" s="540" t="s">
        <v>69</v>
      </c>
      <c r="M5" s="540" t="s">
        <v>152</v>
      </c>
      <c r="N5" s="1176" t="s">
        <v>113</v>
      </c>
      <c r="O5" s="1177"/>
      <c r="P5" s="1178" t="s">
        <v>31</v>
      </c>
      <c r="Q5" s="1179"/>
      <c r="R5" s="538" t="s">
        <v>115</v>
      </c>
      <c r="S5" s="539" t="s">
        <v>69</v>
      </c>
      <c r="T5" s="539" t="s">
        <v>118</v>
      </c>
      <c r="U5" s="540" t="s">
        <v>67</v>
      </c>
      <c r="V5" s="540" t="s">
        <v>68</v>
      </c>
      <c r="W5" s="540" t="s">
        <v>70</v>
      </c>
      <c r="X5" s="540" t="s">
        <v>116</v>
      </c>
      <c r="Y5" s="540" t="s">
        <v>117</v>
      </c>
      <c r="Z5" s="540" t="s">
        <v>69</v>
      </c>
      <c r="AA5" s="540" t="s">
        <v>152</v>
      </c>
      <c r="AB5" s="1176" t="s">
        <v>113</v>
      </c>
      <c r="AC5" s="1177"/>
      <c r="AD5" s="1178" t="s">
        <v>31</v>
      </c>
      <c r="AE5" s="1179"/>
      <c r="AF5" s="538" t="s">
        <v>115</v>
      </c>
      <c r="AG5" s="539" t="s">
        <v>69</v>
      </c>
      <c r="AH5" s="539" t="s">
        <v>118</v>
      </c>
      <c r="AI5" s="540" t="s">
        <v>67</v>
      </c>
      <c r="AJ5" s="540" t="s">
        <v>68</v>
      </c>
      <c r="AK5" s="540" t="s">
        <v>70</v>
      </c>
      <c r="AL5" s="540" t="s">
        <v>116</v>
      </c>
      <c r="AM5" s="540" t="s">
        <v>117</v>
      </c>
      <c r="AN5" s="540" t="s">
        <v>69</v>
      </c>
      <c r="AO5" s="540" t="s">
        <v>152</v>
      </c>
      <c r="AP5" s="1176" t="s">
        <v>113</v>
      </c>
      <c r="AQ5" s="1177"/>
      <c r="AR5" s="1178" t="s">
        <v>31</v>
      </c>
      <c r="AS5" s="1179"/>
    </row>
    <row r="6" spans="2:45" ht="33.75" customHeight="1">
      <c r="B6" s="1169">
        <v>1</v>
      </c>
      <c r="C6" s="1172" t="str">
        <f>CONCATENATE(P12,U12)</f>
        <v>Class:-6(A)</v>
      </c>
      <c r="D6" s="1131">
        <f>'Result Sheet'!K112</f>
        <v>9</v>
      </c>
      <c r="E6" s="1133">
        <f>COUNTIF('Marks Entry'!$AE$9:$AE$108,"D")</f>
        <v>6</v>
      </c>
      <c r="F6" s="1133">
        <f>COUNTIF('Marks Entry'!$AE$9:$AE$108,"I")</f>
        <v>0</v>
      </c>
      <c r="G6" s="1133">
        <f>'Result Sheet'!Q112</f>
        <v>0</v>
      </c>
      <c r="H6" s="1133">
        <f>'Result Sheet'!S112</f>
        <v>0</v>
      </c>
      <c r="I6" s="1133">
        <f>'Result Sheet'!U112</f>
        <v>1</v>
      </c>
      <c r="J6" s="1133">
        <f>COUNTIF('Marks Entry'!$AE$9:$AE$108,"G1")</f>
        <v>0</v>
      </c>
      <c r="K6" s="1133">
        <f>COUNTIF('Marks Entry'!$AE$9:$AE$108,"G2")</f>
        <v>0</v>
      </c>
      <c r="L6" s="1133">
        <f>'Result Sheet'!W112</f>
        <v>6</v>
      </c>
      <c r="M6" s="1133">
        <f>'Result Sheet'!Y112</f>
        <v>2</v>
      </c>
      <c r="N6" s="1180">
        <f>'Result Sheet'!O112</f>
        <v>0</v>
      </c>
      <c r="O6" s="1181"/>
      <c r="P6" s="1184">
        <f>SUM(G6:O7)</f>
        <v>9</v>
      </c>
      <c r="Q6" s="1185"/>
      <c r="R6" s="1131">
        <f>'Result Sheet'!AE112</f>
        <v>9</v>
      </c>
      <c r="S6" s="1133">
        <f>COUNTIF('Marks Entry'!$AY$9:$AY$108,"D")</f>
        <v>5</v>
      </c>
      <c r="T6" s="1133">
        <f>COUNTIF('Marks Entry'!$AY$9:$AY$108,"I")</f>
        <v>0</v>
      </c>
      <c r="U6" s="1133">
        <f>'Result Sheet'!AK112</f>
        <v>0</v>
      </c>
      <c r="V6" s="1133">
        <f>'Result Sheet'!AM112</f>
        <v>0</v>
      </c>
      <c r="W6" s="1133">
        <f>'Result Sheet'!AO112</f>
        <v>2</v>
      </c>
      <c r="X6" s="1133">
        <f>COUNTIF('Marks Entry'!$AE$9:$AE$108,"G1")</f>
        <v>0</v>
      </c>
      <c r="Y6" s="1133">
        <f>COUNTIF('Marks Entry'!$AE$9:$AE$108,"G2")</f>
        <v>0</v>
      </c>
      <c r="Z6" s="1133">
        <f>'Result Sheet'!AQ112</f>
        <v>5</v>
      </c>
      <c r="AA6" s="1133">
        <f>'Result Sheet'!AS112</f>
        <v>2</v>
      </c>
      <c r="AB6" s="1180">
        <f>'Result Sheet'!AI112</f>
        <v>0</v>
      </c>
      <c r="AC6" s="1181"/>
      <c r="AD6" s="1184">
        <f>SUM(U6:AC7)</f>
        <v>9</v>
      </c>
      <c r="AE6" s="1185"/>
      <c r="AF6" s="1131">
        <f>'Result Sheet'!AY112</f>
        <v>9</v>
      </c>
      <c r="AG6" s="1133">
        <f>COUNTIF('Marks Entry'!$BS$9:$BS$108,"D")</f>
        <v>5</v>
      </c>
      <c r="AH6" s="1133">
        <f>COUNTIF('Marks Entry'!$BS$9:$BS$108,"I")</f>
        <v>0</v>
      </c>
      <c r="AI6" s="1133">
        <f>'Result Sheet'!BE112</f>
        <v>0</v>
      </c>
      <c r="AJ6" s="1133">
        <f>'Result Sheet'!BG112</f>
        <v>1</v>
      </c>
      <c r="AK6" s="1133">
        <f>'Result Sheet'!BI112</f>
        <v>1</v>
      </c>
      <c r="AL6" s="1133">
        <f>COUNTIF('Marks Entry'!$AE$9:$AE$108,"G1")</f>
        <v>0</v>
      </c>
      <c r="AM6" s="1133">
        <f>COUNTIF('Marks Entry'!$AE$9:$AE$108,"G2")</f>
        <v>0</v>
      </c>
      <c r="AN6" s="1133">
        <f>'Result Sheet'!BK112</f>
        <v>5</v>
      </c>
      <c r="AO6" s="1133">
        <f>'Result Sheet'!BM112</f>
        <v>2</v>
      </c>
      <c r="AP6" s="1180">
        <f>'Result Sheet'!BC112</f>
        <v>0</v>
      </c>
      <c r="AQ6" s="1181"/>
      <c r="AR6" s="1184">
        <f>SUM(AI6:AQ7)</f>
        <v>9</v>
      </c>
      <c r="AS6" s="1185"/>
    </row>
    <row r="7" spans="2:45" ht="33.75" customHeight="1" thickBot="1">
      <c r="B7" s="1170"/>
      <c r="C7" s="1173"/>
      <c r="D7" s="1132"/>
      <c r="E7" s="1134"/>
      <c r="F7" s="1134"/>
      <c r="G7" s="1134"/>
      <c r="H7" s="1134"/>
      <c r="I7" s="1134"/>
      <c r="J7" s="1134"/>
      <c r="K7" s="1134"/>
      <c r="L7" s="1134"/>
      <c r="M7" s="1134"/>
      <c r="N7" s="1182"/>
      <c r="O7" s="1183"/>
      <c r="P7" s="1186"/>
      <c r="Q7" s="1187"/>
      <c r="R7" s="1132"/>
      <c r="S7" s="1134"/>
      <c r="T7" s="1134"/>
      <c r="U7" s="1134"/>
      <c r="V7" s="1134"/>
      <c r="W7" s="1134"/>
      <c r="X7" s="1134"/>
      <c r="Y7" s="1134"/>
      <c r="Z7" s="1134"/>
      <c r="AA7" s="1134"/>
      <c r="AB7" s="1182"/>
      <c r="AC7" s="1183"/>
      <c r="AD7" s="1186"/>
      <c r="AE7" s="1187"/>
      <c r="AF7" s="1132"/>
      <c r="AG7" s="1134"/>
      <c r="AH7" s="1134"/>
      <c r="AI7" s="1134"/>
      <c r="AJ7" s="1134"/>
      <c r="AK7" s="1134"/>
      <c r="AL7" s="1134"/>
      <c r="AM7" s="1134"/>
      <c r="AN7" s="1134"/>
      <c r="AO7" s="1134"/>
      <c r="AP7" s="1182"/>
      <c r="AQ7" s="1183"/>
      <c r="AR7" s="1186"/>
      <c r="AS7" s="1187"/>
    </row>
    <row r="8" spans="2:45" ht="52.5" customHeight="1">
      <c r="B8" s="1170"/>
      <c r="C8" s="1173"/>
      <c r="D8" s="1125" t="str">
        <f>'Result Sheet'!BS107</f>
        <v>SCIENCE</v>
      </c>
      <c r="E8" s="1126"/>
      <c r="F8" s="1126"/>
      <c r="G8" s="1127"/>
      <c r="H8" s="1127"/>
      <c r="I8" s="1127"/>
      <c r="J8" s="1127"/>
      <c r="K8" s="1127"/>
      <c r="L8" s="1127"/>
      <c r="M8" s="1127"/>
      <c r="N8" s="1127"/>
      <c r="O8" s="1127"/>
      <c r="P8" s="1127"/>
      <c r="Q8" s="1130"/>
      <c r="R8" s="1125" t="str">
        <f>'Result Sheet'!CM107</f>
        <v>MATHEMATICS</v>
      </c>
      <c r="S8" s="1126"/>
      <c r="T8" s="1126"/>
      <c r="U8" s="1127"/>
      <c r="V8" s="1127"/>
      <c r="W8" s="1127"/>
      <c r="X8" s="1127"/>
      <c r="Y8" s="1127"/>
      <c r="Z8" s="1127"/>
      <c r="AA8" s="1127"/>
      <c r="AB8" s="1127"/>
      <c r="AC8" s="1127"/>
      <c r="AD8" s="1127"/>
      <c r="AE8" s="1130"/>
      <c r="AF8" s="1125" t="str">
        <f>'Result Sheet'!DG107</f>
        <v>SOCIAL SCIENCE</v>
      </c>
      <c r="AG8" s="1126"/>
      <c r="AH8" s="1126"/>
      <c r="AI8" s="1127"/>
      <c r="AJ8" s="1127"/>
      <c r="AK8" s="1127"/>
      <c r="AL8" s="1127"/>
      <c r="AM8" s="1127"/>
      <c r="AN8" s="1127"/>
      <c r="AO8" s="1127"/>
      <c r="AP8" s="1127"/>
      <c r="AQ8" s="1128"/>
      <c r="AR8" s="1128"/>
      <c r="AS8" s="1129"/>
    </row>
    <row r="9" spans="2:45" ht="62.25" customHeight="1">
      <c r="B9" s="1170"/>
      <c r="C9" s="1173"/>
      <c r="D9" s="538" t="s">
        <v>115</v>
      </c>
      <c r="E9" s="539" t="s">
        <v>69</v>
      </c>
      <c r="F9" s="539" t="s">
        <v>118</v>
      </c>
      <c r="G9" s="540" t="s">
        <v>67</v>
      </c>
      <c r="H9" s="540" t="s">
        <v>68</v>
      </c>
      <c r="I9" s="540" t="s">
        <v>70</v>
      </c>
      <c r="J9" s="540" t="s">
        <v>116</v>
      </c>
      <c r="K9" s="540" t="s">
        <v>117</v>
      </c>
      <c r="L9" s="540" t="s">
        <v>69</v>
      </c>
      <c r="M9" s="540" t="s">
        <v>152</v>
      </c>
      <c r="N9" s="1176" t="s">
        <v>113</v>
      </c>
      <c r="O9" s="1177"/>
      <c r="P9" s="1178" t="s">
        <v>31</v>
      </c>
      <c r="Q9" s="1179"/>
      <c r="R9" s="538" t="s">
        <v>115</v>
      </c>
      <c r="S9" s="539" t="s">
        <v>69</v>
      </c>
      <c r="T9" s="539" t="s">
        <v>118</v>
      </c>
      <c r="U9" s="540" t="s">
        <v>67</v>
      </c>
      <c r="V9" s="540" t="s">
        <v>68</v>
      </c>
      <c r="W9" s="540" t="s">
        <v>70</v>
      </c>
      <c r="X9" s="540" t="s">
        <v>116</v>
      </c>
      <c r="Y9" s="540" t="s">
        <v>117</v>
      </c>
      <c r="Z9" s="540" t="s">
        <v>69</v>
      </c>
      <c r="AA9" s="540" t="s">
        <v>152</v>
      </c>
      <c r="AB9" s="1176" t="s">
        <v>113</v>
      </c>
      <c r="AC9" s="1177"/>
      <c r="AD9" s="1178" t="s">
        <v>31</v>
      </c>
      <c r="AE9" s="1179"/>
      <c r="AF9" s="538" t="s">
        <v>115</v>
      </c>
      <c r="AG9" s="539" t="s">
        <v>69</v>
      </c>
      <c r="AH9" s="539" t="s">
        <v>118</v>
      </c>
      <c r="AI9" s="540" t="s">
        <v>67</v>
      </c>
      <c r="AJ9" s="540" t="s">
        <v>68</v>
      </c>
      <c r="AK9" s="540" t="s">
        <v>70</v>
      </c>
      <c r="AL9" s="540" t="s">
        <v>116</v>
      </c>
      <c r="AM9" s="540" t="s">
        <v>117</v>
      </c>
      <c r="AN9" s="540" t="s">
        <v>69</v>
      </c>
      <c r="AO9" s="540" t="s">
        <v>152</v>
      </c>
      <c r="AP9" s="1176" t="s">
        <v>113</v>
      </c>
      <c r="AQ9" s="1177"/>
      <c r="AR9" s="1178" t="s">
        <v>31</v>
      </c>
      <c r="AS9" s="1179"/>
    </row>
    <row r="10" spans="2:45" ht="55.5" customHeight="1" thickBot="1">
      <c r="B10" s="1171"/>
      <c r="C10" s="1174"/>
      <c r="D10" s="541">
        <f>'Result Sheet'!BS112</f>
        <v>9</v>
      </c>
      <c r="E10" s="542">
        <f>COUNTIF('Marks Entry'!$CM$9:$CM$108,"D")</f>
        <v>6</v>
      </c>
      <c r="F10" s="542">
        <f>COUNTIF('Marks Entry'!$CM$9:$CM$108,"I")</f>
        <v>0</v>
      </c>
      <c r="G10" s="542">
        <f>'Result Sheet'!BW112</f>
        <v>0</v>
      </c>
      <c r="H10" s="542">
        <f>'Result Sheet'!CA112</f>
        <v>0</v>
      </c>
      <c r="I10" s="542">
        <f>'Result Sheet'!CC112</f>
        <v>1</v>
      </c>
      <c r="J10" s="542">
        <f>COUNTIF('Marks Entry'!$CM$9:$CM$108,"G1")</f>
        <v>0</v>
      </c>
      <c r="K10" s="542">
        <f>COUNTIF('Marks Entry'!$CM$9:$CM$108,"G2")</f>
        <v>0</v>
      </c>
      <c r="L10" s="542">
        <f>'Result Sheet'!CE112</f>
        <v>6</v>
      </c>
      <c r="M10" s="542">
        <f>'Result Sheet'!CG112</f>
        <v>2</v>
      </c>
      <c r="N10" s="1160">
        <f>'Result Sheet'!BY112</f>
        <v>0</v>
      </c>
      <c r="O10" s="1161"/>
      <c r="P10" s="1144">
        <f>SUM(G10:O10)</f>
        <v>9</v>
      </c>
      <c r="Q10" s="1145"/>
      <c r="R10" s="543">
        <f>'Result Sheet'!CM112</f>
        <v>9</v>
      </c>
      <c r="S10" s="542">
        <f>COUNTIF('Marks Entry'!$DG$9:$DG$108,"D")</f>
        <v>5</v>
      </c>
      <c r="T10" s="542">
        <f>COUNTIF('Marks Entry'!$DG$9:$DG$108,"I")</f>
        <v>0</v>
      </c>
      <c r="U10" s="542">
        <f>'Result Sheet'!CS112</f>
        <v>0</v>
      </c>
      <c r="V10" s="542">
        <f>'Result Sheet'!CU112</f>
        <v>0</v>
      </c>
      <c r="W10" s="542">
        <f>'Result Sheet'!CW112</f>
        <v>2</v>
      </c>
      <c r="X10" s="542">
        <f>COUNTIF('Marks Entry'!$CM$9:$CM$108,"G1")</f>
        <v>0</v>
      </c>
      <c r="Y10" s="542">
        <f>COUNTIF('Marks Entry'!$CM$9:$CM$108,"G2")</f>
        <v>0</v>
      </c>
      <c r="Z10" s="542">
        <f>'Result Sheet'!CY112</f>
        <v>5</v>
      </c>
      <c r="AA10" s="542">
        <f>'Result Sheet'!DA112</f>
        <v>2</v>
      </c>
      <c r="AB10" s="1160">
        <f>'Result Sheet'!CQ112</f>
        <v>0</v>
      </c>
      <c r="AC10" s="1161"/>
      <c r="AD10" s="1144">
        <f>SUM(U10:AC10)</f>
        <v>9</v>
      </c>
      <c r="AE10" s="1145"/>
      <c r="AF10" s="543">
        <f>'Result Sheet'!DG112</f>
        <v>9</v>
      </c>
      <c r="AG10" s="542">
        <f>COUNTIF('Marks Entry'!$EA$9:$EA$108,"D")</f>
        <v>5</v>
      </c>
      <c r="AH10" s="542">
        <f>COUNTIF('Marks Entry'!$EA$9:$EA$108,"I")</f>
        <v>0</v>
      </c>
      <c r="AI10" s="542">
        <f>'Result Sheet'!DM112</f>
        <v>0</v>
      </c>
      <c r="AJ10" s="542">
        <f>'Result Sheet'!DO112</f>
        <v>1</v>
      </c>
      <c r="AK10" s="542">
        <f>'Result Sheet'!DQ112</f>
        <v>1</v>
      </c>
      <c r="AL10" s="542">
        <f>COUNTIF('Marks Entry'!$CM$9:$CM$108,"G1")</f>
        <v>0</v>
      </c>
      <c r="AM10" s="542">
        <f>COUNTIF('Marks Entry'!$CM$9:$CM$108,"G2")</f>
        <v>0</v>
      </c>
      <c r="AN10" s="542">
        <f>'Result Sheet'!DS112</f>
        <v>5</v>
      </c>
      <c r="AO10" s="542">
        <f>'Result Sheet'!DU112</f>
        <v>2</v>
      </c>
      <c r="AP10" s="1160">
        <f>'Result Sheet'!DK112</f>
        <v>0</v>
      </c>
      <c r="AQ10" s="1161"/>
      <c r="AR10" s="1144">
        <f>SUM(AI10:AQ10)</f>
        <v>9</v>
      </c>
      <c r="AS10" s="1145"/>
    </row>
    <row r="11" spans="2:45" ht="15.75" thickBot="1">
      <c r="B11" s="1146"/>
      <c r="C11" s="1147"/>
      <c r="D11" s="1147"/>
      <c r="E11" s="1147"/>
      <c r="F11" s="1147"/>
      <c r="G11" s="1147"/>
      <c r="H11" s="1147"/>
      <c r="I11" s="1147"/>
      <c r="J11" s="1147"/>
      <c r="K11" s="1147"/>
      <c r="L11" s="1147"/>
      <c r="M11" s="1147"/>
      <c r="N11" s="1147"/>
      <c r="O11" s="1147"/>
      <c r="P11" s="1147"/>
      <c r="Q11" s="1147"/>
      <c r="R11" s="1147"/>
      <c r="S11" s="1147"/>
      <c r="T11" s="1147"/>
      <c r="U11" s="1147"/>
      <c r="V11" s="1147"/>
      <c r="W11" s="1147"/>
      <c r="X11" s="1147"/>
      <c r="Y11" s="1147"/>
      <c r="Z11" s="1147"/>
      <c r="AA11" s="1147"/>
      <c r="AB11" s="1147"/>
      <c r="AC11" s="1147"/>
      <c r="AD11" s="1147"/>
      <c r="AE11" s="1147"/>
      <c r="AF11" s="1147"/>
      <c r="AG11" s="1147"/>
      <c r="AH11" s="1147"/>
      <c r="AI11" s="1147"/>
      <c r="AJ11" s="1147"/>
      <c r="AK11" s="1147"/>
      <c r="AL11" s="1147"/>
      <c r="AM11" s="1147"/>
      <c r="AN11" s="1147"/>
      <c r="AO11" s="1147"/>
      <c r="AP11" s="1147"/>
      <c r="AQ11" s="1147"/>
      <c r="AR11" s="1147"/>
      <c r="AS11" s="1148"/>
    </row>
    <row r="12" spans="2:45" ht="26.25" thickBot="1">
      <c r="B12" s="1153" t="s">
        <v>184</v>
      </c>
      <c r="C12" s="1154"/>
      <c r="D12" s="1154"/>
      <c r="E12" s="1154"/>
      <c r="F12" s="1154"/>
      <c r="G12" s="1154"/>
      <c r="H12" s="1154"/>
      <c r="I12" s="1154"/>
      <c r="J12" s="1154"/>
      <c r="K12" s="1154"/>
      <c r="L12" s="1154"/>
      <c r="M12" s="1154"/>
      <c r="N12" s="1154"/>
      <c r="O12" s="1154"/>
      <c r="P12" s="1155" t="s">
        <v>107</v>
      </c>
      <c r="Q12" s="1155"/>
      <c r="R12" s="1155"/>
      <c r="S12" s="544"/>
      <c r="T12" s="544"/>
      <c r="U12" s="1156" t="str">
        <f>CONCATENATE('Marks Entry'!G4,'Marks Entry'!J4)</f>
        <v>6(A)</v>
      </c>
      <c r="V12" s="1156"/>
      <c r="W12" s="544"/>
      <c r="X12" s="545"/>
      <c r="Y12" s="545"/>
      <c r="Z12" s="1149" t="str">
        <f>CONCATENATE(Master!B6,Master!D6,Master!E6)</f>
        <v>SESSION:-2024-25</v>
      </c>
      <c r="AA12" s="1149"/>
      <c r="AB12" s="1149"/>
      <c r="AC12" s="1149"/>
      <c r="AD12" s="1149"/>
      <c r="AE12" s="1149"/>
      <c r="AF12" s="1149"/>
      <c r="AG12" s="1149"/>
      <c r="AH12" s="1149"/>
      <c r="AI12" s="1149"/>
      <c r="AJ12" s="1149"/>
      <c r="AK12" s="1149"/>
      <c r="AL12" s="1149"/>
      <c r="AM12" s="1149"/>
      <c r="AN12" s="1149"/>
      <c r="AO12" s="1149"/>
      <c r="AP12" s="1149"/>
      <c r="AQ12" s="1149"/>
      <c r="AR12" s="1149"/>
      <c r="AS12" s="1150"/>
    </row>
    <row r="13" spans="2:45" ht="41.25" customHeight="1">
      <c r="B13" s="1151" t="s">
        <v>33</v>
      </c>
      <c r="C13" s="1152"/>
      <c r="D13" s="1135" t="s">
        <v>26</v>
      </c>
      <c r="E13" s="1136"/>
      <c r="F13" s="1136"/>
      <c r="G13" s="1137"/>
      <c r="H13" s="1157" t="s">
        <v>188</v>
      </c>
      <c r="I13" s="1158"/>
      <c r="J13" s="546"/>
      <c r="K13" s="546"/>
      <c r="L13" s="1135" t="s">
        <v>112</v>
      </c>
      <c r="M13" s="1136"/>
      <c r="N13" s="1137"/>
      <c r="O13" s="1135" t="s">
        <v>119</v>
      </c>
      <c r="P13" s="1136"/>
      <c r="Q13" s="1137"/>
      <c r="R13" s="1136" t="s">
        <v>120</v>
      </c>
      <c r="S13" s="1136"/>
      <c r="T13" s="1136"/>
      <c r="U13" s="1136"/>
      <c r="V13" s="1137"/>
      <c r="W13" s="1157" t="s">
        <v>121</v>
      </c>
      <c r="X13" s="1158"/>
      <c r="Y13" s="1158"/>
      <c r="Z13" s="1158"/>
      <c r="AA13" s="1158"/>
      <c r="AB13" s="1159"/>
      <c r="AC13" s="1135" t="s">
        <v>114</v>
      </c>
      <c r="AD13" s="1136"/>
      <c r="AE13" s="1137"/>
      <c r="AF13" s="1152" t="s">
        <v>113</v>
      </c>
      <c r="AG13" s="1152"/>
      <c r="AH13" s="1152"/>
      <c r="AI13" s="1152"/>
      <c r="AJ13" s="1152"/>
      <c r="AK13" s="1157" t="s">
        <v>186</v>
      </c>
      <c r="AL13" s="1158"/>
      <c r="AM13" s="1158"/>
      <c r="AN13" s="1158"/>
      <c r="AO13" s="1158"/>
      <c r="AP13" s="1159"/>
      <c r="AQ13" s="1158" t="s">
        <v>187</v>
      </c>
      <c r="AR13" s="1158"/>
      <c r="AS13" s="1168"/>
    </row>
    <row r="14" spans="2:45" ht="15.75" customHeight="1">
      <c r="B14" s="1141">
        <v>1</v>
      </c>
      <c r="C14" s="1142"/>
      <c r="D14" s="1143">
        <v>2</v>
      </c>
      <c r="E14" s="1143"/>
      <c r="F14" s="1143"/>
      <c r="G14" s="1143"/>
      <c r="H14" s="1194">
        <v>3</v>
      </c>
      <c r="I14" s="1165"/>
      <c r="J14" s="547"/>
      <c r="K14" s="547"/>
      <c r="L14" s="1194">
        <v>4</v>
      </c>
      <c r="M14" s="1165"/>
      <c r="N14" s="1195"/>
      <c r="O14" s="1194">
        <v>5</v>
      </c>
      <c r="P14" s="1165"/>
      <c r="Q14" s="1195"/>
      <c r="R14" s="1165">
        <v>6</v>
      </c>
      <c r="S14" s="1165"/>
      <c r="T14" s="1165"/>
      <c r="U14" s="1165"/>
      <c r="V14" s="1195"/>
      <c r="W14" s="1194">
        <v>7</v>
      </c>
      <c r="X14" s="1165"/>
      <c r="Y14" s="1165"/>
      <c r="Z14" s="1165"/>
      <c r="AA14" s="1165"/>
      <c r="AB14" s="1195"/>
      <c r="AC14" s="1143">
        <v>8</v>
      </c>
      <c r="AD14" s="1143"/>
      <c r="AE14" s="1143"/>
      <c r="AF14" s="1143">
        <v>9</v>
      </c>
      <c r="AG14" s="1143"/>
      <c r="AH14" s="1143"/>
      <c r="AI14" s="1143"/>
      <c r="AJ14" s="1143"/>
      <c r="AK14" s="1194">
        <v>10</v>
      </c>
      <c r="AL14" s="1165"/>
      <c r="AM14" s="1165"/>
      <c r="AN14" s="1165"/>
      <c r="AO14" s="1165"/>
      <c r="AP14" s="1195"/>
      <c r="AQ14" s="1165">
        <v>11</v>
      </c>
      <c r="AR14" s="1165"/>
      <c r="AS14" s="1166"/>
    </row>
    <row r="15" spans="2:45" ht="45.75" customHeight="1" thickBot="1">
      <c r="B15" s="1175">
        <v>1</v>
      </c>
      <c r="C15" s="1167"/>
      <c r="D15" s="1138" t="str">
        <f>U12</f>
        <v>6(A)</v>
      </c>
      <c r="E15" s="1139"/>
      <c r="F15" s="1139"/>
      <c r="G15" s="1140"/>
      <c r="H15" s="1138">
        <f>'Result Sheet'!EV109</f>
        <v>9</v>
      </c>
      <c r="I15" s="1139"/>
      <c r="J15" s="548"/>
      <c r="K15" s="548"/>
      <c r="L15" s="1138">
        <f>'Result Sheet'!EZ109</f>
        <v>1</v>
      </c>
      <c r="M15" s="1139"/>
      <c r="N15" s="1140"/>
      <c r="O15" s="1138">
        <f>'Result Sheet'!FA109</f>
        <v>2</v>
      </c>
      <c r="P15" s="1139"/>
      <c r="Q15" s="1140"/>
      <c r="R15" s="1139">
        <f>'Result Sheet'!FB109</f>
        <v>4</v>
      </c>
      <c r="S15" s="1139"/>
      <c r="T15" s="1139"/>
      <c r="U15" s="1139"/>
      <c r="V15" s="1140"/>
      <c r="W15" s="1196">
        <f>SUM(L15:V15)</f>
        <v>7</v>
      </c>
      <c r="X15" s="1197"/>
      <c r="Y15" s="1197"/>
      <c r="Z15" s="1197"/>
      <c r="AA15" s="1197"/>
      <c r="AB15" s="1198"/>
      <c r="AC15" s="1167">
        <f>COUNTIF('Marks Entry'!$FI$9:$FI$108,"AB")</f>
        <v>0</v>
      </c>
      <c r="AD15" s="1167"/>
      <c r="AE15" s="1167"/>
      <c r="AF15" s="1167">
        <f>COUNTIF('Marks Entry'!$FI$9:$FI$108,"NSO")</f>
        <v>0</v>
      </c>
      <c r="AG15" s="1167"/>
      <c r="AH15" s="1167"/>
      <c r="AI15" s="1167"/>
      <c r="AJ15" s="1167"/>
      <c r="AK15" s="1191">
        <f>AC15+AF15</f>
        <v>0</v>
      </c>
      <c r="AL15" s="1192"/>
      <c r="AM15" s="1192"/>
      <c r="AN15" s="1192"/>
      <c r="AO15" s="1192"/>
      <c r="AP15" s="1193"/>
      <c r="AQ15" s="1163">
        <f>W15+AK15</f>
        <v>7</v>
      </c>
      <c r="AR15" s="1163"/>
      <c r="AS15" s="1164"/>
    </row>
    <row r="16" spans="2:45">
      <c r="B16" s="1162"/>
      <c r="C16" s="1162"/>
      <c r="D16" s="1162"/>
      <c r="E16" s="1162"/>
      <c r="F16" s="1162"/>
      <c r="G16" s="1162"/>
      <c r="H16" s="1162"/>
      <c r="I16" s="1162"/>
      <c r="J16" s="1162"/>
      <c r="K16" s="1162"/>
      <c r="L16" s="1162"/>
      <c r="M16" s="1162"/>
      <c r="N16" s="1162"/>
      <c r="O16" s="1162"/>
      <c r="P16" s="1162"/>
      <c r="Q16" s="1162"/>
      <c r="R16" s="1162"/>
      <c r="S16" s="1162"/>
      <c r="T16" s="1162"/>
      <c r="U16" s="1162"/>
      <c r="V16" s="1162"/>
      <c r="W16" s="1162"/>
      <c r="X16" s="1162"/>
      <c r="Y16" s="1162"/>
      <c r="Z16" s="1162"/>
      <c r="AA16" s="1162"/>
      <c r="AB16" s="1162"/>
      <c r="AC16" s="1162"/>
      <c r="AD16" s="1162"/>
      <c r="AE16" s="1162"/>
      <c r="AF16" s="1162"/>
      <c r="AG16" s="1162"/>
      <c r="AH16" s="1162"/>
      <c r="AI16" s="1162"/>
      <c r="AJ16" s="1162"/>
      <c r="AK16" s="1162"/>
      <c r="AL16" s="1162"/>
      <c r="AM16" s="1162"/>
      <c r="AN16" s="1162"/>
      <c r="AO16" s="1162"/>
      <c r="AP16" s="1162"/>
      <c r="AQ16" s="1162"/>
      <c r="AR16" s="1162"/>
      <c r="AS16" s="1162"/>
    </row>
  </sheetData>
  <sheetProtection formatColumns="0" formatRows="0"/>
  <mergeCells count="108">
    <mergeCell ref="AK15:AP15"/>
    <mergeCell ref="W13:AB13"/>
    <mergeCell ref="W14:AB14"/>
    <mergeCell ref="W15:AB15"/>
    <mergeCell ref="AK14:AP14"/>
    <mergeCell ref="R13:V13"/>
    <mergeCell ref="R14:V14"/>
    <mergeCell ref="R15:V15"/>
    <mergeCell ref="H13:I13"/>
    <mergeCell ref="H15:I15"/>
    <mergeCell ref="H14:I14"/>
    <mergeCell ref="L13:N13"/>
    <mergeCell ref="L14:N14"/>
    <mergeCell ref="L15:N15"/>
    <mergeCell ref="O13:Q13"/>
    <mergeCell ref="O14:Q14"/>
    <mergeCell ref="O15:Q15"/>
    <mergeCell ref="AB10:AC10"/>
    <mergeCell ref="AD10:AE10"/>
    <mergeCell ref="AP10:AQ10"/>
    <mergeCell ref="AR10:AS10"/>
    <mergeCell ref="AB9:AC9"/>
    <mergeCell ref="AD9:AE9"/>
    <mergeCell ref="AP9:AQ9"/>
    <mergeCell ref="AR9:AS9"/>
    <mergeCell ref="AR5:AS5"/>
    <mergeCell ref="AP6:AQ7"/>
    <mergeCell ref="AR6:AS7"/>
    <mergeCell ref="N9:O9"/>
    <mergeCell ref="P9:Q9"/>
    <mergeCell ref="AB5:AC5"/>
    <mergeCell ref="AD5:AE5"/>
    <mergeCell ref="AB6:AC7"/>
    <mergeCell ref="AD6:AE7"/>
    <mergeCell ref="AP5:AQ5"/>
    <mergeCell ref="B3:Q3"/>
    <mergeCell ref="R3:Z3"/>
    <mergeCell ref="N5:O5"/>
    <mergeCell ref="P5:Q5"/>
    <mergeCell ref="P6:Q7"/>
    <mergeCell ref="N6:O7"/>
    <mergeCell ref="AO6:AO7"/>
    <mergeCell ref="AI6:AI7"/>
    <mergeCell ref="AH6:AH7"/>
    <mergeCell ref="AG6:AG7"/>
    <mergeCell ref="AF8:AS8"/>
    <mergeCell ref="AL6:AL7"/>
    <mergeCell ref="AN6:AN7"/>
    <mergeCell ref="B16:AS16"/>
    <mergeCell ref="AQ15:AS15"/>
    <mergeCell ref="AQ14:AS14"/>
    <mergeCell ref="AC15:AE15"/>
    <mergeCell ref="AF15:AJ15"/>
    <mergeCell ref="AF14:AJ14"/>
    <mergeCell ref="AA6:AA7"/>
    <mergeCell ref="J6:J7"/>
    <mergeCell ref="AQ13:AS13"/>
    <mergeCell ref="AC13:AE13"/>
    <mergeCell ref="AF13:AJ13"/>
    <mergeCell ref="X6:X7"/>
    <mergeCell ref="Y6:Y7"/>
    <mergeCell ref="V6:V7"/>
    <mergeCell ref="R6:R7"/>
    <mergeCell ref="E6:E7"/>
    <mergeCell ref="F6:F7"/>
    <mergeCell ref="B6:B10"/>
    <mergeCell ref="C6:C10"/>
    <mergeCell ref="M6:M7"/>
    <mergeCell ref="D8:Q8"/>
    <mergeCell ref="K6:K7"/>
    <mergeCell ref="D6:D7"/>
    <mergeCell ref="B15:C15"/>
    <mergeCell ref="D13:G13"/>
    <mergeCell ref="D15:G15"/>
    <mergeCell ref="B14:C14"/>
    <mergeCell ref="D14:G14"/>
    <mergeCell ref="W6:W7"/>
    <mergeCell ref="U6:U7"/>
    <mergeCell ref="G6:G7"/>
    <mergeCell ref="H6:H7"/>
    <mergeCell ref="I6:I7"/>
    <mergeCell ref="L6:L7"/>
    <mergeCell ref="R8:AE8"/>
    <mergeCell ref="S6:S7"/>
    <mergeCell ref="T6:T7"/>
    <mergeCell ref="Z6:Z7"/>
    <mergeCell ref="P10:Q10"/>
    <mergeCell ref="AC14:AE14"/>
    <mergeCell ref="B11:AS11"/>
    <mergeCell ref="Z12:AS12"/>
    <mergeCell ref="B13:C13"/>
    <mergeCell ref="B12:O12"/>
    <mergeCell ref="P12:R12"/>
    <mergeCell ref="U12:V12"/>
    <mergeCell ref="AK13:AP13"/>
    <mergeCell ref="N10:O10"/>
    <mergeCell ref="B1:AS1"/>
    <mergeCell ref="B2:AS2"/>
    <mergeCell ref="AF3:AS3"/>
    <mergeCell ref="B4:B5"/>
    <mergeCell ref="C4:C5"/>
    <mergeCell ref="AF4:AS4"/>
    <mergeCell ref="D4:Q4"/>
    <mergeCell ref="R4:AE4"/>
    <mergeCell ref="AF6:AF7"/>
    <mergeCell ref="AM6:AM7"/>
    <mergeCell ref="AJ6:AJ7"/>
    <mergeCell ref="AK6:AK7"/>
  </mergeCells>
  <pageMargins left="0.24" right="0.19" top="0.23" bottom="0.21" header="0.21" footer="0.19"/>
  <pageSetup paperSize="9" scale="99" orientation="landscape" r:id="rId1"/>
</worksheet>
</file>

<file path=xl/worksheets/sheet6.xml><?xml version="1.0" encoding="utf-8"?>
<worksheet xmlns="http://schemas.openxmlformats.org/spreadsheetml/2006/main" xmlns:r="http://schemas.openxmlformats.org/officeDocument/2006/relationships">
  <sheetPr>
    <tabColor rgb="FFFF0000"/>
  </sheetPr>
  <dimension ref="A1:T360"/>
  <sheetViews>
    <sheetView zoomScale="85" zoomScaleNormal="85" workbookViewId="0">
      <selection activeCell="B7" sqref="A1:P1048576"/>
    </sheetView>
  </sheetViews>
  <sheetFormatPr defaultColWidth="0" defaultRowHeight="15" zeroHeight="1"/>
  <cols>
    <col min="1" max="1" width="4.28515625" style="588" customWidth="1"/>
    <col min="2" max="2" width="4" style="588" customWidth="1"/>
    <col min="3" max="14" width="14.28515625" style="588" customWidth="1"/>
    <col min="15" max="15" width="16.85546875" style="588" customWidth="1"/>
    <col min="16" max="16" width="3.140625" style="588" customWidth="1"/>
    <col min="17" max="17" width="3.140625" customWidth="1"/>
    <col min="18" max="19" width="9.140625" customWidth="1"/>
    <col min="20" max="20" width="4.28515625" customWidth="1"/>
    <col min="21" max="16384" width="9.140625" hidden="1"/>
  </cols>
  <sheetData>
    <row r="1" spans="1:20" s="9" customFormat="1" ht="17.25" customHeight="1" thickBot="1">
      <c r="A1" s="549">
        <f>R7</f>
        <v>1</v>
      </c>
      <c r="B1" s="1353" t="s">
        <v>52</v>
      </c>
      <c r="C1" s="1353"/>
      <c r="D1" s="1353"/>
      <c r="E1" s="1353"/>
      <c r="F1" s="1353"/>
      <c r="G1" s="1353"/>
      <c r="H1" s="1353"/>
      <c r="I1" s="1353"/>
      <c r="J1" s="1353"/>
      <c r="K1" s="1353"/>
      <c r="L1" s="1353"/>
      <c r="M1" s="1353"/>
      <c r="N1" s="1353"/>
      <c r="O1" s="1353"/>
      <c r="P1" s="1162"/>
      <c r="Q1" s="1375"/>
      <c r="R1" s="1375"/>
      <c r="S1" s="1375"/>
      <c r="T1" s="1375"/>
    </row>
    <row r="2" spans="1:20" s="9" customFormat="1" ht="44.25" customHeight="1">
      <c r="A2" s="1354"/>
      <c r="B2" s="1355">
        <v>108</v>
      </c>
      <c r="C2" s="1357" t="e">
        <f>logo</f>
        <v>#REF!</v>
      </c>
      <c r="D2" s="1359" t="str">
        <f>Master!$E$8</f>
        <v xml:space="preserve">Govt. Sr. Secondary School </v>
      </c>
      <c r="E2" s="1360"/>
      <c r="F2" s="1360"/>
      <c r="G2" s="1360"/>
      <c r="H2" s="1360"/>
      <c r="I2" s="1360"/>
      <c r="J2" s="1360"/>
      <c r="K2" s="1360"/>
      <c r="L2" s="1360"/>
      <c r="M2" s="1360"/>
      <c r="N2" s="1360"/>
      <c r="O2" s="1361"/>
      <c r="P2" s="1162"/>
      <c r="Q2" s="1375"/>
      <c r="R2" s="1376" t="s">
        <v>226</v>
      </c>
      <c r="S2" s="1376"/>
      <c r="T2" s="1375"/>
    </row>
    <row r="3" spans="1:20" s="9" customFormat="1" ht="26.25" customHeight="1" thickBot="1">
      <c r="A3" s="1354"/>
      <c r="B3" s="1356"/>
      <c r="C3" s="1358"/>
      <c r="D3" s="1362" t="str">
        <f>Master!$E$11</f>
        <v>P.S.-Bapini (Jodhpur)</v>
      </c>
      <c r="E3" s="1362"/>
      <c r="F3" s="1362"/>
      <c r="G3" s="1362"/>
      <c r="H3" s="1362"/>
      <c r="I3" s="1362"/>
      <c r="J3" s="1362"/>
      <c r="K3" s="1362"/>
      <c r="L3" s="1362"/>
      <c r="M3" s="1362"/>
      <c r="N3" s="1362"/>
      <c r="O3" s="1363"/>
      <c r="P3" s="1162"/>
      <c r="Q3" s="1375"/>
      <c r="R3" s="1376"/>
      <c r="S3" s="1376"/>
      <c r="T3" s="1375"/>
    </row>
    <row r="4" spans="1:20" s="9" customFormat="1" ht="15" customHeight="1">
      <c r="A4" s="1354"/>
      <c r="B4" s="1364"/>
      <c r="C4" s="1365" t="s">
        <v>161</v>
      </c>
      <c r="D4" s="1366"/>
      <c r="E4" s="1366"/>
      <c r="F4" s="1366"/>
      <c r="G4" s="1366"/>
      <c r="H4" s="1367"/>
      <c r="I4" s="1371" t="s">
        <v>124</v>
      </c>
      <c r="J4" s="1372"/>
      <c r="K4" s="1372"/>
      <c r="L4" s="1331">
        <f>IF(OR(A1=0,A1=""),0,VLOOKUP(A1,'Marks Entry'!$B$9:$G$108,6))</f>
        <v>901</v>
      </c>
      <c r="M4" s="1380" t="str">
        <f>CONCATENATE('Marks Entry'!$C$3,"0",'Marks Entry'!$G$3)</f>
        <v>School U-Dise Code :-08151106901</v>
      </c>
      <c r="N4" s="1381"/>
      <c r="O4" s="1382"/>
      <c r="P4" s="1162"/>
      <c r="Q4" s="1375"/>
      <c r="R4" s="1376"/>
      <c r="S4" s="1376"/>
      <c r="T4" s="1375"/>
    </row>
    <row r="5" spans="1:20" s="9" customFormat="1" ht="15" customHeight="1">
      <c r="A5" s="1354"/>
      <c r="B5" s="1364"/>
      <c r="C5" s="1365"/>
      <c r="D5" s="1366"/>
      <c r="E5" s="1366"/>
      <c r="F5" s="1366"/>
      <c r="G5" s="1366"/>
      <c r="H5" s="1367"/>
      <c r="I5" s="1371"/>
      <c r="J5" s="1372"/>
      <c r="K5" s="1372"/>
      <c r="L5" s="1331"/>
      <c r="M5" s="1336" t="str">
        <f>CONCATENATE('Marks Entry'!$I$3,'Marks Entry'!$J$3)</f>
        <v>Session :-2024-25</v>
      </c>
      <c r="N5" s="1337"/>
      <c r="O5" s="1338"/>
      <c r="P5" s="1162"/>
      <c r="Q5" s="1375"/>
      <c r="R5" s="1376"/>
      <c r="S5" s="1376"/>
      <c r="T5" s="1375"/>
    </row>
    <row r="6" spans="1:20" s="9" customFormat="1" ht="15" customHeight="1" thickBot="1">
      <c r="A6" s="1354"/>
      <c r="B6" s="1364"/>
      <c r="C6" s="1368"/>
      <c r="D6" s="1369"/>
      <c r="E6" s="1369"/>
      <c r="F6" s="1369"/>
      <c r="G6" s="1369"/>
      <c r="H6" s="1370"/>
      <c r="I6" s="1373"/>
      <c r="J6" s="1374"/>
      <c r="K6" s="1374"/>
      <c r="L6" s="1332"/>
      <c r="M6" s="1339"/>
      <c r="N6" s="1340"/>
      <c r="O6" s="1341"/>
      <c r="P6" s="1162"/>
      <c r="Q6" s="1375"/>
      <c r="R6" s="1376"/>
      <c r="S6" s="1376"/>
      <c r="T6" s="1375"/>
    </row>
    <row r="7" spans="1:20" s="9" customFormat="1" ht="21" customHeight="1">
      <c r="A7" s="1354"/>
      <c r="B7" s="550" t="s">
        <v>206</v>
      </c>
      <c r="C7" s="1342" t="s">
        <v>20</v>
      </c>
      <c r="D7" s="1343"/>
      <c r="E7" s="1343"/>
      <c r="F7" s="1343"/>
      <c r="G7" s="1344"/>
      <c r="H7" s="551" t="s">
        <v>160</v>
      </c>
      <c r="I7" s="1345">
        <f>IF(OR(A1=0,A1=""),"",VLOOKUP($A1,'Marks Entry'!$B$9:$FN$108,4,0))</f>
        <v>793</v>
      </c>
      <c r="J7" s="1345"/>
      <c r="K7" s="1345"/>
      <c r="L7" s="1345"/>
      <c r="M7" s="1345"/>
      <c r="N7" s="1345"/>
      <c r="O7" s="1346"/>
      <c r="P7" s="1162"/>
      <c r="Q7" s="1375"/>
      <c r="R7" s="1377">
        <v>1</v>
      </c>
      <c r="S7" s="1377"/>
      <c r="T7" s="1375"/>
    </row>
    <row r="8" spans="1:20" s="9" customFormat="1" ht="21" customHeight="1">
      <c r="A8" s="1354"/>
      <c r="B8" s="550" t="s">
        <v>206</v>
      </c>
      <c r="C8" s="1308" t="s">
        <v>22</v>
      </c>
      <c r="D8" s="1309"/>
      <c r="E8" s="1309"/>
      <c r="F8" s="1309"/>
      <c r="G8" s="1310"/>
      <c r="H8" s="552" t="s">
        <v>160</v>
      </c>
      <c r="I8" s="1312" t="str">
        <f>IF(OR(A1=0,A1=""),"",VLOOKUP($A1,'Marks Entry'!$B$9:$FN$108,7,0))</f>
        <v>ABHISHEK</v>
      </c>
      <c r="J8" s="1312"/>
      <c r="K8" s="1312"/>
      <c r="L8" s="1312"/>
      <c r="M8" s="1312"/>
      <c r="N8" s="1312"/>
      <c r="O8" s="1313"/>
      <c r="P8" s="1162"/>
      <c r="Q8" s="1375"/>
      <c r="R8" s="1377"/>
      <c r="S8" s="1377"/>
      <c r="T8" s="1375"/>
    </row>
    <row r="9" spans="1:20" s="9" customFormat="1" ht="21" customHeight="1">
      <c r="A9" s="1354"/>
      <c r="B9" s="550" t="s">
        <v>206</v>
      </c>
      <c r="C9" s="1308" t="s">
        <v>23</v>
      </c>
      <c r="D9" s="1309"/>
      <c r="E9" s="1309"/>
      <c r="F9" s="1309"/>
      <c r="G9" s="1310"/>
      <c r="H9" s="552" t="s">
        <v>160</v>
      </c>
      <c r="I9" s="1312" t="str">
        <f>IF(OR(A1=0,A1=""),"",VLOOKUP($A1,'Marks Entry'!$B$9:$FN$108,8,0))</f>
        <v>RAMU KHAN</v>
      </c>
      <c r="J9" s="1312"/>
      <c r="K9" s="1312"/>
      <c r="L9" s="1312"/>
      <c r="M9" s="1312"/>
      <c r="N9" s="1312"/>
      <c r="O9" s="1313"/>
      <c r="P9" s="1162"/>
      <c r="Q9" s="1375"/>
      <c r="R9" s="1377"/>
      <c r="S9" s="1377"/>
      <c r="T9" s="1375"/>
    </row>
    <row r="10" spans="1:20" s="9" customFormat="1" ht="21" customHeight="1">
      <c r="A10" s="1354"/>
      <c r="B10" s="550" t="s">
        <v>206</v>
      </c>
      <c r="C10" s="1308" t="s">
        <v>54</v>
      </c>
      <c r="D10" s="1309"/>
      <c r="E10" s="1309"/>
      <c r="F10" s="1309"/>
      <c r="G10" s="1310"/>
      <c r="H10" s="552" t="s">
        <v>160</v>
      </c>
      <c r="I10" s="1312" t="str">
        <f>IF(OR(A1=0,A1=""),"",VLOOKUP($A1,'Marks Entry'!$B$9:$FN$108,9,0))</f>
        <v>SEEPA DEVI</v>
      </c>
      <c r="J10" s="1312"/>
      <c r="K10" s="1312"/>
      <c r="L10" s="1312"/>
      <c r="M10" s="1312"/>
      <c r="N10" s="1312"/>
      <c r="O10" s="1313"/>
      <c r="P10" s="1162"/>
      <c r="Q10" s="1375"/>
      <c r="R10" s="1379" t="s">
        <v>225</v>
      </c>
      <c r="S10" s="1379"/>
      <c r="T10" s="1375"/>
    </row>
    <row r="11" spans="1:20" s="9" customFormat="1" ht="21" customHeight="1">
      <c r="A11" s="1354"/>
      <c r="B11" s="550" t="s">
        <v>206</v>
      </c>
      <c r="C11" s="1308" t="s">
        <v>55</v>
      </c>
      <c r="D11" s="1309"/>
      <c r="E11" s="1309"/>
      <c r="F11" s="1309"/>
      <c r="G11" s="1310"/>
      <c r="H11" s="552" t="s">
        <v>160</v>
      </c>
      <c r="I11" s="1311" t="str">
        <f>IF(OR(A1=0,A1=""),"",CONCATENATE('Marks Entry'!$G$4,'Marks Entry'!$J$4))</f>
        <v>6(A)</v>
      </c>
      <c r="J11" s="1312"/>
      <c r="K11" s="1312"/>
      <c r="L11" s="1312"/>
      <c r="M11" s="1312"/>
      <c r="N11" s="1312"/>
      <c r="O11" s="1313"/>
      <c r="P11" s="1162"/>
      <c r="Q11" s="1375"/>
      <c r="R11" s="1378">
        <f>IF(R7=0,0,R7+9)</f>
        <v>10</v>
      </c>
      <c r="S11" s="1378"/>
      <c r="T11" s="1375"/>
    </row>
    <row r="12" spans="1:20" s="9" customFormat="1" ht="21" customHeight="1" thickBot="1">
      <c r="A12" s="1354"/>
      <c r="B12" s="550" t="s">
        <v>206</v>
      </c>
      <c r="C12" s="1314" t="s">
        <v>25</v>
      </c>
      <c r="D12" s="1315"/>
      <c r="E12" s="1315"/>
      <c r="F12" s="1315"/>
      <c r="G12" s="1316"/>
      <c r="H12" s="553" t="s">
        <v>160</v>
      </c>
      <c r="I12" s="1317">
        <f>IF(OR(A1=0,A1=""),"",VLOOKUP($A1,'Marks Entry'!$B$9:$FN$108,10,0))</f>
        <v>38555</v>
      </c>
      <c r="J12" s="1317"/>
      <c r="K12" s="1317"/>
      <c r="L12" s="1317"/>
      <c r="M12" s="1317"/>
      <c r="N12" s="1317"/>
      <c r="O12" s="1318"/>
      <c r="P12" s="1162"/>
      <c r="Q12" s="1375"/>
      <c r="R12" s="1378"/>
      <c r="S12" s="1378"/>
      <c r="T12" s="1375"/>
    </row>
    <row r="13" spans="1:20" s="9" customFormat="1" ht="34.5" customHeight="1">
      <c r="A13" s="1354"/>
      <c r="B13" s="550" t="s">
        <v>206</v>
      </c>
      <c r="C13" s="1319" t="s">
        <v>56</v>
      </c>
      <c r="D13" s="1320"/>
      <c r="E13" s="554" t="s">
        <v>81</v>
      </c>
      <c r="F13" s="554" t="s">
        <v>82</v>
      </c>
      <c r="G13" s="555" t="str">
        <f>'Marks Entry'!$R$5</f>
        <v>No Bag Day Activity</v>
      </c>
      <c r="H13" s="556" t="s">
        <v>31</v>
      </c>
      <c r="I13" s="1321" t="s">
        <v>57</v>
      </c>
      <c r="J13" s="1322"/>
      <c r="K13" s="557" t="s">
        <v>199</v>
      </c>
      <c r="L13" s="1323" t="s">
        <v>93</v>
      </c>
      <c r="M13" s="1324"/>
      <c r="N13" s="558" t="s">
        <v>85</v>
      </c>
      <c r="O13" s="1325" t="s">
        <v>100</v>
      </c>
      <c r="P13" s="1162"/>
      <c r="Q13" s="1375"/>
      <c r="R13" s="1378"/>
      <c r="S13" s="1378"/>
      <c r="T13" s="1375"/>
    </row>
    <row r="14" spans="1:20" s="9" customFormat="1" ht="21.75" customHeight="1" thickBot="1">
      <c r="A14" s="1354"/>
      <c r="B14" s="550" t="s">
        <v>206</v>
      </c>
      <c r="C14" s="1327" t="s">
        <v>58</v>
      </c>
      <c r="D14" s="1328"/>
      <c r="E14" s="559">
        <f>'Marks Entry'!$N$7</f>
        <v>10</v>
      </c>
      <c r="F14" s="559">
        <f>'Marks Entry'!$Q$7</f>
        <v>10</v>
      </c>
      <c r="G14" s="559">
        <f>'Marks Entry'!$T$7</f>
        <v>10</v>
      </c>
      <c r="H14" s="560">
        <f>SUM(E14:G14)</f>
        <v>30</v>
      </c>
      <c r="I14" s="1329">
        <f>'Marks Entry'!$X$7</f>
        <v>70</v>
      </c>
      <c r="J14" s="1330"/>
      <c r="K14" s="561">
        <f>SUM(H14,I14)</f>
        <v>100</v>
      </c>
      <c r="L14" s="1347">
        <f>'Marks Entry'!$AA$7</f>
        <v>100</v>
      </c>
      <c r="M14" s="1348"/>
      <c r="N14" s="562">
        <f>H14+I14+L14</f>
        <v>200</v>
      </c>
      <c r="O14" s="1326"/>
      <c r="P14" s="1162"/>
      <c r="Q14" s="1375"/>
      <c r="R14" s="1375"/>
      <c r="S14" s="1375"/>
      <c r="T14" s="1375"/>
    </row>
    <row r="15" spans="1:20" s="9" customFormat="1" ht="21.75" customHeight="1">
      <c r="A15" s="1354"/>
      <c r="B15" s="550" t="s">
        <v>206</v>
      </c>
      <c r="C15" s="1349" t="str">
        <f>'Marks Entry'!$L$3</f>
        <v>HINDI</v>
      </c>
      <c r="D15" s="1350"/>
      <c r="E15" s="563" t="str">
        <f>IF(OR(A1=0,A1=""),"",IF($L4="TC",0,IF($L4="Nso",0,VLOOKUP($A1,'Marks Entry'!$B$9:$FN$108,13,0))))</f>
        <v>ML</v>
      </c>
      <c r="F15" s="563">
        <f>IF(OR(A1=0,A1=""),"",IF($L4="TC",0,IF($L4="Nso",0,VLOOKUP($A1,'Marks Entry'!$B$9:$FN$108,16,0))))</f>
        <v>7</v>
      </c>
      <c r="G15" s="563">
        <f>IF(OR(A1=0,A1=""),"",IF($L4="TC",0,IF($L4="Nso",0,VLOOKUP($A1,'Marks Entry'!$B$9:$FN$108,19,0))))</f>
        <v>2</v>
      </c>
      <c r="H15" s="564">
        <f>SUM(E15:G15)</f>
        <v>9</v>
      </c>
      <c r="I15" s="1351">
        <f>IF(OR(A1=0,A1=""),"",IF($L4="TC",0,IF($L4="Nso",0,VLOOKUP($A1,'Marks Entry'!$B$9:$FN$108,23,0))))</f>
        <v>35</v>
      </c>
      <c r="J15" s="1247"/>
      <c r="K15" s="565">
        <f>SUM(H15,I15)</f>
        <v>44</v>
      </c>
      <c r="L15" s="1246">
        <f>IF(OR(A1=0,A1=""),"",IF($L4="TC",0,IF($L4="Nso",0,VLOOKUP($A1,'Marks Entry'!$B$9:$FN$108,26,0))))</f>
        <v>55</v>
      </c>
      <c r="M15" s="1352"/>
      <c r="N15" s="566">
        <f>SUM(H15,I15,L15)</f>
        <v>99</v>
      </c>
      <c r="O15" s="567" t="str">
        <f>IF(OR(A1=0,A1=""),"",IF($L4="TC",0,IF($L4="Nso",0,VLOOKUP($A1,'Marks Entry'!$B$9:$FN$108,30,0))))</f>
        <v>D</v>
      </c>
      <c r="P15" s="1162"/>
      <c r="Q15" s="1375"/>
      <c r="R15" s="1375"/>
      <c r="S15" s="1375"/>
      <c r="T15" s="1375"/>
    </row>
    <row r="16" spans="1:20" s="9" customFormat="1" ht="21.75" customHeight="1">
      <c r="A16" s="1354"/>
      <c r="B16" s="550" t="s">
        <v>206</v>
      </c>
      <c r="C16" s="1300" t="str">
        <f>'Marks Entry'!$AF$3</f>
        <v>ENGLISH</v>
      </c>
      <c r="D16" s="1301"/>
      <c r="E16" s="563">
        <f>IF(OR(A1=0,A1=""),"",IF($L4="TC",0,IF($L4="Nso",0,VLOOKUP($A1,'Marks Entry'!$B$9:$FN$108,33,0))))</f>
        <v>4</v>
      </c>
      <c r="F16" s="563">
        <f>IF(OR(A1=0,A1=""),"",IF($L4="TC",0,IF($L4="Nso",0,VLOOKUP($A1,'Marks Entry'!$B$9:$FN$108,36,0))))</f>
        <v>4</v>
      </c>
      <c r="G16" s="563">
        <f>IF(OR(A1=0,A1=""),"",IF($L4="TC",0,IF($L4="Nso",0,VLOOKUP($A1,'Marks Entry'!$B$9:$FN$108,39,0))))</f>
        <v>2</v>
      </c>
      <c r="H16" s="568">
        <f t="shared" ref="H16:H20" si="0">SUM(E16:G16)</f>
        <v>10</v>
      </c>
      <c r="I16" s="1302">
        <f>IF(OR(A1=0,A1=""),"",IF($L4="TC",0,IF($L4="Nso",0,VLOOKUP($A1,'Marks Entry'!$B$9:$FN$108,43,0))))</f>
        <v>35</v>
      </c>
      <c r="J16" s="1201"/>
      <c r="K16" s="569">
        <f t="shared" ref="K16:K20" si="1">SUM(H16,I16)</f>
        <v>45</v>
      </c>
      <c r="L16" s="1200">
        <f>IF(OR(A1=0,A1=""),"",IF($L4="TC",0,IF($L4="Nso",0,VLOOKUP($A1,'Marks Entry'!$B$9:$FN$108,46,0))))</f>
        <v>53</v>
      </c>
      <c r="M16" s="1303"/>
      <c r="N16" s="566">
        <f t="shared" ref="N16:N20" si="2">SUM(H16,I16,L16)</f>
        <v>98</v>
      </c>
      <c r="O16" s="567" t="str">
        <f>IF(OR(A1=0,A1=""),"",IF($L4="TC",0,IF($L4="Nso",0,VLOOKUP($A1,'Marks Entry'!$B$9:$FN$108,50,0))))</f>
        <v>D</v>
      </c>
      <c r="P16" s="1162"/>
      <c r="Q16" s="1375"/>
      <c r="R16" s="1375"/>
      <c r="S16" s="1375"/>
      <c r="T16" s="1375"/>
    </row>
    <row r="17" spans="1:20" s="9" customFormat="1" ht="21.75" customHeight="1">
      <c r="A17" s="1354"/>
      <c r="B17" s="550" t="s">
        <v>206</v>
      </c>
      <c r="C17" s="1300" t="str">
        <f>'Marks Entry'!$AZ$3</f>
        <v>SANSKRIT</v>
      </c>
      <c r="D17" s="1301"/>
      <c r="E17" s="563">
        <f>IF(OR(A1=0,A1=""),"",IF($L4="TC",0,IF($L4="Nso",0,VLOOKUP($A1,'Marks Entry'!$B$9:$FN$108,53,0))))</f>
        <v>4</v>
      </c>
      <c r="F17" s="563">
        <f>IF(OR(A1=0,A1=""),"",IF($L4="TC",0,IF($L4="TC",0,IF($L4="Nso",0,VLOOKUP($A1,'Marks Entry'!$B$9:$FN$108,56,0)))))</f>
        <v>4</v>
      </c>
      <c r="G17" s="563">
        <f>IF(OR(A1=0,A1=""),"",IF($L4="TC",0,IF($L4="TC",0,IF($L4="Nso",0,VLOOKUP($A1,'Marks Entry'!$B$9:$FN$108,59,0)))))</f>
        <v>2</v>
      </c>
      <c r="H17" s="568">
        <f t="shared" si="0"/>
        <v>10</v>
      </c>
      <c r="I17" s="1302">
        <f>IF(OR(A1=0,A1=""),"",IF($L4="TC",0,IF($L4="Nso",0,VLOOKUP($A1,'Marks Entry'!$B$9:$FN$108,63,0))))</f>
        <v>35</v>
      </c>
      <c r="J17" s="1201"/>
      <c r="K17" s="569">
        <f t="shared" si="1"/>
        <v>45</v>
      </c>
      <c r="L17" s="1200">
        <f>IF(OR(A1=0,A1=""),"",IF($L4="TC",0,IF($L4="Nso",0,VLOOKUP($A1,'Marks Entry'!$B$9:$FN$108,66,0))))</f>
        <v>53</v>
      </c>
      <c r="M17" s="1303"/>
      <c r="N17" s="566">
        <f t="shared" si="2"/>
        <v>98</v>
      </c>
      <c r="O17" s="567" t="str">
        <f>IF(OR(A1=0,A1=""),"",IF($L4="TC",0,IF($L4="Nso",0,VLOOKUP($A1,'Marks Entry'!$B$9:$FN$108,70,0))))</f>
        <v>D</v>
      </c>
      <c r="P17" s="1162"/>
      <c r="Q17" s="1375"/>
      <c r="R17" s="1375"/>
      <c r="S17" s="1375"/>
      <c r="T17" s="1375"/>
    </row>
    <row r="18" spans="1:20" s="9" customFormat="1" ht="21.75" customHeight="1">
      <c r="A18" s="1354"/>
      <c r="B18" s="550" t="s">
        <v>206</v>
      </c>
      <c r="C18" s="1300" t="str">
        <f>'Marks Entry'!$BT$3</f>
        <v>SCIENCE</v>
      </c>
      <c r="D18" s="1301"/>
      <c r="E18" s="563">
        <f>IF(OR(A1=0,A1=""),"",IF($L4="TC",0,IF($L4="Nso",0,VLOOKUP($A1,'Marks Entry'!$B$9:$FN$108,73,0))))</f>
        <v>7</v>
      </c>
      <c r="F18" s="563">
        <f>IF(OR(A1=0,A1=""),"",IF($L4="TC",0,IF($L4="Nso",0,VLOOKUP($A1,'Marks Entry'!$B$9:$FN$108,76,0))))</f>
        <v>4</v>
      </c>
      <c r="G18" s="563">
        <f>IF(OR(A1=0,A1=""),"",IF($L4="TC",0,IF($L4="Nso",0,VLOOKUP($A1,'Marks Entry'!$B$9:$FN$108,79,0))))</f>
        <v>2</v>
      </c>
      <c r="H18" s="568">
        <f t="shared" si="0"/>
        <v>13</v>
      </c>
      <c r="I18" s="1302">
        <f>IF(OR(A1=0,A1=""),"",IF($L4="TC",0,IF($L4="Nso",0,VLOOKUP($A1,'Marks Entry'!$B$9:$FN$108,83,0))))</f>
        <v>35</v>
      </c>
      <c r="J18" s="1201"/>
      <c r="K18" s="569">
        <f t="shared" si="1"/>
        <v>48</v>
      </c>
      <c r="L18" s="1200">
        <f>IF(OR(A1=0,A1=""),"",IF($L4="TC",0,IF($L4="Nso",0,VLOOKUP($A1,'Marks Entry'!$B$9:$FN$108,86,0))))</f>
        <v>53</v>
      </c>
      <c r="M18" s="1303"/>
      <c r="N18" s="566">
        <f t="shared" si="2"/>
        <v>101</v>
      </c>
      <c r="O18" s="567" t="str">
        <f>IF(OR(A1=0,A1=""),"",IF($L4="TC",0,IF($L4="Nso",0,VLOOKUP($A1,'Marks Entry'!$B$9:$FN$108,90,0))))</f>
        <v>D</v>
      </c>
      <c r="P18" s="1162"/>
      <c r="Q18" s="1375"/>
      <c r="R18" s="1375"/>
      <c r="S18" s="1375"/>
      <c r="T18" s="1375"/>
    </row>
    <row r="19" spans="1:20" s="9" customFormat="1" ht="21.75" customHeight="1">
      <c r="A19" s="1354"/>
      <c r="B19" s="550" t="s">
        <v>206</v>
      </c>
      <c r="C19" s="1300" t="str">
        <f>'Marks Entry'!$CN$3</f>
        <v>MATHEMATICS</v>
      </c>
      <c r="D19" s="1301"/>
      <c r="E19" s="563">
        <f>IF(OR(A1=0,A1=""),"",IF($L4="TC",0,IF($L4="Nso",0,VLOOKUP($A1,'Marks Entry'!$B$9:$FN$108,93,0))))</f>
        <v>5</v>
      </c>
      <c r="F19" s="563">
        <f>IF(OR(A1=0,A1=""),"",IF($L4="TC",0,IF($L4="Nso",0,VLOOKUP($A1,'Marks Entry'!$B$9:$FN$108,96,0))))</f>
        <v>4</v>
      </c>
      <c r="G19" s="563">
        <f>IF(OR(A1=0,A1=""),"",IF($L4="TC",0,IF($L4="Nso",0,VLOOKUP($A1,'Marks Entry'!$B$9:$FN$108,99,0))))</f>
        <v>2</v>
      </c>
      <c r="H19" s="568">
        <f t="shared" si="0"/>
        <v>11</v>
      </c>
      <c r="I19" s="1302">
        <f>IF(OR(A1=0,A1=""),"",IF($L4="TC",0,IF($L4="Nso",0,VLOOKUP($A1,'Marks Entry'!$B$9:$FN$108,103,0))))</f>
        <v>35</v>
      </c>
      <c r="J19" s="1201"/>
      <c r="K19" s="569">
        <f t="shared" si="1"/>
        <v>46</v>
      </c>
      <c r="L19" s="1200">
        <f>IF(OR(A1=0,A1=""),"",IF($L4="TC",0,IF($L4="Nso",0,VLOOKUP($A1,'Marks Entry'!$B$9:$FN$108,106,0))))</f>
        <v>53</v>
      </c>
      <c r="M19" s="1303"/>
      <c r="N19" s="566">
        <f t="shared" si="2"/>
        <v>99</v>
      </c>
      <c r="O19" s="567" t="str">
        <f>IF(OR(A1=0,A1=""),"",IF($L4="TC",0,IF($L4="Nso",0,VLOOKUP($A1,'Marks Entry'!$B$9:$FN$108,110,0))))</f>
        <v>D</v>
      </c>
      <c r="P19" s="1162"/>
      <c r="Q19" s="1375"/>
      <c r="R19" s="1375"/>
      <c r="S19" s="1375"/>
      <c r="T19" s="1375"/>
    </row>
    <row r="20" spans="1:20" s="9" customFormat="1" ht="21.75" customHeight="1" thickBot="1">
      <c r="A20" s="1354"/>
      <c r="B20" s="550" t="s">
        <v>206</v>
      </c>
      <c r="C20" s="1304" t="str">
        <f>'Marks Entry'!$DH$3</f>
        <v>SOCIAL SCIENCE</v>
      </c>
      <c r="D20" s="1305"/>
      <c r="E20" s="563">
        <f>IF(OR(A1=0,A1=""),"",IF($L4="TC",0,IF($L4="Nso",0,VLOOKUP($A1,'Marks Entry'!$B$9:$FN$108,113,0))))</f>
        <v>4</v>
      </c>
      <c r="F20" s="563">
        <f>IF(OR(A1=0,A1=""),"",IF($L4="TC",0,IF($L4="Nso",0,VLOOKUP($A1,'Marks Entry'!$B$9:$FN$108,116,0))))</f>
        <v>4</v>
      </c>
      <c r="G20" s="563">
        <f>IF(OR(A1=0,A1=""),"",IF($L4="TC",0,IF($L4="Nso",0,VLOOKUP($A1,'Marks Entry'!$B$9:$FN$108,119,0))))</f>
        <v>2</v>
      </c>
      <c r="H20" s="570">
        <f t="shared" si="0"/>
        <v>10</v>
      </c>
      <c r="I20" s="1306">
        <f>IF(OR(A1=0,A1=""),"",IF($L4="TC",0,IF($L4="Nso",0,VLOOKUP($A1,'Marks Entry'!$B$9:$FN$108,123,0))))</f>
        <v>25</v>
      </c>
      <c r="J20" s="1212"/>
      <c r="K20" s="571">
        <f t="shared" si="1"/>
        <v>35</v>
      </c>
      <c r="L20" s="1211">
        <f>IF(OR(A1=0,A1=""),"",IF($L4="TC",0,IF($L4="Nso",0,VLOOKUP($A1,'Marks Entry'!$B$9:$FN$108,126,0))))</f>
        <v>53</v>
      </c>
      <c r="M20" s="1307"/>
      <c r="N20" s="566">
        <f t="shared" si="2"/>
        <v>88</v>
      </c>
      <c r="O20" s="567" t="str">
        <f>IF(OR(A1=0,A1=""),"",IF($L4="TC",0,IF($L4="Nso",0,VLOOKUP($A1,'Marks Entry'!$B$9:$FN$108,130,0))))</f>
        <v>D</v>
      </c>
      <c r="P20" s="1162"/>
      <c r="Q20" s="1375"/>
      <c r="R20" s="1375"/>
      <c r="S20" s="1375"/>
      <c r="T20" s="1375"/>
    </row>
    <row r="21" spans="1:20" s="9" customFormat="1" ht="21.75" customHeight="1">
      <c r="A21" s="1354"/>
      <c r="B21" s="550" t="s">
        <v>206</v>
      </c>
      <c r="C21" s="1284" t="s">
        <v>86</v>
      </c>
      <c r="D21" s="1285"/>
      <c r="E21" s="1286"/>
      <c r="F21" s="1290" t="s">
        <v>87</v>
      </c>
      <c r="G21" s="1291"/>
      <c r="H21" s="1292" t="s">
        <v>88</v>
      </c>
      <c r="I21" s="1292"/>
      <c r="J21" s="1293" t="s">
        <v>43</v>
      </c>
      <c r="K21" s="1294"/>
      <c r="L21" s="572" t="s">
        <v>94</v>
      </c>
      <c r="M21" s="572" t="s">
        <v>204</v>
      </c>
      <c r="N21" s="573" t="s">
        <v>41</v>
      </c>
      <c r="O21" s="574" t="s">
        <v>45</v>
      </c>
      <c r="P21" s="1162"/>
      <c r="Q21" s="1375"/>
      <c r="R21" s="1375"/>
      <c r="S21" s="1375"/>
      <c r="T21" s="1375"/>
    </row>
    <row r="22" spans="1:20" s="9" customFormat="1" ht="21.75" customHeight="1" thickBot="1">
      <c r="A22" s="1354"/>
      <c r="B22" s="550" t="s">
        <v>206</v>
      </c>
      <c r="C22" s="1287"/>
      <c r="D22" s="1288"/>
      <c r="E22" s="1289"/>
      <c r="F22" s="1295">
        <f>IF(OR(A1=0,A1=""),"",IF($L4="TC",0,IF($L4="Nso",0,VLOOKUP($A1,'Marks Entry'!$B$9:$FN$108,161,0))))</f>
        <v>1200</v>
      </c>
      <c r="G22" s="1296"/>
      <c r="H22" s="1297">
        <f>IF(OR(A1=0,A1=""),"",IF($L4="TC",0,IF($L4="Nso",0,VLOOKUP($A1,'Marks Entry'!$B$9:$FN$108,162,0))))</f>
        <v>583</v>
      </c>
      <c r="I22" s="1297"/>
      <c r="J22" s="1298">
        <f>IF(OR(A1=0,A1=""),"",IF($L4="TC",0,IF($L4="Nso",0,VLOOKUP($A1,'Marks Entry'!$B$9:$FN$108,163,0))))</f>
        <v>48.583333333333336</v>
      </c>
      <c r="K22" s="1299"/>
      <c r="L22" s="575" t="str">
        <f>IF(OR(A1=0,A1=""),"",IF($L4="TC",0,IF($L4="Nso",0,VLOOKUP($A1,'Marks Entry'!$B$9:$FN$108,164,0))))</f>
        <v>Second</v>
      </c>
      <c r="M22" s="575" t="str">
        <f>IF(OR(A1=0,A1=""),"",IF($L4="TC",0,IF($L4="Nso",0,VLOOKUP($A1,'Marks Entry'!$B$9:$FN$108,165,0))))</f>
        <v>D</v>
      </c>
      <c r="N22" s="576" t="str">
        <f>IF(OR(A1=0,A1=""),"",IF($L4="TC","TC",IF($L4="Nso","NSO",VLOOKUP($A1,'Marks Entry'!$B$9:$FN$108,166,0))))</f>
        <v>PASSED</v>
      </c>
      <c r="O22" s="577">
        <f>IF(OR(A1=0,A1=""),"",IF($L4="Nso",0,VLOOKUP($A1,'Marks Entry'!$B$9:$FN$108,168,0)))</f>
        <v>2.9999999999999991</v>
      </c>
      <c r="P22" s="1162"/>
      <c r="Q22" s="1375"/>
      <c r="R22" s="1375"/>
      <c r="S22" s="1375"/>
      <c r="T22" s="1375"/>
    </row>
    <row r="23" spans="1:20" s="9" customFormat="1" ht="21.75" customHeight="1">
      <c r="A23" s="1354"/>
      <c r="B23" s="550" t="s">
        <v>206</v>
      </c>
      <c r="C23" s="1266" t="s">
        <v>61</v>
      </c>
      <c r="D23" s="1267"/>
      <c r="E23" s="1267"/>
      <c r="F23" s="1267"/>
      <c r="G23" s="1267"/>
      <c r="H23" s="1267"/>
      <c r="I23" s="1268"/>
      <c r="J23" s="1269" t="s">
        <v>62</v>
      </c>
      <c r="K23" s="1269"/>
      <c r="L23" s="1270"/>
      <c r="M23" s="578">
        <f>IF(OR(A1=0,A1=""),"",IF($L4="TC",0,IF($L4="Nso",0,VLOOKUP($A1,'Marks Entry'!$B$9:$FN$108,158,0))))</f>
        <v>362</v>
      </c>
      <c r="N23" s="1271" t="s">
        <v>103</v>
      </c>
      <c r="O23" s="1272"/>
      <c r="P23" s="1162"/>
      <c r="Q23" s="1375"/>
      <c r="R23" s="1375"/>
      <c r="S23" s="1375"/>
      <c r="T23" s="1375"/>
    </row>
    <row r="24" spans="1:20" s="9" customFormat="1" ht="21.75" customHeight="1" thickBot="1">
      <c r="A24" s="1354"/>
      <c r="B24" s="550" t="s">
        <v>206</v>
      </c>
      <c r="C24" s="1273" t="s">
        <v>56</v>
      </c>
      <c r="D24" s="1274"/>
      <c r="E24" s="1274"/>
      <c r="F24" s="1275" t="s">
        <v>166</v>
      </c>
      <c r="G24" s="1275"/>
      <c r="H24" s="1275"/>
      <c r="I24" s="579" t="s">
        <v>49</v>
      </c>
      <c r="J24" s="1276" t="s">
        <v>63</v>
      </c>
      <c r="K24" s="1276"/>
      <c r="L24" s="1277"/>
      <c r="M24" s="580">
        <f>IF(OR(A1=0,A1=""),"",IF($L4="TC",0,IF($L4="Nso",0,VLOOKUP($A1,'Marks Entry'!$B$9:$FN$108,159,0))))</f>
        <v>274</v>
      </c>
      <c r="N24" s="1278">
        <f>IF(OR(A1=0,A1=""),"",IF($L4="TC",0,IF($L4="Nso",0,VLOOKUP($A1,'Marks Entry'!$B$9:$FN$108,160,0))))</f>
        <v>75.690607734806619</v>
      </c>
      <c r="O24" s="1279"/>
      <c r="P24" s="1162"/>
      <c r="Q24" s="1375"/>
      <c r="R24" s="1375"/>
      <c r="S24" s="1375"/>
      <c r="T24" s="1375"/>
    </row>
    <row r="25" spans="1:20" s="9" customFormat="1" ht="21.75" customHeight="1">
      <c r="A25" s="1354"/>
      <c r="B25" s="550" t="s">
        <v>206</v>
      </c>
      <c r="C25" s="1273"/>
      <c r="D25" s="1274"/>
      <c r="E25" s="1274"/>
      <c r="F25" s="1275"/>
      <c r="G25" s="1275"/>
      <c r="H25" s="1275"/>
      <c r="I25" s="581" t="s">
        <v>101</v>
      </c>
      <c r="J25" s="1280" t="s">
        <v>64</v>
      </c>
      <c r="K25" s="1280"/>
      <c r="L25" s="1281"/>
      <c r="M25" s="1282" t="str">
        <f>IF(OR(A1=0,A1=""),"",IF($L4="TC",0,IF($L4="Nso",0,VLOOKUP($A1,'Marks Entry'!$B$9:$FN$108,169,0))))</f>
        <v>Average</v>
      </c>
      <c r="N25" s="1282"/>
      <c r="O25" s="1283"/>
      <c r="P25" s="1162"/>
      <c r="Q25" s="1375"/>
      <c r="R25" s="1375"/>
      <c r="S25" s="1375"/>
      <c r="T25" s="1375"/>
    </row>
    <row r="26" spans="1:20" s="9" customFormat="1" ht="21.75" customHeight="1">
      <c r="A26" s="1354"/>
      <c r="B26" s="550" t="s">
        <v>206</v>
      </c>
      <c r="C26" s="1251" t="str">
        <f>'Marks Entry'!$EB$3</f>
        <v>Work Exp.</v>
      </c>
      <c r="D26" s="1252"/>
      <c r="E26" s="1253"/>
      <c r="F26" s="1254" t="str">
        <f>IF(OR(A1=0,A1=""),"",IF($L4="TC",0,IF($L4="Nso",0,VLOOKUP($A1,'Marks Entry'!$B$9:$GM$108,186,0))))</f>
        <v>71/100</v>
      </c>
      <c r="G26" s="1254"/>
      <c r="H26" s="1254"/>
      <c r="I26" s="582" t="str">
        <f>IF(OR(A1=0,A1=""),"",IF($L4="TC",0,IF($L4="Nso",0,VLOOKUP($A1,'Marks Entry'!$B$9:$GM$108,139,0))))</f>
        <v>B</v>
      </c>
      <c r="J26" s="1255" t="s">
        <v>80</v>
      </c>
      <c r="K26" s="1255"/>
      <c r="L26" s="1256"/>
      <c r="M26" s="1257">
        <f>IF(OR(A1=0,A1=""),"",'Marks Entry'!$AA$2)</f>
        <v>45419</v>
      </c>
      <c r="N26" s="1257"/>
      <c r="O26" s="1258"/>
      <c r="P26" s="1162"/>
      <c r="Q26" s="1375"/>
      <c r="R26" s="1375"/>
      <c r="S26" s="1375"/>
      <c r="T26" s="1375"/>
    </row>
    <row r="27" spans="1:20" s="9" customFormat="1" ht="21.75" customHeight="1">
      <c r="A27" s="1354"/>
      <c r="B27" s="550" t="s">
        <v>206</v>
      </c>
      <c r="C27" s="1259" t="str">
        <f>'Marks Entry'!$EK$3</f>
        <v>Art Edu.</v>
      </c>
      <c r="D27" s="1254"/>
      <c r="E27" s="1254"/>
      <c r="F27" s="1260" t="str">
        <f>IF(OR(A1=0,A1=""),"",IF($L4="TC",0,IF($L4="Nso",0,VLOOKUP($A1,'Marks Entry'!$B$9:$GM$108,190,0))))</f>
        <v>61/100</v>
      </c>
      <c r="G27" s="1261"/>
      <c r="H27" s="1262"/>
      <c r="I27" s="582" t="str">
        <f>IF(OR(A1=0,A1=""),"",IF($L4="TC",0,IF($L4="Nso",0,VLOOKUP($A1,'Marks Entry'!$B$9:$GM$108,148,0))))</f>
        <v>C</v>
      </c>
      <c r="J27" s="1263"/>
      <c r="K27" s="1263"/>
      <c r="L27" s="1264"/>
      <c r="M27" s="1264"/>
      <c r="N27" s="1264"/>
      <c r="O27" s="1265"/>
      <c r="P27" s="1162"/>
      <c r="Q27" s="1375"/>
      <c r="R27" s="1375"/>
      <c r="S27" s="1375"/>
      <c r="T27" s="1375"/>
    </row>
    <row r="28" spans="1:20" s="9" customFormat="1" ht="21.75" customHeight="1">
      <c r="A28" s="1354"/>
      <c r="B28" s="550" t="s">
        <v>206</v>
      </c>
      <c r="C28" s="1216" t="str">
        <f>'Marks Entry'!$ET$3</f>
        <v>HEALTH &amp; PHY. EDU.</v>
      </c>
      <c r="D28" s="1217"/>
      <c r="E28" s="1217"/>
      <c r="F28" s="1218" t="str">
        <f>IF(OR(A1=0,A1=""),"",IF($L4="TC",0,IF($L4="Nso",0,VLOOKUP($A1,'Marks Entry'!$B$9:$GM$108,194,0))))</f>
        <v>61/100</v>
      </c>
      <c r="G28" s="1219"/>
      <c r="H28" s="1220"/>
      <c r="I28" s="582" t="str">
        <f>IF(OR(A1=0,A1=""),"",IF($L4="TC",0,IF($L4="Nso",0,VLOOKUP($A1,'Marks Entry'!$B$9:$GM$108,157,0))))</f>
        <v>C</v>
      </c>
      <c r="J28" s="1221" t="s">
        <v>76</v>
      </c>
      <c r="K28" s="1222"/>
      <c r="L28" s="1223"/>
      <c r="M28" s="1227"/>
      <c r="N28" s="1228"/>
      <c r="O28" s="1229"/>
      <c r="P28" s="1162"/>
      <c r="Q28" s="1375"/>
      <c r="R28" s="1375"/>
      <c r="S28" s="1375"/>
      <c r="T28" s="1375"/>
    </row>
    <row r="29" spans="1:20" s="9" customFormat="1" ht="21.75" customHeight="1">
      <c r="A29" s="1354"/>
      <c r="B29" s="550" t="s">
        <v>206</v>
      </c>
      <c r="C29" s="1233" t="s">
        <v>65</v>
      </c>
      <c r="D29" s="1234"/>
      <c r="E29" s="1234"/>
      <c r="F29" s="1234"/>
      <c r="G29" s="1234"/>
      <c r="H29" s="1234"/>
      <c r="I29" s="1235"/>
      <c r="J29" s="1224"/>
      <c r="K29" s="1225"/>
      <c r="L29" s="1226"/>
      <c r="M29" s="1230"/>
      <c r="N29" s="1231"/>
      <c r="O29" s="1232"/>
      <c r="P29" s="1162"/>
      <c r="Q29" s="1375"/>
      <c r="R29" s="1375"/>
      <c r="S29" s="1375"/>
      <c r="T29" s="1375"/>
    </row>
    <row r="30" spans="1:20" s="9" customFormat="1" ht="21.75" customHeight="1" thickBot="1">
      <c r="A30" s="1354"/>
      <c r="B30" s="550" t="s">
        <v>206</v>
      </c>
      <c r="C30" s="583" t="s">
        <v>66</v>
      </c>
      <c r="D30" s="1236" t="s">
        <v>71</v>
      </c>
      <c r="E30" s="1237"/>
      <c r="F30" s="1236" t="s">
        <v>72</v>
      </c>
      <c r="G30" s="1238"/>
      <c r="H30" s="1238"/>
      <c r="I30" s="1239"/>
      <c r="J30" s="1240" t="s">
        <v>77</v>
      </c>
      <c r="K30" s="1241"/>
      <c r="L30" s="1241"/>
      <c r="M30" s="1241"/>
      <c r="N30" s="1241"/>
      <c r="O30" s="1242"/>
      <c r="P30" s="1162"/>
      <c r="Q30" s="1375"/>
      <c r="R30" s="1375"/>
      <c r="S30" s="1375"/>
      <c r="T30" s="1375"/>
    </row>
    <row r="31" spans="1:20" s="9" customFormat="1" ht="21.75" customHeight="1">
      <c r="A31" s="1354"/>
      <c r="B31" s="550" t="s">
        <v>206</v>
      </c>
      <c r="C31" s="584" t="s">
        <v>67</v>
      </c>
      <c r="D31" s="1246" t="s">
        <v>207</v>
      </c>
      <c r="E31" s="1247"/>
      <c r="F31" s="1248" t="s">
        <v>73</v>
      </c>
      <c r="G31" s="1249"/>
      <c r="H31" s="1249"/>
      <c r="I31" s="1250"/>
      <c r="J31" s="1243"/>
      <c r="K31" s="1244"/>
      <c r="L31" s="1244"/>
      <c r="M31" s="1244"/>
      <c r="N31" s="1244"/>
      <c r="O31" s="1245"/>
      <c r="P31" s="1162"/>
      <c r="Q31" s="1375"/>
      <c r="R31" s="1375"/>
      <c r="S31" s="1375"/>
      <c r="T31" s="1375"/>
    </row>
    <row r="32" spans="1:20" s="9" customFormat="1" ht="21.75" customHeight="1">
      <c r="A32" s="1354"/>
      <c r="B32" s="550" t="s">
        <v>206</v>
      </c>
      <c r="C32" s="585" t="s">
        <v>68</v>
      </c>
      <c r="D32" s="1200" t="s">
        <v>208</v>
      </c>
      <c r="E32" s="1201"/>
      <c r="F32" s="1202" t="s">
        <v>74</v>
      </c>
      <c r="G32" s="1203"/>
      <c r="H32" s="1203"/>
      <c r="I32" s="1204"/>
      <c r="J32" s="1243"/>
      <c r="K32" s="1244"/>
      <c r="L32" s="1244"/>
      <c r="M32" s="1244"/>
      <c r="N32" s="1244"/>
      <c r="O32" s="1245"/>
      <c r="P32" s="1162"/>
      <c r="Q32" s="1375"/>
      <c r="R32" s="1375"/>
      <c r="S32" s="1375"/>
      <c r="T32" s="1375"/>
    </row>
    <row r="33" spans="1:20" s="9" customFormat="1" ht="21.75" customHeight="1">
      <c r="A33" s="1354"/>
      <c r="B33" s="550" t="s">
        <v>206</v>
      </c>
      <c r="C33" s="585" t="s">
        <v>70</v>
      </c>
      <c r="D33" s="1200" t="s">
        <v>209</v>
      </c>
      <c r="E33" s="1201"/>
      <c r="F33" s="1202" t="s">
        <v>75</v>
      </c>
      <c r="G33" s="1203"/>
      <c r="H33" s="1203"/>
      <c r="I33" s="1204"/>
      <c r="J33" s="1205" t="s">
        <v>89</v>
      </c>
      <c r="K33" s="1206"/>
      <c r="L33" s="1206"/>
      <c r="M33" s="1206"/>
      <c r="N33" s="1206"/>
      <c r="O33" s="1207"/>
      <c r="P33" s="1162"/>
      <c r="Q33" s="1375"/>
      <c r="R33" s="1375"/>
      <c r="S33" s="1375"/>
      <c r="T33" s="1375"/>
    </row>
    <row r="34" spans="1:20" s="9" customFormat="1" ht="21.75" customHeight="1">
      <c r="A34" s="1354"/>
      <c r="B34" s="550" t="s">
        <v>206</v>
      </c>
      <c r="C34" s="585" t="s">
        <v>69</v>
      </c>
      <c r="D34" s="1200" t="s">
        <v>210</v>
      </c>
      <c r="E34" s="1201"/>
      <c r="F34" s="1202" t="s">
        <v>102</v>
      </c>
      <c r="G34" s="1203"/>
      <c r="H34" s="1203"/>
      <c r="I34" s="1204"/>
      <c r="J34" s="1205"/>
      <c r="K34" s="1206"/>
      <c r="L34" s="1206"/>
      <c r="M34" s="1206"/>
      <c r="N34" s="1206"/>
      <c r="O34" s="1207"/>
      <c r="P34" s="1162"/>
      <c r="Q34" s="1375"/>
      <c r="R34" s="1375"/>
      <c r="S34" s="1375"/>
      <c r="T34" s="1375"/>
    </row>
    <row r="35" spans="1:20" s="9" customFormat="1" ht="21.75" customHeight="1" thickBot="1">
      <c r="A35" s="1354"/>
      <c r="B35" s="586" t="s">
        <v>206</v>
      </c>
      <c r="C35" s="587" t="s">
        <v>152</v>
      </c>
      <c r="D35" s="1211" t="s">
        <v>211</v>
      </c>
      <c r="E35" s="1212"/>
      <c r="F35" s="1213" t="s">
        <v>212</v>
      </c>
      <c r="G35" s="1214"/>
      <c r="H35" s="1214"/>
      <c r="I35" s="1215"/>
      <c r="J35" s="1208"/>
      <c r="K35" s="1209"/>
      <c r="L35" s="1209"/>
      <c r="M35" s="1209"/>
      <c r="N35" s="1209"/>
      <c r="O35" s="1210"/>
      <c r="P35" s="1162"/>
      <c r="Q35" s="1375"/>
      <c r="R35" s="1375"/>
      <c r="S35" s="1375"/>
      <c r="T35" s="1375"/>
    </row>
    <row r="36" spans="1:20" s="9" customFormat="1" ht="11.25" customHeight="1">
      <c r="A36" s="1199"/>
      <c r="B36" s="1199"/>
      <c r="C36" s="1199"/>
      <c r="D36" s="1199"/>
      <c r="E36" s="1199"/>
      <c r="F36" s="1199"/>
      <c r="G36" s="1199"/>
      <c r="H36" s="1199"/>
      <c r="I36" s="1199"/>
      <c r="J36" s="1199"/>
      <c r="K36" s="1199"/>
      <c r="L36" s="1199"/>
      <c r="M36" s="1199"/>
      <c r="N36" s="1199"/>
      <c r="O36" s="1199"/>
      <c r="P36" s="1199"/>
      <c r="Q36" s="1375"/>
      <c r="R36" s="1375"/>
      <c r="S36" s="1375"/>
      <c r="T36" s="1375"/>
    </row>
    <row r="37" spans="1:20" s="9" customFormat="1" ht="17.25" customHeight="1" thickBot="1">
      <c r="A37" s="549">
        <f>IF(A1=0,0,A1+1)</f>
        <v>2</v>
      </c>
      <c r="B37" s="1353" t="s">
        <v>52</v>
      </c>
      <c r="C37" s="1353"/>
      <c r="D37" s="1353"/>
      <c r="E37" s="1353"/>
      <c r="F37" s="1353"/>
      <c r="G37" s="1353"/>
      <c r="H37" s="1353"/>
      <c r="I37" s="1353"/>
      <c r="J37" s="1353"/>
      <c r="K37" s="1353"/>
      <c r="L37" s="1353"/>
      <c r="M37" s="1353"/>
      <c r="N37" s="1353"/>
      <c r="O37" s="1353"/>
      <c r="P37" s="1162"/>
      <c r="Q37" s="88"/>
      <c r="R37" s="88"/>
      <c r="S37" s="88"/>
      <c r="T37" s="88"/>
    </row>
    <row r="38" spans="1:20" s="9" customFormat="1" ht="44.25" customHeight="1">
      <c r="A38" s="1354"/>
      <c r="B38" s="1355">
        <v>108</v>
      </c>
      <c r="C38" s="1357" t="e">
        <f>logo</f>
        <v>#REF!</v>
      </c>
      <c r="D38" s="1359" t="str">
        <f>Master!$E$8</f>
        <v xml:space="preserve">Govt. Sr. Secondary School </v>
      </c>
      <c r="E38" s="1360"/>
      <c r="F38" s="1360"/>
      <c r="G38" s="1360"/>
      <c r="H38" s="1360"/>
      <c r="I38" s="1360"/>
      <c r="J38" s="1360"/>
      <c r="K38" s="1360"/>
      <c r="L38" s="1360"/>
      <c r="M38" s="1360"/>
      <c r="N38" s="1360"/>
      <c r="O38" s="1361"/>
      <c r="P38" s="1162"/>
      <c r="Q38" s="88"/>
      <c r="R38" s="88"/>
      <c r="S38" s="88"/>
      <c r="T38" s="88"/>
    </row>
    <row r="39" spans="1:20" s="9" customFormat="1" ht="26.25" customHeight="1" thickBot="1">
      <c r="A39" s="1354"/>
      <c r="B39" s="1356"/>
      <c r="C39" s="1358"/>
      <c r="D39" s="1362" t="str">
        <f>Master!$E$11</f>
        <v>P.S.-Bapini (Jodhpur)</v>
      </c>
      <c r="E39" s="1362"/>
      <c r="F39" s="1362"/>
      <c r="G39" s="1362"/>
      <c r="H39" s="1362"/>
      <c r="I39" s="1362"/>
      <c r="J39" s="1362"/>
      <c r="K39" s="1362"/>
      <c r="L39" s="1362"/>
      <c r="M39" s="1362"/>
      <c r="N39" s="1362"/>
      <c r="O39" s="1363"/>
      <c r="P39" s="1162"/>
      <c r="Q39" s="88"/>
      <c r="R39" s="88"/>
      <c r="S39" s="88"/>
      <c r="T39" s="88"/>
    </row>
    <row r="40" spans="1:20" s="9" customFormat="1" ht="15" customHeight="1">
      <c r="A40" s="1354"/>
      <c r="B40" s="1364"/>
      <c r="C40" s="1365" t="s">
        <v>161</v>
      </c>
      <c r="D40" s="1366"/>
      <c r="E40" s="1366"/>
      <c r="F40" s="1366"/>
      <c r="G40" s="1366"/>
      <c r="H40" s="1367"/>
      <c r="I40" s="1371" t="s">
        <v>124</v>
      </c>
      <c r="J40" s="1372"/>
      <c r="K40" s="1372"/>
      <c r="L40" s="1331">
        <f>IF(OR(A37=0,A37=""),0,VLOOKUP(A37,'Marks Entry'!$B$9:$G$108,6))</f>
        <v>902</v>
      </c>
      <c r="M40" s="1333" t="str">
        <f>CONCATENATE('Marks Entry'!$C$3,"0",'Marks Entry'!$G$3)</f>
        <v>School U-Dise Code :-08151106901</v>
      </c>
      <c r="N40" s="1334"/>
      <c r="O40" s="1335"/>
      <c r="P40" s="1162"/>
      <c r="Q40" s="88"/>
      <c r="R40" s="88"/>
      <c r="S40" s="88"/>
      <c r="T40" s="88"/>
    </row>
    <row r="41" spans="1:20" s="9" customFormat="1" ht="15" customHeight="1">
      <c r="A41" s="1354"/>
      <c r="B41" s="1364"/>
      <c r="C41" s="1365"/>
      <c r="D41" s="1366"/>
      <c r="E41" s="1366"/>
      <c r="F41" s="1366"/>
      <c r="G41" s="1366"/>
      <c r="H41" s="1367"/>
      <c r="I41" s="1371"/>
      <c r="J41" s="1372"/>
      <c r="K41" s="1372"/>
      <c r="L41" s="1331"/>
      <c r="M41" s="1336" t="str">
        <f>CONCATENATE('Marks Entry'!$I$3,'Marks Entry'!$J$3)</f>
        <v>Session :-2024-25</v>
      </c>
      <c r="N41" s="1337"/>
      <c r="O41" s="1338"/>
      <c r="P41" s="1162"/>
      <c r="Q41" s="88"/>
      <c r="R41" s="88"/>
      <c r="S41" s="88"/>
      <c r="T41" s="88"/>
    </row>
    <row r="42" spans="1:20" s="9" customFormat="1" ht="15" customHeight="1" thickBot="1">
      <c r="A42" s="1354"/>
      <c r="B42" s="1364"/>
      <c r="C42" s="1368"/>
      <c r="D42" s="1369"/>
      <c r="E42" s="1369"/>
      <c r="F42" s="1369"/>
      <c r="G42" s="1369"/>
      <c r="H42" s="1370"/>
      <c r="I42" s="1373"/>
      <c r="J42" s="1374"/>
      <c r="K42" s="1374"/>
      <c r="L42" s="1332"/>
      <c r="M42" s="1339"/>
      <c r="N42" s="1340"/>
      <c r="O42" s="1341"/>
      <c r="P42" s="1162"/>
      <c r="Q42" s="88"/>
      <c r="R42" s="88"/>
      <c r="S42" s="88"/>
      <c r="T42" s="88"/>
    </row>
    <row r="43" spans="1:20" s="9" customFormat="1" ht="21" customHeight="1">
      <c r="A43" s="1354"/>
      <c r="B43" s="550" t="s">
        <v>206</v>
      </c>
      <c r="C43" s="1342" t="s">
        <v>20</v>
      </c>
      <c r="D43" s="1343"/>
      <c r="E43" s="1343"/>
      <c r="F43" s="1343"/>
      <c r="G43" s="1344"/>
      <c r="H43" s="551" t="s">
        <v>160</v>
      </c>
      <c r="I43" s="1345">
        <f>IF(OR(A37=0,A37=""),"",VLOOKUP($A37,'Marks Entry'!$B$9:$FN$108,4,0))</f>
        <v>1490</v>
      </c>
      <c r="J43" s="1345"/>
      <c r="K43" s="1345"/>
      <c r="L43" s="1345"/>
      <c r="M43" s="1345"/>
      <c r="N43" s="1345"/>
      <c r="O43" s="1346"/>
      <c r="P43" s="1162"/>
      <c r="Q43" s="88"/>
      <c r="R43" s="88"/>
      <c r="S43" s="88"/>
      <c r="T43" s="88"/>
    </row>
    <row r="44" spans="1:20" s="9" customFormat="1" ht="21" customHeight="1">
      <c r="A44" s="1354"/>
      <c r="B44" s="550" t="s">
        <v>206</v>
      </c>
      <c r="C44" s="1308" t="s">
        <v>22</v>
      </c>
      <c r="D44" s="1309"/>
      <c r="E44" s="1309"/>
      <c r="F44" s="1309"/>
      <c r="G44" s="1310"/>
      <c r="H44" s="552" t="s">
        <v>160</v>
      </c>
      <c r="I44" s="1312" t="str">
        <f>IF(OR(A37=0,A37=""),"",VLOOKUP($A37,'Marks Entry'!$B$9:$FN$108,7,0))</f>
        <v>ACHALA RAM</v>
      </c>
      <c r="J44" s="1312"/>
      <c r="K44" s="1312"/>
      <c r="L44" s="1312"/>
      <c r="M44" s="1312"/>
      <c r="N44" s="1312"/>
      <c r="O44" s="1313"/>
      <c r="P44" s="1162"/>
      <c r="Q44" s="88"/>
      <c r="R44" s="88"/>
      <c r="S44" s="88"/>
      <c r="T44" s="88"/>
    </row>
    <row r="45" spans="1:20" s="9" customFormat="1" ht="21" customHeight="1">
      <c r="A45" s="1354"/>
      <c r="B45" s="550" t="s">
        <v>206</v>
      </c>
      <c r="C45" s="1308" t="s">
        <v>23</v>
      </c>
      <c r="D45" s="1309"/>
      <c r="E45" s="1309"/>
      <c r="F45" s="1309"/>
      <c r="G45" s="1310"/>
      <c r="H45" s="552" t="s">
        <v>160</v>
      </c>
      <c r="I45" s="1312" t="str">
        <f>IF(OR(A37=0,A37=""),"",VLOOKUP($A37,'Marks Entry'!$B$9:$FN$108,8,0))</f>
        <v>HEMA RAM</v>
      </c>
      <c r="J45" s="1312"/>
      <c r="K45" s="1312"/>
      <c r="L45" s="1312"/>
      <c r="M45" s="1312"/>
      <c r="N45" s="1312"/>
      <c r="O45" s="1313"/>
      <c r="P45" s="1162"/>
      <c r="Q45" s="88"/>
      <c r="R45" s="88"/>
      <c r="S45" s="88"/>
      <c r="T45" s="88"/>
    </row>
    <row r="46" spans="1:20" s="9" customFormat="1" ht="21" customHeight="1">
      <c r="A46" s="1354"/>
      <c r="B46" s="550" t="s">
        <v>206</v>
      </c>
      <c r="C46" s="1308" t="s">
        <v>54</v>
      </c>
      <c r="D46" s="1309"/>
      <c r="E46" s="1309"/>
      <c r="F46" s="1309"/>
      <c r="G46" s="1310"/>
      <c r="H46" s="552" t="s">
        <v>160</v>
      </c>
      <c r="I46" s="1312" t="str">
        <f>IF(OR(A37=0,A37=""),"",VLOOKUP($A37,'Marks Entry'!$B$9:$FN$108,9,0))</f>
        <v>TULACHHI DEVI</v>
      </c>
      <c r="J46" s="1312"/>
      <c r="K46" s="1312"/>
      <c r="L46" s="1312"/>
      <c r="M46" s="1312"/>
      <c r="N46" s="1312"/>
      <c r="O46" s="1313"/>
      <c r="P46" s="1162"/>
      <c r="Q46" s="88"/>
      <c r="R46" s="88"/>
      <c r="S46" s="88"/>
      <c r="T46" s="88"/>
    </row>
    <row r="47" spans="1:20" s="9" customFormat="1" ht="21" customHeight="1">
      <c r="A47" s="1354"/>
      <c r="B47" s="550" t="s">
        <v>206</v>
      </c>
      <c r="C47" s="1308" t="s">
        <v>55</v>
      </c>
      <c r="D47" s="1309"/>
      <c r="E47" s="1309"/>
      <c r="F47" s="1309"/>
      <c r="G47" s="1310"/>
      <c r="H47" s="552" t="s">
        <v>160</v>
      </c>
      <c r="I47" s="1311" t="str">
        <f>IF(OR(A37=0,A37=""),"",CONCATENATE('Marks Entry'!$G$4,'Marks Entry'!$J$4))</f>
        <v>6(A)</v>
      </c>
      <c r="J47" s="1312"/>
      <c r="K47" s="1312"/>
      <c r="L47" s="1312"/>
      <c r="M47" s="1312"/>
      <c r="N47" s="1312"/>
      <c r="O47" s="1313"/>
      <c r="P47" s="1162"/>
      <c r="Q47" s="88"/>
      <c r="R47" s="88"/>
      <c r="S47" s="88"/>
      <c r="T47" s="88"/>
    </row>
    <row r="48" spans="1:20" s="9" customFormat="1" ht="21" customHeight="1" thickBot="1">
      <c r="A48" s="1354"/>
      <c r="B48" s="550" t="s">
        <v>206</v>
      </c>
      <c r="C48" s="1314" t="s">
        <v>25</v>
      </c>
      <c r="D48" s="1315"/>
      <c r="E48" s="1315"/>
      <c r="F48" s="1315"/>
      <c r="G48" s="1316"/>
      <c r="H48" s="553" t="s">
        <v>160</v>
      </c>
      <c r="I48" s="1317">
        <f>IF(OR(A37=0,A37=""),"",VLOOKUP($A37,'Marks Entry'!$B$9:$FN$108,10,0))</f>
        <v>38535</v>
      </c>
      <c r="J48" s="1317"/>
      <c r="K48" s="1317"/>
      <c r="L48" s="1317"/>
      <c r="M48" s="1317"/>
      <c r="N48" s="1317"/>
      <c r="O48" s="1318"/>
      <c r="P48" s="1162"/>
      <c r="Q48" s="88"/>
      <c r="R48" s="88"/>
      <c r="S48" s="88"/>
      <c r="T48" s="88"/>
    </row>
    <row r="49" spans="1:20" s="9" customFormat="1" ht="34.5" customHeight="1">
      <c r="A49" s="1354"/>
      <c r="B49" s="550" t="s">
        <v>206</v>
      </c>
      <c r="C49" s="1319" t="s">
        <v>56</v>
      </c>
      <c r="D49" s="1320"/>
      <c r="E49" s="554" t="s">
        <v>81</v>
      </c>
      <c r="F49" s="554" t="s">
        <v>82</v>
      </c>
      <c r="G49" s="555" t="str">
        <f>'Marks Entry'!$R$5</f>
        <v>No Bag Day Activity</v>
      </c>
      <c r="H49" s="556" t="s">
        <v>31</v>
      </c>
      <c r="I49" s="1321" t="s">
        <v>57</v>
      </c>
      <c r="J49" s="1322"/>
      <c r="K49" s="557" t="s">
        <v>199</v>
      </c>
      <c r="L49" s="1323" t="s">
        <v>93</v>
      </c>
      <c r="M49" s="1324"/>
      <c r="N49" s="558" t="s">
        <v>85</v>
      </c>
      <c r="O49" s="1325" t="s">
        <v>100</v>
      </c>
      <c r="P49" s="1162"/>
      <c r="Q49" s="88"/>
      <c r="R49" s="88"/>
      <c r="S49" s="88"/>
      <c r="T49" s="88"/>
    </row>
    <row r="50" spans="1:20" s="9" customFormat="1" ht="21.75" customHeight="1" thickBot="1">
      <c r="A50" s="1354"/>
      <c r="B50" s="550" t="s">
        <v>206</v>
      </c>
      <c r="C50" s="1327" t="s">
        <v>58</v>
      </c>
      <c r="D50" s="1328"/>
      <c r="E50" s="559">
        <f>'Marks Entry'!$N$7</f>
        <v>10</v>
      </c>
      <c r="F50" s="559">
        <f>'Marks Entry'!$Q$7</f>
        <v>10</v>
      </c>
      <c r="G50" s="559">
        <f>'Marks Entry'!$T$7</f>
        <v>10</v>
      </c>
      <c r="H50" s="560">
        <f>SUM(E50:G50)</f>
        <v>30</v>
      </c>
      <c r="I50" s="1329">
        <f>'Marks Entry'!$X$7</f>
        <v>70</v>
      </c>
      <c r="J50" s="1330"/>
      <c r="K50" s="561">
        <f>SUM(H50,I50)</f>
        <v>100</v>
      </c>
      <c r="L50" s="1347">
        <f>'Marks Entry'!$AA$7</f>
        <v>100</v>
      </c>
      <c r="M50" s="1348"/>
      <c r="N50" s="562">
        <f>H50+I50+L50</f>
        <v>200</v>
      </c>
      <c r="O50" s="1326"/>
      <c r="P50" s="1162"/>
      <c r="Q50" s="88"/>
      <c r="R50" s="88"/>
      <c r="S50" s="88"/>
      <c r="T50" s="88"/>
    </row>
    <row r="51" spans="1:20" s="9" customFormat="1" ht="21.75" customHeight="1">
      <c r="A51" s="1354"/>
      <c r="B51" s="550" t="s">
        <v>206</v>
      </c>
      <c r="C51" s="1349" t="str">
        <f>'Marks Entry'!$L$3</f>
        <v>HINDI</v>
      </c>
      <c r="D51" s="1350"/>
      <c r="E51" s="563">
        <f>IF(OR(A37=0,A37=""),"",IF($L40="TC",0,IF($L40="Nso",0,VLOOKUP($A37,'Marks Entry'!$B$9:$FN$108,13,0))))</f>
        <v>4</v>
      </c>
      <c r="F51" s="563">
        <f>IF(OR(A37=0,A37=""),"",IF($L40="TC",0,IF($L40="Nso",0,VLOOKUP($A37,'Marks Entry'!$B$9:$FN$108,16,0))))</f>
        <v>7</v>
      </c>
      <c r="G51" s="563">
        <f>IF(OR(A37=0,A37=""),"",IF($L40="TC",0,IF($L40="Nso",0,VLOOKUP($A37,'Marks Entry'!$B$9:$FN$108,19,0))))</f>
        <v>5</v>
      </c>
      <c r="H51" s="564">
        <f>SUM(E51:G51)</f>
        <v>16</v>
      </c>
      <c r="I51" s="1351">
        <f>IF(OR(A37=0,A37=""),"",IF($L40="TC",0,IF($L40="Nso",0,VLOOKUP($A37,'Marks Entry'!$B$9:$FN$108,23,0))))</f>
        <v>35</v>
      </c>
      <c r="J51" s="1247"/>
      <c r="K51" s="565">
        <f>SUM(H51,I51)</f>
        <v>51</v>
      </c>
      <c r="L51" s="1246">
        <f>IF(OR(A37=0,A37=""),"",IF($L40="TC",0,IF($L40="Nso",0,VLOOKUP($A37,'Marks Entry'!$B$9:$FN$108,26,0))))</f>
        <v>65</v>
      </c>
      <c r="M51" s="1352"/>
      <c r="N51" s="566">
        <f>SUM(H51,I51,L51)</f>
        <v>116</v>
      </c>
      <c r="O51" s="567" t="str">
        <f>IF(OR(A37=0,A37=""),"",IF($L40="TC",0,IF($L40="Nso",0,VLOOKUP($A37,'Marks Entry'!$B$9:$FN$108,30,0))))</f>
        <v>C</v>
      </c>
      <c r="P51" s="1162"/>
      <c r="Q51" s="88"/>
      <c r="R51" s="88"/>
      <c r="S51" s="88"/>
      <c r="T51" s="88"/>
    </row>
    <row r="52" spans="1:20" s="9" customFormat="1" ht="21.75" customHeight="1">
      <c r="A52" s="1354"/>
      <c r="B52" s="550" t="s">
        <v>206</v>
      </c>
      <c r="C52" s="1300" t="str">
        <f>'Marks Entry'!$AF$3</f>
        <v>ENGLISH</v>
      </c>
      <c r="D52" s="1301"/>
      <c r="E52" s="563">
        <f>IF(OR(A37=0,A37=""),"",IF($L40="TC",0,IF($L40="Nso",0,VLOOKUP($A37,'Marks Entry'!$B$9:$FN$108,33,0))))</f>
        <v>9</v>
      </c>
      <c r="F52" s="563">
        <f>IF(OR(A37=0,A37=""),"",IF($L40="TC",0,IF($L40="Nso",0,VLOOKUP($A37,'Marks Entry'!$B$9:$FN$108,36,0))))</f>
        <v>9</v>
      </c>
      <c r="G52" s="563">
        <f>IF(OR(A37=0,A37=""),"",IF($L40="TC",0,IF($L40="Nso",0,VLOOKUP($A37,'Marks Entry'!$B$9:$FN$108,39,0))))</f>
        <v>2</v>
      </c>
      <c r="H52" s="568">
        <f t="shared" ref="H52:H56" si="3">SUM(E52:G52)</f>
        <v>20</v>
      </c>
      <c r="I52" s="1302">
        <f>IF(OR(A37=0,A37=""),"",IF($L40="TC",0,IF($L40="Nso",0,VLOOKUP($A37,'Marks Entry'!$B$9:$FN$108,43,0))))</f>
        <v>53</v>
      </c>
      <c r="J52" s="1201"/>
      <c r="K52" s="569">
        <f t="shared" ref="K52:K56" si="4">SUM(H52,I52)</f>
        <v>73</v>
      </c>
      <c r="L52" s="1200">
        <f>IF(OR(A37=0,A37=""),"",IF($L40="TC",0,IF($L40="Nso",0,VLOOKUP($A37,'Marks Entry'!$B$9:$FN$108,46,0))))</f>
        <v>65</v>
      </c>
      <c r="M52" s="1303"/>
      <c r="N52" s="566">
        <f t="shared" ref="N52:N56" si="5">SUM(H52,I52,L52)</f>
        <v>138</v>
      </c>
      <c r="O52" s="567" t="str">
        <f>IF(OR(A37=0,A37=""),"",IF($L40="TC",0,IF($L40="Nso",0,VLOOKUP($A37,'Marks Entry'!$B$9:$FN$108,50,0))))</f>
        <v>C</v>
      </c>
      <c r="P52" s="1162"/>
      <c r="Q52" s="88"/>
      <c r="R52" s="88"/>
      <c r="S52" s="88"/>
      <c r="T52" s="88"/>
    </row>
    <row r="53" spans="1:20" s="9" customFormat="1" ht="21.75" customHeight="1">
      <c r="A53" s="1354"/>
      <c r="B53" s="550" t="s">
        <v>206</v>
      </c>
      <c r="C53" s="1300" t="str">
        <f>'Marks Entry'!$AZ$3</f>
        <v>SANSKRIT</v>
      </c>
      <c r="D53" s="1301"/>
      <c r="E53" s="563">
        <f>IF(OR(A37=0,A37=""),"",IF($L40="TC",0,IF($L40="Nso",0,VLOOKUP($A37,'Marks Entry'!$B$9:$FN$108,53,0))))</f>
        <v>5</v>
      </c>
      <c r="F53" s="563">
        <f>IF(OR(A37=0,A37=""),"",IF($L40="TC",0,IF($L40="TC",0,IF($L40="Nso",0,VLOOKUP($A37,'Marks Entry'!$B$9:$FN$108,56,0)))))</f>
        <v>8</v>
      </c>
      <c r="G53" s="563">
        <f>IF(OR(A37=0,A37=""),"",IF($L40="TC",0,IF($L40="TC",0,IF($L40="Nso",0,VLOOKUP($A37,'Marks Entry'!$B$9:$FN$108,59,0)))))</f>
        <v>2</v>
      </c>
      <c r="H53" s="568">
        <f t="shared" si="3"/>
        <v>15</v>
      </c>
      <c r="I53" s="1302">
        <f>IF(OR(A37=0,A37=""),"",IF($L40="TC",0,IF($L40="Nso",0,VLOOKUP($A37,'Marks Entry'!$B$9:$FN$108,63,0))))</f>
        <v>35</v>
      </c>
      <c r="J53" s="1201"/>
      <c r="K53" s="569">
        <f t="shared" si="4"/>
        <v>50</v>
      </c>
      <c r="L53" s="1200">
        <f>IF(OR(A37=0,A37=""),"",IF($L40="TC",0,IF($L40="Nso",0,VLOOKUP($A37,'Marks Entry'!$B$9:$FN$108,66,0))))</f>
        <v>60</v>
      </c>
      <c r="M53" s="1303"/>
      <c r="N53" s="566">
        <f t="shared" si="5"/>
        <v>110</v>
      </c>
      <c r="O53" s="567" t="str">
        <f>IF(OR(A37=0,A37=""),"",IF($L40="TC",0,IF($L40="Nso",0,VLOOKUP($A37,'Marks Entry'!$B$9:$FN$108,70,0))))</f>
        <v>C</v>
      </c>
      <c r="P53" s="1162"/>
      <c r="Q53" s="88"/>
      <c r="R53" s="88"/>
      <c r="S53" s="88"/>
      <c r="T53" s="88"/>
    </row>
    <row r="54" spans="1:20" s="9" customFormat="1" ht="21.75" customHeight="1">
      <c r="A54" s="1354"/>
      <c r="B54" s="550" t="s">
        <v>206</v>
      </c>
      <c r="C54" s="1300" t="str">
        <f>'Marks Entry'!$BT$3</f>
        <v>SCIENCE</v>
      </c>
      <c r="D54" s="1301"/>
      <c r="E54" s="563">
        <f>IF(OR(A37=0,A37=""),"",IF($L40="TC",0,IF($L40="Nso",0,VLOOKUP($A37,'Marks Entry'!$B$9:$FN$108,73,0))))</f>
        <v>2</v>
      </c>
      <c r="F54" s="563">
        <f>IF(OR(A37=0,A37=""),"",IF($L40="TC",0,IF($L40="Nso",0,VLOOKUP($A37,'Marks Entry'!$B$9:$FN$108,76,0))))</f>
        <v>2</v>
      </c>
      <c r="G54" s="563">
        <f>IF(OR(A37=0,A37=""),"",IF($L40="TC",0,IF($L40="Nso",0,VLOOKUP($A37,'Marks Entry'!$B$9:$FN$108,79,0))))</f>
        <v>1</v>
      </c>
      <c r="H54" s="568">
        <f t="shared" si="3"/>
        <v>5</v>
      </c>
      <c r="I54" s="1302">
        <f>IF(OR(A37=0,A37=""),"",IF($L40="TC",0,IF($L40="Nso",0,VLOOKUP($A37,'Marks Entry'!$B$9:$FN$108,83,0))))</f>
        <v>30</v>
      </c>
      <c r="J54" s="1201"/>
      <c r="K54" s="569">
        <f t="shared" si="4"/>
        <v>35</v>
      </c>
      <c r="L54" s="1200">
        <f>IF(OR(A37=0,A37=""),"",IF($L40="TC",0,IF($L40="Nso",0,VLOOKUP($A37,'Marks Entry'!$B$9:$FN$108,86,0))))</f>
        <v>55</v>
      </c>
      <c r="M54" s="1303"/>
      <c r="N54" s="566">
        <f t="shared" si="5"/>
        <v>90</v>
      </c>
      <c r="O54" s="567" t="str">
        <f>IF(OR(A37=0,A37=""),"",IF($L40="TC",0,IF($L40="Nso",0,VLOOKUP($A37,'Marks Entry'!$B$9:$FN$108,90,0))))</f>
        <v>D</v>
      </c>
      <c r="P54" s="1162"/>
      <c r="Q54" s="88"/>
      <c r="R54" s="88"/>
      <c r="S54" s="88"/>
      <c r="T54" s="88"/>
    </row>
    <row r="55" spans="1:20" s="9" customFormat="1" ht="21.75" customHeight="1">
      <c r="A55" s="1354"/>
      <c r="B55" s="550" t="s">
        <v>206</v>
      </c>
      <c r="C55" s="1300" t="str">
        <f>'Marks Entry'!$CN$3</f>
        <v>MATHEMATICS</v>
      </c>
      <c r="D55" s="1301"/>
      <c r="E55" s="563">
        <f>IF(OR(A37=0,A37=""),"",IF($L40="TC",0,IF($L40="Nso",0,VLOOKUP($A37,'Marks Entry'!$B$9:$FN$108,93,0))))</f>
        <v>2</v>
      </c>
      <c r="F55" s="563">
        <f>IF(OR(A37=0,A37=""),"",IF($L40="TC",0,IF($L40="Nso",0,VLOOKUP($A37,'Marks Entry'!$B$9:$FN$108,96,0))))</f>
        <v>4</v>
      </c>
      <c r="G55" s="563">
        <f>IF(OR(A37=0,A37=""),"",IF($L40="TC",0,IF($L40="Nso",0,VLOOKUP($A37,'Marks Entry'!$B$9:$FN$108,99,0))))</f>
        <v>2</v>
      </c>
      <c r="H55" s="568">
        <f t="shared" si="3"/>
        <v>8</v>
      </c>
      <c r="I55" s="1302">
        <f>IF(OR(A37=0,A37=""),"",IF($L40="TC",0,IF($L40="Nso",0,VLOOKUP($A37,'Marks Entry'!$B$9:$FN$108,103,0))))</f>
        <v>45</v>
      </c>
      <c r="J55" s="1201"/>
      <c r="K55" s="569">
        <f t="shared" si="4"/>
        <v>53</v>
      </c>
      <c r="L55" s="1200">
        <f>IF(OR(A37=0,A37=""),"",IF($L40="TC",0,IF($L40="Nso",0,VLOOKUP($A37,'Marks Entry'!$B$9:$FN$108,106,0))))</f>
        <v>50</v>
      </c>
      <c r="M55" s="1303"/>
      <c r="N55" s="566">
        <f t="shared" si="5"/>
        <v>103</v>
      </c>
      <c r="O55" s="567" t="str">
        <f>IF(OR(A37=0,A37=""),"",IF($L40="TC",0,IF($L40="Nso",0,VLOOKUP($A37,'Marks Entry'!$B$9:$FN$108,110,0))))</f>
        <v>C</v>
      </c>
      <c r="P55" s="1162"/>
      <c r="Q55" s="88"/>
      <c r="R55" s="88"/>
      <c r="S55" s="88"/>
      <c r="T55" s="88"/>
    </row>
    <row r="56" spans="1:20" s="9" customFormat="1" ht="21.75" customHeight="1" thickBot="1">
      <c r="A56" s="1354"/>
      <c r="B56" s="550" t="s">
        <v>206</v>
      </c>
      <c r="C56" s="1304" t="str">
        <f>'Marks Entry'!$DH$3</f>
        <v>SOCIAL SCIENCE</v>
      </c>
      <c r="D56" s="1305"/>
      <c r="E56" s="563">
        <f>IF(OR(A37=0,A37=""),"",IF($L40="TC",0,IF($L40="Nso",0,VLOOKUP($A37,'Marks Entry'!$B$9:$FN$108,113,0))))</f>
        <v>6</v>
      </c>
      <c r="F56" s="563">
        <f>IF(OR(A37=0,A37=""),"",IF($L40="TC",0,IF($L40="Nso",0,VLOOKUP($A37,'Marks Entry'!$B$9:$FN$108,116,0))))</f>
        <v>6</v>
      </c>
      <c r="G56" s="563">
        <f>IF(OR(A37=0,A37=""),"",IF($L40="TC",0,IF($L40="Nso",0,VLOOKUP($A37,'Marks Entry'!$B$9:$FN$108,119,0))))</f>
        <v>3</v>
      </c>
      <c r="H56" s="570">
        <f t="shared" si="3"/>
        <v>15</v>
      </c>
      <c r="I56" s="1306">
        <f>IF(OR(A37=0,A37=""),"",IF($L40="TC",0,IF($L40="Nso",0,VLOOKUP($A37,'Marks Entry'!$B$9:$FN$108,123,0))))</f>
        <v>45</v>
      </c>
      <c r="J56" s="1212"/>
      <c r="K56" s="571">
        <f t="shared" si="4"/>
        <v>60</v>
      </c>
      <c r="L56" s="1211">
        <f>IF(OR(A37=0,A37=""),"",IF($L40="TC",0,IF($L40="Nso",0,VLOOKUP($A37,'Marks Entry'!$B$9:$FN$108,126,0))))</f>
        <v>65</v>
      </c>
      <c r="M56" s="1307"/>
      <c r="N56" s="566">
        <f t="shared" si="5"/>
        <v>125</v>
      </c>
      <c r="O56" s="567" t="str">
        <f>IF(OR(A37=0,A37=""),"",IF($L40="TC",0,IF($L40="Nso",0,VLOOKUP($A37,'Marks Entry'!$B$9:$FN$108,130,0))))</f>
        <v>C</v>
      </c>
      <c r="P56" s="1162"/>
      <c r="Q56" s="88"/>
      <c r="R56" s="88"/>
      <c r="S56" s="88"/>
      <c r="T56" s="88"/>
    </row>
    <row r="57" spans="1:20" s="9" customFormat="1" ht="21.75" customHeight="1">
      <c r="A57" s="1354"/>
      <c r="B57" s="550" t="s">
        <v>206</v>
      </c>
      <c r="C57" s="1284" t="s">
        <v>86</v>
      </c>
      <c r="D57" s="1285"/>
      <c r="E57" s="1286"/>
      <c r="F57" s="1290" t="s">
        <v>87</v>
      </c>
      <c r="G57" s="1291"/>
      <c r="H57" s="1292" t="s">
        <v>88</v>
      </c>
      <c r="I57" s="1292"/>
      <c r="J57" s="1293" t="s">
        <v>43</v>
      </c>
      <c r="K57" s="1294"/>
      <c r="L57" s="572" t="s">
        <v>94</v>
      </c>
      <c r="M57" s="572" t="s">
        <v>204</v>
      </c>
      <c r="N57" s="573" t="s">
        <v>41</v>
      </c>
      <c r="O57" s="574" t="s">
        <v>45</v>
      </c>
      <c r="P57" s="1162"/>
      <c r="Q57" s="88"/>
      <c r="R57" s="88"/>
      <c r="S57" s="88"/>
      <c r="T57" s="88"/>
    </row>
    <row r="58" spans="1:20" s="9" customFormat="1" ht="21.75" customHeight="1" thickBot="1">
      <c r="A58" s="1354"/>
      <c r="B58" s="550" t="s">
        <v>206</v>
      </c>
      <c r="C58" s="1287"/>
      <c r="D58" s="1288"/>
      <c r="E58" s="1289"/>
      <c r="F58" s="1295">
        <f>IF(OR(A37=0,A37=""),"",IF($L40="TC",0,IF($L40="Nso",0,VLOOKUP($A37,'Marks Entry'!$B$9:$FN$108,161,0))))</f>
        <v>1200</v>
      </c>
      <c r="G58" s="1296"/>
      <c r="H58" s="1297">
        <f>IF(OR(A37=0,A37=""),"",IF($L40="TC",0,IF($L40="Nso",0,VLOOKUP($A37,'Marks Entry'!$B$9:$FN$108,162,0))))</f>
        <v>682</v>
      </c>
      <c r="I58" s="1297"/>
      <c r="J58" s="1298">
        <f>IF(OR(A37=0,A37=""),"",IF($L40="TC",0,IF($L40="Nso",0,VLOOKUP($A37,'Marks Entry'!$B$9:$FN$108,163,0))))</f>
        <v>56.833333333333336</v>
      </c>
      <c r="K58" s="1299"/>
      <c r="L58" s="575" t="str">
        <f>IF(OR(A37=0,A37=""),"",IF($L40="TC",0,IF($L40="Nso",0,VLOOKUP($A37,'Marks Entry'!$B$9:$FN$108,164,0))))</f>
        <v>Second</v>
      </c>
      <c r="M58" s="575" t="str">
        <f>IF(OR(A37=0,A37=""),"",IF($L40="TC",0,IF($L40="Nso",0,VLOOKUP($A37,'Marks Entry'!$B$9:$FN$108,165,0))))</f>
        <v>C</v>
      </c>
      <c r="N58" s="576" t="str">
        <f>IF(OR(A37=0,A37=""),"",IF($L40="TC","TC",IF($L40="Nso","NSO",VLOOKUP($A37,'Marks Entry'!$B$9:$FN$108,166,0))))</f>
        <v>PASSED</v>
      </c>
      <c r="O58" s="577">
        <f>IF(OR(A37=0,A37=""),"",IF($L40="Nso",0,VLOOKUP($A37,'Marks Entry'!$B$9:$FN$108,168,0)))</f>
        <v>1.9999999999999991</v>
      </c>
      <c r="P58" s="1162"/>
      <c r="Q58" s="88"/>
      <c r="R58" s="88"/>
      <c r="S58" s="88"/>
      <c r="T58" s="88"/>
    </row>
    <row r="59" spans="1:20" s="9" customFormat="1" ht="21.75" customHeight="1">
      <c r="A59" s="1354"/>
      <c r="B59" s="550" t="s">
        <v>206</v>
      </c>
      <c r="C59" s="1266" t="s">
        <v>61</v>
      </c>
      <c r="D59" s="1267"/>
      <c r="E59" s="1267"/>
      <c r="F59" s="1267"/>
      <c r="G59" s="1267"/>
      <c r="H59" s="1267"/>
      <c r="I59" s="1268"/>
      <c r="J59" s="1269" t="s">
        <v>62</v>
      </c>
      <c r="K59" s="1269"/>
      <c r="L59" s="1270"/>
      <c r="M59" s="578">
        <f>IF(OR(A37=0,A37=""),"",IF($L40="TC",0,IF($L40="Nso",0,VLOOKUP($A37,'Marks Entry'!$B$9:$FN$108,158,0))))</f>
        <v>0</v>
      </c>
      <c r="N59" s="1271" t="s">
        <v>103</v>
      </c>
      <c r="O59" s="1272"/>
      <c r="P59" s="1162"/>
      <c r="Q59" s="88"/>
      <c r="R59" s="88"/>
      <c r="S59" s="88"/>
      <c r="T59" s="88"/>
    </row>
    <row r="60" spans="1:20" s="9" customFormat="1" ht="21.75" customHeight="1" thickBot="1">
      <c r="A60" s="1354"/>
      <c r="B60" s="550" t="s">
        <v>206</v>
      </c>
      <c r="C60" s="1273" t="s">
        <v>56</v>
      </c>
      <c r="D60" s="1274"/>
      <c r="E60" s="1274"/>
      <c r="F60" s="1275" t="s">
        <v>166</v>
      </c>
      <c r="G60" s="1275"/>
      <c r="H60" s="1275"/>
      <c r="I60" s="579" t="s">
        <v>49</v>
      </c>
      <c r="J60" s="1276" t="s">
        <v>63</v>
      </c>
      <c r="K60" s="1276"/>
      <c r="L60" s="1277"/>
      <c r="M60" s="580">
        <f>IF(OR(A37=0,A37=""),"",IF($L40="TC",0,IF($L40="Nso",0,VLOOKUP($A37,'Marks Entry'!$B$9:$FN$108,159,0))))</f>
        <v>0</v>
      </c>
      <c r="N60" s="1278" t="str">
        <f>IF(OR(A37=0,A37=""),"",IF($L40="TC",0,IF($L40="Nso",0,VLOOKUP($A37,'Marks Entry'!$B$9:$FN$108,160,0))))</f>
        <v/>
      </c>
      <c r="O60" s="1279"/>
      <c r="P60" s="1162"/>
      <c r="Q60" s="88"/>
      <c r="R60" s="88"/>
      <c r="S60" s="88"/>
      <c r="T60" s="88"/>
    </row>
    <row r="61" spans="1:20" s="9" customFormat="1" ht="21.75" customHeight="1">
      <c r="A61" s="1354"/>
      <c r="B61" s="550" t="s">
        <v>206</v>
      </c>
      <c r="C61" s="1273"/>
      <c r="D61" s="1274"/>
      <c r="E61" s="1274"/>
      <c r="F61" s="1275"/>
      <c r="G61" s="1275"/>
      <c r="H61" s="1275"/>
      <c r="I61" s="581" t="s">
        <v>101</v>
      </c>
      <c r="J61" s="1280" t="s">
        <v>64</v>
      </c>
      <c r="K61" s="1280"/>
      <c r="L61" s="1281"/>
      <c r="M61" s="1282" t="str">
        <f>IF(OR(A37=0,A37=""),"",IF($L40="TC",0,IF($L40="Nso",0,VLOOKUP($A37,'Marks Entry'!$B$9:$FN$108,169,0))))</f>
        <v>Good</v>
      </c>
      <c r="N61" s="1282"/>
      <c r="O61" s="1283"/>
      <c r="P61" s="1162"/>
      <c r="Q61" s="88"/>
      <c r="R61" s="88"/>
      <c r="S61" s="88"/>
      <c r="T61" s="88"/>
    </row>
    <row r="62" spans="1:20" s="9" customFormat="1" ht="21.75" customHeight="1">
      <c r="A62" s="1354"/>
      <c r="B62" s="550" t="s">
        <v>206</v>
      </c>
      <c r="C62" s="1251" t="str">
        <f>'Marks Entry'!$EB$3</f>
        <v>Work Exp.</v>
      </c>
      <c r="D62" s="1252"/>
      <c r="E62" s="1253"/>
      <c r="F62" s="1254" t="str">
        <f>IF(OR(A37=0,A37=""),"",IF($L40="TC",0,IF($L40="Nso",0,VLOOKUP($A37,'Marks Entry'!$B$9:$GM$108,186,0))))</f>
        <v>50/100</v>
      </c>
      <c r="G62" s="1254"/>
      <c r="H62" s="1254"/>
      <c r="I62" s="582" t="str">
        <f>IF(OR(A37=0,A37=""),"",IF($L40="TC",0,IF($L40="Nso",0,VLOOKUP($A37,'Marks Entry'!$B$9:$GM$108,139,0))))</f>
        <v>D</v>
      </c>
      <c r="J62" s="1255" t="s">
        <v>80</v>
      </c>
      <c r="K62" s="1255"/>
      <c r="L62" s="1256"/>
      <c r="M62" s="1257">
        <f>IF(OR(A37=0,A37=""),"",'Marks Entry'!$AA$2)</f>
        <v>45419</v>
      </c>
      <c r="N62" s="1257"/>
      <c r="O62" s="1258"/>
      <c r="P62" s="1162"/>
      <c r="Q62" s="88"/>
      <c r="R62" s="88"/>
      <c r="S62" s="88"/>
      <c r="T62" s="88"/>
    </row>
    <row r="63" spans="1:20" s="9" customFormat="1" ht="21.75" customHeight="1">
      <c r="A63" s="1354"/>
      <c r="B63" s="550" t="s">
        <v>206</v>
      </c>
      <c r="C63" s="1259" t="str">
        <f>'Marks Entry'!$EK$3</f>
        <v>Art Edu.</v>
      </c>
      <c r="D63" s="1254"/>
      <c r="E63" s="1254"/>
      <c r="F63" s="1260" t="str">
        <f>IF(OR(A37=0,A37=""),"",IF($L40="TC",0,IF($L40="Nso",0,VLOOKUP($A37,'Marks Entry'!$B$9:$GM$108,190,0))))</f>
        <v>80/100</v>
      </c>
      <c r="G63" s="1261"/>
      <c r="H63" s="1262"/>
      <c r="I63" s="582" t="str">
        <f>IF(OR(A37=0,A37=""),"",IF($L40="TC",0,IF($L40="Nso",0,VLOOKUP($A37,'Marks Entry'!$B$9:$GM$108,148,0))))</f>
        <v>B</v>
      </c>
      <c r="J63" s="1263"/>
      <c r="K63" s="1263"/>
      <c r="L63" s="1264"/>
      <c r="M63" s="1264"/>
      <c r="N63" s="1264"/>
      <c r="O63" s="1265"/>
      <c r="P63" s="1162"/>
      <c r="Q63" s="88"/>
      <c r="R63" s="88"/>
      <c r="S63" s="88"/>
      <c r="T63" s="88"/>
    </row>
    <row r="64" spans="1:20" s="9" customFormat="1" ht="21.75" customHeight="1">
      <c r="A64" s="1354"/>
      <c r="B64" s="550" t="s">
        <v>206</v>
      </c>
      <c r="C64" s="1216" t="str">
        <f>'Marks Entry'!$ET$3</f>
        <v>HEALTH &amp; PHY. EDU.</v>
      </c>
      <c r="D64" s="1217"/>
      <c r="E64" s="1217"/>
      <c r="F64" s="1218" t="str">
        <f>IF(OR(A37=0,A37=""),"",IF($L40="TC",0,IF($L40="Nso",0,VLOOKUP($A37,'Marks Entry'!$B$9:$GM$108,194,0))))</f>
        <v>75/100</v>
      </c>
      <c r="G64" s="1219"/>
      <c r="H64" s="1220"/>
      <c r="I64" s="582" t="str">
        <f>IF(OR(A37=0,A37=""),"",IF($L40="TC",0,IF($L40="Nso",0,VLOOKUP($A37,'Marks Entry'!$B$9:$GM$108,157,0))))</f>
        <v>B</v>
      </c>
      <c r="J64" s="1221" t="s">
        <v>76</v>
      </c>
      <c r="K64" s="1222"/>
      <c r="L64" s="1223"/>
      <c r="M64" s="1227"/>
      <c r="N64" s="1228"/>
      <c r="O64" s="1229"/>
      <c r="P64" s="1162"/>
      <c r="Q64" s="88"/>
      <c r="R64" s="88"/>
      <c r="S64" s="88"/>
      <c r="T64" s="88"/>
    </row>
    <row r="65" spans="1:20" s="9" customFormat="1" ht="21.75" customHeight="1">
      <c r="A65" s="1354"/>
      <c r="B65" s="550" t="s">
        <v>206</v>
      </c>
      <c r="C65" s="1233" t="s">
        <v>65</v>
      </c>
      <c r="D65" s="1234"/>
      <c r="E65" s="1234"/>
      <c r="F65" s="1234"/>
      <c r="G65" s="1234"/>
      <c r="H65" s="1234"/>
      <c r="I65" s="1235"/>
      <c r="J65" s="1224"/>
      <c r="K65" s="1225"/>
      <c r="L65" s="1226"/>
      <c r="M65" s="1230"/>
      <c r="N65" s="1231"/>
      <c r="O65" s="1232"/>
      <c r="P65" s="1162"/>
      <c r="Q65" s="88"/>
      <c r="R65" s="88"/>
      <c r="S65" s="88"/>
      <c r="T65" s="88"/>
    </row>
    <row r="66" spans="1:20" s="9" customFormat="1" ht="21.75" customHeight="1" thickBot="1">
      <c r="A66" s="1354"/>
      <c r="B66" s="550" t="s">
        <v>206</v>
      </c>
      <c r="C66" s="583" t="s">
        <v>66</v>
      </c>
      <c r="D66" s="1236" t="s">
        <v>71</v>
      </c>
      <c r="E66" s="1237"/>
      <c r="F66" s="1236" t="s">
        <v>72</v>
      </c>
      <c r="G66" s="1238"/>
      <c r="H66" s="1238"/>
      <c r="I66" s="1239"/>
      <c r="J66" s="1240" t="s">
        <v>77</v>
      </c>
      <c r="K66" s="1241"/>
      <c r="L66" s="1241"/>
      <c r="M66" s="1241"/>
      <c r="N66" s="1241"/>
      <c r="O66" s="1242"/>
      <c r="P66" s="1162"/>
      <c r="Q66" s="88"/>
      <c r="R66" s="88"/>
      <c r="S66" s="88"/>
      <c r="T66" s="88"/>
    </row>
    <row r="67" spans="1:20" s="9" customFormat="1" ht="21.75" customHeight="1">
      <c r="A67" s="1354"/>
      <c r="B67" s="550" t="s">
        <v>206</v>
      </c>
      <c r="C67" s="584" t="s">
        <v>67</v>
      </c>
      <c r="D67" s="1246" t="s">
        <v>207</v>
      </c>
      <c r="E67" s="1247"/>
      <c r="F67" s="1248" t="s">
        <v>73</v>
      </c>
      <c r="G67" s="1249"/>
      <c r="H67" s="1249"/>
      <c r="I67" s="1250"/>
      <c r="J67" s="1243"/>
      <c r="K67" s="1244"/>
      <c r="L67" s="1244"/>
      <c r="M67" s="1244"/>
      <c r="N67" s="1244"/>
      <c r="O67" s="1245"/>
      <c r="P67" s="1162"/>
      <c r="Q67" s="88"/>
      <c r="R67" s="88"/>
      <c r="S67" s="88"/>
      <c r="T67" s="88"/>
    </row>
    <row r="68" spans="1:20" s="9" customFormat="1" ht="21.75" customHeight="1">
      <c r="A68" s="1354"/>
      <c r="B68" s="550" t="s">
        <v>206</v>
      </c>
      <c r="C68" s="585" t="s">
        <v>68</v>
      </c>
      <c r="D68" s="1200" t="s">
        <v>208</v>
      </c>
      <c r="E68" s="1201"/>
      <c r="F68" s="1202" t="s">
        <v>74</v>
      </c>
      <c r="G68" s="1203"/>
      <c r="H68" s="1203"/>
      <c r="I68" s="1204"/>
      <c r="J68" s="1243"/>
      <c r="K68" s="1244"/>
      <c r="L68" s="1244"/>
      <c r="M68" s="1244"/>
      <c r="N68" s="1244"/>
      <c r="O68" s="1245"/>
      <c r="P68" s="1162"/>
      <c r="Q68" s="88"/>
      <c r="R68" s="88"/>
      <c r="S68" s="88"/>
      <c r="T68" s="88"/>
    </row>
    <row r="69" spans="1:20" s="9" customFormat="1" ht="21.75" customHeight="1">
      <c r="A69" s="1354"/>
      <c r="B69" s="550" t="s">
        <v>206</v>
      </c>
      <c r="C69" s="585" t="s">
        <v>70</v>
      </c>
      <c r="D69" s="1200" t="s">
        <v>209</v>
      </c>
      <c r="E69" s="1201"/>
      <c r="F69" s="1202" t="s">
        <v>75</v>
      </c>
      <c r="G69" s="1203"/>
      <c r="H69" s="1203"/>
      <c r="I69" s="1204"/>
      <c r="J69" s="1205" t="s">
        <v>89</v>
      </c>
      <c r="K69" s="1206"/>
      <c r="L69" s="1206"/>
      <c r="M69" s="1206"/>
      <c r="N69" s="1206"/>
      <c r="O69" s="1207"/>
      <c r="P69" s="1162"/>
      <c r="Q69" s="88"/>
      <c r="R69" s="88"/>
      <c r="S69" s="88"/>
      <c r="T69" s="88"/>
    </row>
    <row r="70" spans="1:20" s="9" customFormat="1" ht="21.75" customHeight="1">
      <c r="A70" s="1354"/>
      <c r="B70" s="550" t="s">
        <v>206</v>
      </c>
      <c r="C70" s="585" t="s">
        <v>69</v>
      </c>
      <c r="D70" s="1200" t="s">
        <v>210</v>
      </c>
      <c r="E70" s="1201"/>
      <c r="F70" s="1202" t="s">
        <v>102</v>
      </c>
      <c r="G70" s="1203"/>
      <c r="H70" s="1203"/>
      <c r="I70" s="1204"/>
      <c r="J70" s="1205"/>
      <c r="K70" s="1206"/>
      <c r="L70" s="1206"/>
      <c r="M70" s="1206"/>
      <c r="N70" s="1206"/>
      <c r="O70" s="1207"/>
      <c r="P70" s="1162"/>
      <c r="Q70" s="88"/>
      <c r="R70" s="88"/>
      <c r="S70" s="88"/>
      <c r="T70" s="88"/>
    </row>
    <row r="71" spans="1:20" s="9" customFormat="1" ht="21.75" customHeight="1" thickBot="1">
      <c r="A71" s="1354"/>
      <c r="B71" s="586" t="s">
        <v>206</v>
      </c>
      <c r="C71" s="587" t="s">
        <v>152</v>
      </c>
      <c r="D71" s="1211" t="s">
        <v>211</v>
      </c>
      <c r="E71" s="1212"/>
      <c r="F71" s="1213" t="s">
        <v>212</v>
      </c>
      <c r="G71" s="1214"/>
      <c r="H71" s="1214"/>
      <c r="I71" s="1215"/>
      <c r="J71" s="1208"/>
      <c r="K71" s="1209"/>
      <c r="L71" s="1209"/>
      <c r="M71" s="1209"/>
      <c r="N71" s="1209"/>
      <c r="O71" s="1210"/>
      <c r="P71" s="1162"/>
      <c r="Q71" s="88"/>
      <c r="R71" s="88"/>
      <c r="S71" s="88"/>
      <c r="T71" s="88"/>
    </row>
    <row r="72" spans="1:20" s="9" customFormat="1" ht="11.25" customHeight="1">
      <c r="A72" s="1199"/>
      <c r="B72" s="1199"/>
      <c r="C72" s="1199"/>
      <c r="D72" s="1199"/>
      <c r="E72" s="1199"/>
      <c r="F72" s="1199"/>
      <c r="G72" s="1199"/>
      <c r="H72" s="1199"/>
      <c r="I72" s="1199"/>
      <c r="J72" s="1199"/>
      <c r="K72" s="1199"/>
      <c r="L72" s="1199"/>
      <c r="M72" s="1199"/>
      <c r="N72" s="1199"/>
      <c r="O72" s="1199"/>
      <c r="P72" s="1199"/>
      <c r="Q72" s="88"/>
      <c r="R72" s="88"/>
      <c r="S72" s="88"/>
      <c r="T72" s="88"/>
    </row>
    <row r="73" spans="1:20" s="9" customFormat="1" ht="17.25" customHeight="1" thickBot="1">
      <c r="A73" s="549">
        <f>IF(A37=0,0,A37+1)</f>
        <v>3</v>
      </c>
      <c r="B73" s="1353" t="s">
        <v>52</v>
      </c>
      <c r="C73" s="1353"/>
      <c r="D73" s="1353"/>
      <c r="E73" s="1353"/>
      <c r="F73" s="1353"/>
      <c r="G73" s="1353"/>
      <c r="H73" s="1353"/>
      <c r="I73" s="1353"/>
      <c r="J73" s="1353"/>
      <c r="K73" s="1353"/>
      <c r="L73" s="1353"/>
      <c r="M73" s="1353"/>
      <c r="N73" s="1353"/>
      <c r="O73" s="1353"/>
      <c r="P73" s="1162"/>
      <c r="Q73" s="88"/>
      <c r="R73" s="88"/>
      <c r="S73" s="88"/>
      <c r="T73" s="88"/>
    </row>
    <row r="74" spans="1:20" s="9" customFormat="1" ht="44.25" customHeight="1">
      <c r="A74" s="1354"/>
      <c r="B74" s="1355">
        <v>108</v>
      </c>
      <c r="C74" s="1357" t="e">
        <f>logo</f>
        <v>#REF!</v>
      </c>
      <c r="D74" s="1359" t="str">
        <f>Master!$E$8</f>
        <v xml:space="preserve">Govt. Sr. Secondary School </v>
      </c>
      <c r="E74" s="1360"/>
      <c r="F74" s="1360"/>
      <c r="G74" s="1360"/>
      <c r="H74" s="1360"/>
      <c r="I74" s="1360"/>
      <c r="J74" s="1360"/>
      <c r="K74" s="1360"/>
      <c r="L74" s="1360"/>
      <c r="M74" s="1360"/>
      <c r="N74" s="1360"/>
      <c r="O74" s="1361"/>
      <c r="P74" s="1162"/>
      <c r="Q74" s="88"/>
      <c r="R74" s="88"/>
      <c r="S74" s="88"/>
      <c r="T74" s="88"/>
    </row>
    <row r="75" spans="1:20" s="9" customFormat="1" ht="26.25" customHeight="1" thickBot="1">
      <c r="A75" s="1354"/>
      <c r="B75" s="1356"/>
      <c r="C75" s="1358"/>
      <c r="D75" s="1362" t="str">
        <f>Master!$E$11</f>
        <v>P.S.-Bapini (Jodhpur)</v>
      </c>
      <c r="E75" s="1362"/>
      <c r="F75" s="1362"/>
      <c r="G75" s="1362"/>
      <c r="H75" s="1362"/>
      <c r="I75" s="1362"/>
      <c r="J75" s="1362"/>
      <c r="K75" s="1362"/>
      <c r="L75" s="1362"/>
      <c r="M75" s="1362"/>
      <c r="N75" s="1362"/>
      <c r="O75" s="1363"/>
      <c r="P75" s="1162"/>
      <c r="Q75" s="88"/>
      <c r="R75" s="88"/>
      <c r="S75" s="88"/>
      <c r="T75" s="88"/>
    </row>
    <row r="76" spans="1:20" s="9" customFormat="1" ht="15" customHeight="1">
      <c r="A76" s="1354"/>
      <c r="B76" s="1364"/>
      <c r="C76" s="1365" t="s">
        <v>161</v>
      </c>
      <c r="D76" s="1366"/>
      <c r="E76" s="1366"/>
      <c r="F76" s="1366"/>
      <c r="G76" s="1366"/>
      <c r="H76" s="1367"/>
      <c r="I76" s="1371" t="s">
        <v>124</v>
      </c>
      <c r="J76" s="1372"/>
      <c r="K76" s="1372"/>
      <c r="L76" s="1331">
        <f>IF(OR(A73=0,A73=""),0,VLOOKUP(A73,'Marks Entry'!$B$9:$G$108,6))</f>
        <v>903</v>
      </c>
      <c r="M76" s="1333" t="str">
        <f>CONCATENATE('Marks Entry'!$C$3,"0",'Marks Entry'!$G$3)</f>
        <v>School U-Dise Code :-08151106901</v>
      </c>
      <c r="N76" s="1334"/>
      <c r="O76" s="1335"/>
      <c r="P76" s="1162"/>
      <c r="Q76" s="88"/>
      <c r="R76" s="88"/>
      <c r="S76" s="88"/>
      <c r="T76" s="88"/>
    </row>
    <row r="77" spans="1:20" s="9" customFormat="1" ht="15" customHeight="1">
      <c r="A77" s="1354"/>
      <c r="B77" s="1364"/>
      <c r="C77" s="1365"/>
      <c r="D77" s="1366"/>
      <c r="E77" s="1366"/>
      <c r="F77" s="1366"/>
      <c r="G77" s="1366"/>
      <c r="H77" s="1367"/>
      <c r="I77" s="1371"/>
      <c r="J77" s="1372"/>
      <c r="K77" s="1372"/>
      <c r="L77" s="1331"/>
      <c r="M77" s="1336" t="str">
        <f>CONCATENATE('Marks Entry'!$I$3,'Marks Entry'!$J$3)</f>
        <v>Session :-2024-25</v>
      </c>
      <c r="N77" s="1337"/>
      <c r="O77" s="1338"/>
      <c r="P77" s="1162"/>
      <c r="Q77" s="88"/>
      <c r="R77" s="88"/>
      <c r="S77" s="88"/>
      <c r="T77" s="88"/>
    </row>
    <row r="78" spans="1:20" s="9" customFormat="1" ht="15" customHeight="1" thickBot="1">
      <c r="A78" s="1354"/>
      <c r="B78" s="1364"/>
      <c r="C78" s="1368"/>
      <c r="D78" s="1369"/>
      <c r="E78" s="1369"/>
      <c r="F78" s="1369"/>
      <c r="G78" s="1369"/>
      <c r="H78" s="1370"/>
      <c r="I78" s="1373"/>
      <c r="J78" s="1374"/>
      <c r="K78" s="1374"/>
      <c r="L78" s="1332"/>
      <c r="M78" s="1339"/>
      <c r="N78" s="1340"/>
      <c r="O78" s="1341"/>
      <c r="P78" s="1162"/>
      <c r="Q78" s="88"/>
      <c r="R78" s="88"/>
      <c r="S78" s="88"/>
      <c r="T78" s="88"/>
    </row>
    <row r="79" spans="1:20" s="9" customFormat="1" ht="21" customHeight="1">
      <c r="A79" s="1354"/>
      <c r="B79" s="550" t="s">
        <v>206</v>
      </c>
      <c r="C79" s="1342" t="s">
        <v>20</v>
      </c>
      <c r="D79" s="1343"/>
      <c r="E79" s="1343"/>
      <c r="F79" s="1343"/>
      <c r="G79" s="1344"/>
      <c r="H79" s="551" t="s">
        <v>160</v>
      </c>
      <c r="I79" s="1345">
        <f>IF(OR(A73=0,A73=""),"",VLOOKUP($A73,'Marks Entry'!$B$9:$FN$108,4,0))</f>
        <v>1458</v>
      </c>
      <c r="J79" s="1345"/>
      <c r="K79" s="1345"/>
      <c r="L79" s="1345"/>
      <c r="M79" s="1345"/>
      <c r="N79" s="1345"/>
      <c r="O79" s="1346"/>
      <c r="P79" s="1162"/>
      <c r="Q79" s="88"/>
      <c r="R79" s="88"/>
      <c r="S79" s="88"/>
      <c r="T79" s="88"/>
    </row>
    <row r="80" spans="1:20" s="9" customFormat="1" ht="21" customHeight="1">
      <c r="A80" s="1354"/>
      <c r="B80" s="550" t="s">
        <v>206</v>
      </c>
      <c r="C80" s="1308" t="s">
        <v>22</v>
      </c>
      <c r="D80" s="1309"/>
      <c r="E80" s="1309"/>
      <c r="F80" s="1309"/>
      <c r="G80" s="1310"/>
      <c r="H80" s="552" t="s">
        <v>160</v>
      </c>
      <c r="I80" s="1312" t="str">
        <f>IF(OR(A73=0,A73=""),"",VLOOKUP($A73,'Marks Entry'!$B$9:$FN$108,7,0))</f>
        <v xml:space="preserve">ANITA </v>
      </c>
      <c r="J80" s="1312"/>
      <c r="K80" s="1312"/>
      <c r="L80" s="1312"/>
      <c r="M80" s="1312"/>
      <c r="N80" s="1312"/>
      <c r="O80" s="1313"/>
      <c r="P80" s="1162"/>
      <c r="Q80" s="88"/>
      <c r="R80" s="88"/>
      <c r="S80" s="88"/>
      <c r="T80" s="88"/>
    </row>
    <row r="81" spans="1:20" s="9" customFormat="1" ht="21" customHeight="1">
      <c r="A81" s="1354"/>
      <c r="B81" s="550" t="s">
        <v>206</v>
      </c>
      <c r="C81" s="1308" t="s">
        <v>23</v>
      </c>
      <c r="D81" s="1309"/>
      <c r="E81" s="1309"/>
      <c r="F81" s="1309"/>
      <c r="G81" s="1310"/>
      <c r="H81" s="552" t="s">
        <v>160</v>
      </c>
      <c r="I81" s="1312" t="str">
        <f>IF(OR(A73=0,A73=""),"",VLOOKUP($A73,'Marks Entry'!$B$9:$FN$108,8,0))</f>
        <v xml:space="preserve">DUDA RAM </v>
      </c>
      <c r="J81" s="1312"/>
      <c r="K81" s="1312"/>
      <c r="L81" s="1312"/>
      <c r="M81" s="1312"/>
      <c r="N81" s="1312"/>
      <c r="O81" s="1313"/>
      <c r="P81" s="1162"/>
      <c r="Q81" s="88"/>
      <c r="R81" s="88"/>
      <c r="S81" s="88"/>
      <c r="T81" s="88"/>
    </row>
    <row r="82" spans="1:20" s="9" customFormat="1" ht="21" customHeight="1">
      <c r="A82" s="1354"/>
      <c r="B82" s="550" t="s">
        <v>206</v>
      </c>
      <c r="C82" s="1308" t="s">
        <v>54</v>
      </c>
      <c r="D82" s="1309"/>
      <c r="E82" s="1309"/>
      <c r="F82" s="1309"/>
      <c r="G82" s="1310"/>
      <c r="H82" s="552" t="s">
        <v>160</v>
      </c>
      <c r="I82" s="1312" t="str">
        <f>IF(OR(A73=0,A73=""),"",VLOOKUP($A73,'Marks Entry'!$B$9:$FN$108,9,0))</f>
        <v>SUKHI</v>
      </c>
      <c r="J82" s="1312"/>
      <c r="K82" s="1312"/>
      <c r="L82" s="1312"/>
      <c r="M82" s="1312"/>
      <c r="N82" s="1312"/>
      <c r="O82" s="1313"/>
      <c r="P82" s="1162"/>
      <c r="Q82" s="88"/>
      <c r="R82" s="88"/>
      <c r="S82" s="88"/>
      <c r="T82" s="88"/>
    </row>
    <row r="83" spans="1:20" s="9" customFormat="1" ht="21" customHeight="1">
      <c r="A83" s="1354"/>
      <c r="B83" s="550" t="s">
        <v>206</v>
      </c>
      <c r="C83" s="1308" t="s">
        <v>55</v>
      </c>
      <c r="D83" s="1309"/>
      <c r="E83" s="1309"/>
      <c r="F83" s="1309"/>
      <c r="G83" s="1310"/>
      <c r="H83" s="552" t="s">
        <v>160</v>
      </c>
      <c r="I83" s="1311" t="str">
        <f>IF(OR(A73=0,A73=""),"",CONCATENATE('Marks Entry'!$G$4,'Marks Entry'!$J$4))</f>
        <v>6(A)</v>
      </c>
      <c r="J83" s="1312"/>
      <c r="K83" s="1312"/>
      <c r="L83" s="1312"/>
      <c r="M83" s="1312"/>
      <c r="N83" s="1312"/>
      <c r="O83" s="1313"/>
      <c r="P83" s="1162"/>
      <c r="Q83" s="88"/>
      <c r="R83" s="88"/>
      <c r="S83" s="88"/>
      <c r="T83" s="88"/>
    </row>
    <row r="84" spans="1:20" s="9" customFormat="1" ht="21" customHeight="1" thickBot="1">
      <c r="A84" s="1354"/>
      <c r="B84" s="550" t="s">
        <v>206</v>
      </c>
      <c r="C84" s="1314" t="s">
        <v>25</v>
      </c>
      <c r="D84" s="1315"/>
      <c r="E84" s="1315"/>
      <c r="F84" s="1315"/>
      <c r="G84" s="1316"/>
      <c r="H84" s="553" t="s">
        <v>160</v>
      </c>
      <c r="I84" s="1317">
        <f>IF(OR(A73=0,A73=""),"",VLOOKUP($A73,'Marks Entry'!$B$9:$FN$108,10,0))</f>
        <v>38893</v>
      </c>
      <c r="J84" s="1317"/>
      <c r="K84" s="1317"/>
      <c r="L84" s="1317"/>
      <c r="M84" s="1317"/>
      <c r="N84" s="1317"/>
      <c r="O84" s="1318"/>
      <c r="P84" s="1162"/>
      <c r="Q84" s="88"/>
      <c r="R84" s="88"/>
      <c r="S84" s="88"/>
      <c r="T84" s="88"/>
    </row>
    <row r="85" spans="1:20" s="9" customFormat="1" ht="34.5" customHeight="1">
      <c r="A85" s="1354"/>
      <c r="B85" s="550" t="s">
        <v>206</v>
      </c>
      <c r="C85" s="1319" t="s">
        <v>56</v>
      </c>
      <c r="D85" s="1320"/>
      <c r="E85" s="554" t="s">
        <v>81</v>
      </c>
      <c r="F85" s="554" t="s">
        <v>82</v>
      </c>
      <c r="G85" s="555" t="str">
        <f>'Marks Entry'!$R$5</f>
        <v>No Bag Day Activity</v>
      </c>
      <c r="H85" s="556" t="s">
        <v>31</v>
      </c>
      <c r="I85" s="1321" t="s">
        <v>57</v>
      </c>
      <c r="J85" s="1322"/>
      <c r="K85" s="557" t="s">
        <v>199</v>
      </c>
      <c r="L85" s="1323" t="s">
        <v>93</v>
      </c>
      <c r="M85" s="1324"/>
      <c r="N85" s="558" t="s">
        <v>85</v>
      </c>
      <c r="O85" s="1325" t="s">
        <v>100</v>
      </c>
      <c r="P85" s="1162"/>
      <c r="Q85" s="88"/>
      <c r="R85" s="88"/>
      <c r="S85" s="88"/>
      <c r="T85" s="88"/>
    </row>
    <row r="86" spans="1:20" s="9" customFormat="1" ht="21.75" customHeight="1" thickBot="1">
      <c r="A86" s="1354"/>
      <c r="B86" s="550" t="s">
        <v>206</v>
      </c>
      <c r="C86" s="1327" t="s">
        <v>58</v>
      </c>
      <c r="D86" s="1328"/>
      <c r="E86" s="559">
        <f>'Marks Entry'!$N$7</f>
        <v>10</v>
      </c>
      <c r="F86" s="559">
        <f>'Marks Entry'!$Q$7</f>
        <v>10</v>
      </c>
      <c r="G86" s="559">
        <f>'Marks Entry'!$T$7</f>
        <v>10</v>
      </c>
      <c r="H86" s="560">
        <f>SUM(E86:G86)</f>
        <v>30</v>
      </c>
      <c r="I86" s="1329">
        <f>'Marks Entry'!$X$7</f>
        <v>70</v>
      </c>
      <c r="J86" s="1330"/>
      <c r="K86" s="561">
        <f>SUM(H86,I86)</f>
        <v>100</v>
      </c>
      <c r="L86" s="1347">
        <f>'Marks Entry'!$AA$7</f>
        <v>100</v>
      </c>
      <c r="M86" s="1348"/>
      <c r="N86" s="562">
        <f>H86+I86+L86</f>
        <v>200</v>
      </c>
      <c r="O86" s="1326"/>
      <c r="P86" s="1162"/>
      <c r="Q86" s="88"/>
      <c r="R86" s="88"/>
      <c r="S86" s="88"/>
      <c r="T86" s="88"/>
    </row>
    <row r="87" spans="1:20" s="9" customFormat="1" ht="21.75" customHeight="1">
      <c r="A87" s="1354"/>
      <c r="B87" s="550" t="s">
        <v>206</v>
      </c>
      <c r="C87" s="1349" t="str">
        <f>'Marks Entry'!$L$3</f>
        <v>HINDI</v>
      </c>
      <c r="D87" s="1350"/>
      <c r="E87" s="563">
        <f>IF(OR(A73=0,A73=""),"",IF($L76="TC",0,IF($L76="Nso",0,VLOOKUP($A73,'Marks Entry'!$B$9:$FN$108,13,0))))</f>
        <v>7</v>
      </c>
      <c r="F87" s="563">
        <f>IF(OR(A73=0,A73=""),"",IF($L76="TC",0,IF($L76="Nso",0,VLOOKUP($A73,'Marks Entry'!$B$9:$FN$108,16,0))))</f>
        <v>7</v>
      </c>
      <c r="G87" s="563">
        <f>IF(OR(A73=0,A73=""),"",IF($L76="TC",0,IF($L76="Nso",0,VLOOKUP($A73,'Marks Entry'!$B$9:$FN$108,19,0))))</f>
        <v>5</v>
      </c>
      <c r="H87" s="564">
        <f>SUM(E87:G87)</f>
        <v>19</v>
      </c>
      <c r="I87" s="1351">
        <f>IF(OR(A73=0,A73=""),"",IF($L76="TC",0,IF($L76="Nso",0,VLOOKUP($A73,'Marks Entry'!$B$9:$FN$108,23,0))))</f>
        <v>27</v>
      </c>
      <c r="J87" s="1247"/>
      <c r="K87" s="565">
        <f>SUM(H87,I87)</f>
        <v>46</v>
      </c>
      <c r="L87" s="1246">
        <f>IF(OR(A73=0,A73=""),"",IF($L76="TC",0,IF($L76="Nso",0,VLOOKUP($A73,'Marks Entry'!$B$9:$FN$108,26,0))))</f>
        <v>27</v>
      </c>
      <c r="M87" s="1352"/>
      <c r="N87" s="566">
        <f>SUM(H87,I87,L87)</f>
        <v>73</v>
      </c>
      <c r="O87" s="567" t="str">
        <f>IF(OR(A73=0,A73=""),"",IF($L76="TC",0,IF($L76="Nso",0,VLOOKUP($A73,'Marks Entry'!$B$9:$FN$108,30,0))))</f>
        <v>D</v>
      </c>
      <c r="P87" s="1162"/>
      <c r="Q87" s="88"/>
      <c r="R87" s="88"/>
      <c r="S87" s="88"/>
      <c r="T87" s="88"/>
    </row>
    <row r="88" spans="1:20" s="9" customFormat="1" ht="21.75" customHeight="1">
      <c r="A88" s="1354"/>
      <c r="B88" s="550" t="s">
        <v>206</v>
      </c>
      <c r="C88" s="1300" t="str">
        <f>'Marks Entry'!$AF$3</f>
        <v>ENGLISH</v>
      </c>
      <c r="D88" s="1301"/>
      <c r="E88" s="563">
        <f>IF(OR(A73=0,A73=""),"",IF($L76="TC",0,IF($L76="Nso",0,VLOOKUP($A73,'Marks Entry'!$B$9:$FN$108,33,0))))</f>
        <v>7</v>
      </c>
      <c r="F88" s="563">
        <f>IF(OR(A73=0,A73=""),"",IF($L76="TC",0,IF($L76="Nso",0,VLOOKUP($A73,'Marks Entry'!$B$9:$FN$108,36,0))))</f>
        <v>7</v>
      </c>
      <c r="G88" s="563">
        <f>IF(OR(A73=0,A73=""),"",IF($L76="TC",0,IF($L76="Nso",0,VLOOKUP($A73,'Marks Entry'!$B$9:$FN$108,39,0))))</f>
        <v>5</v>
      </c>
      <c r="H88" s="568">
        <f t="shared" ref="H88:H92" si="6">SUM(E88:G88)</f>
        <v>19</v>
      </c>
      <c r="I88" s="1302">
        <f>IF(OR(A73=0,A73=""),"",IF($L76="TC",0,IF($L76="Nso",0,VLOOKUP($A73,'Marks Entry'!$B$9:$FN$108,43,0))))</f>
        <v>35</v>
      </c>
      <c r="J88" s="1201"/>
      <c r="K88" s="569">
        <f t="shared" ref="K88:K92" si="7">SUM(H88,I88)</f>
        <v>54</v>
      </c>
      <c r="L88" s="1200">
        <f>IF(OR(A73=0,A73=""),"",IF($L76="TC",0,IF($L76="Nso",0,VLOOKUP($A73,'Marks Entry'!$B$9:$FN$108,46,0))))</f>
        <v>35</v>
      </c>
      <c r="M88" s="1303"/>
      <c r="N88" s="566">
        <f t="shared" ref="N88:N92" si="8">SUM(H88,I88,L88)</f>
        <v>89</v>
      </c>
      <c r="O88" s="567" t="str">
        <f>IF(OR(A73=0,A73=""),"",IF($L76="TC",0,IF($L76="Nso",0,VLOOKUP($A73,'Marks Entry'!$B$9:$FN$108,50,0))))</f>
        <v>D</v>
      </c>
      <c r="P88" s="1162"/>
      <c r="Q88" s="88"/>
      <c r="R88" s="88"/>
      <c r="S88" s="88"/>
      <c r="T88" s="88"/>
    </row>
    <row r="89" spans="1:20" s="9" customFormat="1" ht="21.75" customHeight="1">
      <c r="A89" s="1354"/>
      <c r="B89" s="550" t="s">
        <v>206</v>
      </c>
      <c r="C89" s="1300" t="str">
        <f>'Marks Entry'!$AZ$3</f>
        <v>SANSKRIT</v>
      </c>
      <c r="D89" s="1301"/>
      <c r="E89" s="563">
        <f>IF(OR(A73=0,A73=""),"",IF($L76="TC",0,IF($L76="Nso",0,VLOOKUP($A73,'Marks Entry'!$B$9:$FN$108,53,0))))</f>
        <v>7</v>
      </c>
      <c r="F89" s="563">
        <f>IF(OR(A73=0,A73=""),"",IF($L76="TC",0,IF($L76="TC",0,IF($L76="Nso",0,VLOOKUP($A73,'Marks Entry'!$B$9:$FN$108,56,0)))))</f>
        <v>7</v>
      </c>
      <c r="G89" s="563">
        <f>IF(OR(A73=0,A73=""),"",IF($L76="TC",0,IF($L76="TC",0,IF($L76="Nso",0,VLOOKUP($A73,'Marks Entry'!$B$9:$FN$108,59,0)))))</f>
        <v>5</v>
      </c>
      <c r="H89" s="568">
        <f t="shared" si="6"/>
        <v>19</v>
      </c>
      <c r="I89" s="1302">
        <f>IF(OR(A73=0,A73=""),"",IF($L76="TC",0,IF($L76="Nso",0,VLOOKUP($A73,'Marks Entry'!$B$9:$FN$108,63,0))))</f>
        <v>35</v>
      </c>
      <c r="J89" s="1201"/>
      <c r="K89" s="569">
        <f t="shared" si="7"/>
        <v>54</v>
      </c>
      <c r="L89" s="1200">
        <f>IF(OR(A73=0,A73=""),"",IF($L76="TC",0,IF($L76="Nso",0,VLOOKUP($A73,'Marks Entry'!$B$9:$FN$108,66,0))))</f>
        <v>35</v>
      </c>
      <c r="M89" s="1303"/>
      <c r="N89" s="566">
        <f t="shared" si="8"/>
        <v>89</v>
      </c>
      <c r="O89" s="567" t="str">
        <f>IF(OR(A73=0,A73=""),"",IF($L76="TC",0,IF($L76="Nso",0,VLOOKUP($A73,'Marks Entry'!$B$9:$FN$108,70,0))))</f>
        <v>D</v>
      </c>
      <c r="P89" s="1162"/>
      <c r="Q89" s="88"/>
      <c r="R89" s="88"/>
      <c r="S89" s="88"/>
      <c r="T89" s="88"/>
    </row>
    <row r="90" spans="1:20" s="9" customFormat="1" ht="21.75" customHeight="1">
      <c r="A90" s="1354"/>
      <c r="B90" s="550" t="s">
        <v>206</v>
      </c>
      <c r="C90" s="1300" t="str">
        <f>'Marks Entry'!$BT$3</f>
        <v>SCIENCE</v>
      </c>
      <c r="D90" s="1301"/>
      <c r="E90" s="563">
        <f>IF(OR(A73=0,A73=""),"",IF($L76="TC",0,IF($L76="Nso",0,VLOOKUP($A73,'Marks Entry'!$B$9:$FN$108,73,0))))</f>
        <v>7</v>
      </c>
      <c r="F90" s="563">
        <f>IF(OR(A73=0,A73=""),"",IF($L76="TC",0,IF($L76="Nso",0,VLOOKUP($A73,'Marks Entry'!$B$9:$FN$108,76,0))))</f>
        <v>7</v>
      </c>
      <c r="G90" s="563">
        <f>IF(OR(A73=0,A73=""),"",IF($L76="TC",0,IF($L76="Nso",0,VLOOKUP($A73,'Marks Entry'!$B$9:$FN$108,79,0))))</f>
        <v>5</v>
      </c>
      <c r="H90" s="568">
        <f t="shared" si="6"/>
        <v>19</v>
      </c>
      <c r="I90" s="1302">
        <f>IF(OR(A73=0,A73=""),"",IF($L76="TC",0,IF($L76="Nso",0,VLOOKUP($A73,'Marks Entry'!$B$9:$FN$108,83,0))))</f>
        <v>35</v>
      </c>
      <c r="J90" s="1201"/>
      <c r="K90" s="569">
        <f t="shared" si="7"/>
        <v>54</v>
      </c>
      <c r="L90" s="1200">
        <f>IF(OR(A73=0,A73=""),"",IF($L76="TC",0,IF($L76="Nso",0,VLOOKUP($A73,'Marks Entry'!$B$9:$FN$108,86,0))))</f>
        <v>35</v>
      </c>
      <c r="M90" s="1303"/>
      <c r="N90" s="566">
        <f t="shared" si="8"/>
        <v>89</v>
      </c>
      <c r="O90" s="567" t="str">
        <f>IF(OR(A73=0,A73=""),"",IF($L76="TC",0,IF($L76="Nso",0,VLOOKUP($A73,'Marks Entry'!$B$9:$FN$108,90,0))))</f>
        <v>D</v>
      </c>
      <c r="P90" s="1162"/>
      <c r="Q90" s="88"/>
      <c r="R90" s="88"/>
      <c r="S90" s="88"/>
      <c r="T90" s="88"/>
    </row>
    <row r="91" spans="1:20" s="9" customFormat="1" ht="21.75" customHeight="1">
      <c r="A91" s="1354"/>
      <c r="B91" s="550" t="s">
        <v>206</v>
      </c>
      <c r="C91" s="1300" t="str">
        <f>'Marks Entry'!$CN$3</f>
        <v>MATHEMATICS</v>
      </c>
      <c r="D91" s="1301"/>
      <c r="E91" s="563">
        <f>IF(OR(A73=0,A73=""),"",IF($L76="TC",0,IF($L76="Nso",0,VLOOKUP($A73,'Marks Entry'!$B$9:$FN$108,93,0))))</f>
        <v>7</v>
      </c>
      <c r="F91" s="563">
        <f>IF(OR(A73=0,A73=""),"",IF($L76="TC",0,IF($L76="Nso",0,VLOOKUP($A73,'Marks Entry'!$B$9:$FN$108,96,0))))</f>
        <v>7</v>
      </c>
      <c r="G91" s="563">
        <f>IF(OR(A73=0,A73=""),"",IF($L76="TC",0,IF($L76="Nso",0,VLOOKUP($A73,'Marks Entry'!$B$9:$FN$108,99,0))))</f>
        <v>5</v>
      </c>
      <c r="H91" s="568">
        <f t="shared" si="6"/>
        <v>19</v>
      </c>
      <c r="I91" s="1302">
        <f>IF(OR(A73=0,A73=""),"",IF($L76="TC",0,IF($L76="Nso",0,VLOOKUP($A73,'Marks Entry'!$B$9:$FN$108,103,0))))</f>
        <v>35</v>
      </c>
      <c r="J91" s="1201"/>
      <c r="K91" s="569">
        <f t="shared" si="7"/>
        <v>54</v>
      </c>
      <c r="L91" s="1200">
        <f>IF(OR(A73=0,A73=""),"",IF($L76="TC",0,IF($L76="Nso",0,VLOOKUP($A73,'Marks Entry'!$B$9:$FN$108,106,0))))</f>
        <v>35</v>
      </c>
      <c r="M91" s="1303"/>
      <c r="N91" s="566">
        <f t="shared" si="8"/>
        <v>89</v>
      </c>
      <c r="O91" s="567" t="str">
        <f>IF(OR(A73=0,A73=""),"",IF($L76="TC",0,IF($L76="Nso",0,VLOOKUP($A73,'Marks Entry'!$B$9:$FN$108,110,0))))</f>
        <v>D</v>
      </c>
      <c r="P91" s="1162"/>
      <c r="Q91" s="88"/>
      <c r="R91" s="88"/>
      <c r="S91" s="88"/>
      <c r="T91" s="88"/>
    </row>
    <row r="92" spans="1:20" s="9" customFormat="1" ht="21.75" customHeight="1" thickBot="1">
      <c r="A92" s="1354"/>
      <c r="B92" s="550" t="s">
        <v>206</v>
      </c>
      <c r="C92" s="1304" t="str">
        <f>'Marks Entry'!$DH$3</f>
        <v>SOCIAL SCIENCE</v>
      </c>
      <c r="D92" s="1305"/>
      <c r="E92" s="563">
        <f>IF(OR(A73=0,A73=""),"",IF($L76="TC",0,IF($L76="Nso",0,VLOOKUP($A73,'Marks Entry'!$B$9:$FN$108,113,0))))</f>
        <v>7</v>
      </c>
      <c r="F92" s="563">
        <f>IF(OR(A73=0,A73=""),"",IF($L76="TC",0,IF($L76="Nso",0,VLOOKUP($A73,'Marks Entry'!$B$9:$FN$108,116,0))))</f>
        <v>7</v>
      </c>
      <c r="G92" s="563">
        <f>IF(OR(A73=0,A73=""),"",IF($L76="TC",0,IF($L76="Nso",0,VLOOKUP($A73,'Marks Entry'!$B$9:$FN$108,119,0))))</f>
        <v>5</v>
      </c>
      <c r="H92" s="570">
        <f t="shared" si="6"/>
        <v>19</v>
      </c>
      <c r="I92" s="1306">
        <f>IF(OR(A73=0,A73=""),"",IF($L76="TC",0,IF($L76="Nso",0,VLOOKUP($A73,'Marks Entry'!$B$9:$FN$108,123,0))))</f>
        <v>35</v>
      </c>
      <c r="J92" s="1212"/>
      <c r="K92" s="571">
        <f t="shared" si="7"/>
        <v>54</v>
      </c>
      <c r="L92" s="1211">
        <f>IF(OR(A73=0,A73=""),"",IF($L76="TC",0,IF($L76="Nso",0,VLOOKUP($A73,'Marks Entry'!$B$9:$FN$108,126,0))))</f>
        <v>35</v>
      </c>
      <c r="M92" s="1307"/>
      <c r="N92" s="566">
        <f t="shared" si="8"/>
        <v>89</v>
      </c>
      <c r="O92" s="567" t="str">
        <f>IF(OR(A73=0,A73=""),"",IF($L76="TC",0,IF($L76="Nso",0,VLOOKUP($A73,'Marks Entry'!$B$9:$FN$108,130,0))))</f>
        <v>D</v>
      </c>
      <c r="P92" s="1162"/>
      <c r="Q92" s="88"/>
      <c r="R92" s="88"/>
      <c r="S92" s="88"/>
      <c r="T92" s="88"/>
    </row>
    <row r="93" spans="1:20" s="9" customFormat="1" ht="21.75" customHeight="1">
      <c r="A93" s="1354"/>
      <c r="B93" s="550" t="s">
        <v>206</v>
      </c>
      <c r="C93" s="1284" t="s">
        <v>86</v>
      </c>
      <c r="D93" s="1285"/>
      <c r="E93" s="1286"/>
      <c r="F93" s="1290" t="s">
        <v>87</v>
      </c>
      <c r="G93" s="1291"/>
      <c r="H93" s="1292" t="s">
        <v>88</v>
      </c>
      <c r="I93" s="1292"/>
      <c r="J93" s="1293" t="s">
        <v>43</v>
      </c>
      <c r="K93" s="1294"/>
      <c r="L93" s="572" t="s">
        <v>94</v>
      </c>
      <c r="M93" s="572" t="s">
        <v>204</v>
      </c>
      <c r="N93" s="573" t="s">
        <v>41</v>
      </c>
      <c r="O93" s="574" t="s">
        <v>45</v>
      </c>
      <c r="P93" s="1162"/>
      <c r="Q93" s="88"/>
      <c r="R93" s="88"/>
      <c r="S93" s="88"/>
      <c r="T93" s="88"/>
    </row>
    <row r="94" spans="1:20" s="9" customFormat="1" ht="21.75" customHeight="1" thickBot="1">
      <c r="A94" s="1354"/>
      <c r="B94" s="550" t="s">
        <v>206</v>
      </c>
      <c r="C94" s="1287"/>
      <c r="D94" s="1288"/>
      <c r="E94" s="1289"/>
      <c r="F94" s="1295">
        <f>IF(OR(A73=0,A73=""),"",IF($L76="TC",0,IF($L76="Nso",0,VLOOKUP($A73,'Marks Entry'!$B$9:$FN$108,161,0))))</f>
        <v>1200</v>
      </c>
      <c r="G94" s="1296"/>
      <c r="H94" s="1297">
        <f>IF(OR(A73=0,A73=""),"",IF($L76="TC",0,IF($L76="Nso",0,VLOOKUP($A73,'Marks Entry'!$B$9:$FN$108,162,0))))</f>
        <v>518</v>
      </c>
      <c r="I94" s="1297"/>
      <c r="J94" s="1298">
        <f>IF(OR(A73=0,A73=""),"",IF($L76="TC",0,IF($L76="Nso",0,VLOOKUP($A73,'Marks Entry'!$B$9:$FN$108,163,0))))</f>
        <v>43.166666666666664</v>
      </c>
      <c r="K94" s="1299"/>
      <c r="L94" s="575" t="str">
        <f>IF(OR(A73=0,A73=""),"",IF($L76="TC",0,IF($L76="Nso",0,VLOOKUP($A73,'Marks Entry'!$B$9:$FN$108,164,0))))</f>
        <v>Third</v>
      </c>
      <c r="M94" s="575" t="str">
        <f>IF(OR(A73=0,A73=""),"",IF($L76="TC",0,IF($L76="Nso",0,VLOOKUP($A73,'Marks Entry'!$B$9:$FN$108,165,0))))</f>
        <v>D</v>
      </c>
      <c r="N94" s="576" t="str">
        <f>IF(OR(A73=0,A73=""),"",IF($L76="TC","TC",IF($L76="Nso","NSO",VLOOKUP($A73,'Marks Entry'!$B$9:$FN$108,166,0))))</f>
        <v>PASSED</v>
      </c>
      <c r="O94" s="577">
        <f>IF(OR(A73=0,A73=""),"",IF($L76="Nso",0,VLOOKUP($A73,'Marks Entry'!$B$9:$FN$108,168,0)))</f>
        <v>5.9999999999999991</v>
      </c>
      <c r="P94" s="1162"/>
      <c r="Q94" s="88"/>
      <c r="R94" s="88"/>
      <c r="S94" s="88"/>
      <c r="T94" s="88"/>
    </row>
    <row r="95" spans="1:20" s="9" customFormat="1" ht="21.75" customHeight="1">
      <c r="A95" s="1354"/>
      <c r="B95" s="550" t="s">
        <v>206</v>
      </c>
      <c r="C95" s="1266" t="s">
        <v>61</v>
      </c>
      <c r="D95" s="1267"/>
      <c r="E95" s="1267"/>
      <c r="F95" s="1267"/>
      <c r="G95" s="1267"/>
      <c r="H95" s="1267"/>
      <c r="I95" s="1268"/>
      <c r="J95" s="1269" t="s">
        <v>62</v>
      </c>
      <c r="K95" s="1269"/>
      <c r="L95" s="1270"/>
      <c r="M95" s="578">
        <f>IF(OR(A73=0,A73=""),"",IF($L76="TC",0,IF($L76="Nso",0,VLOOKUP($A73,'Marks Entry'!$B$9:$FN$108,158,0))))</f>
        <v>0</v>
      </c>
      <c r="N95" s="1271" t="s">
        <v>103</v>
      </c>
      <c r="O95" s="1272"/>
      <c r="P95" s="1162"/>
      <c r="Q95" s="88"/>
      <c r="R95" s="88"/>
      <c r="S95" s="88"/>
      <c r="T95" s="88"/>
    </row>
    <row r="96" spans="1:20" s="9" customFormat="1" ht="21.75" customHeight="1" thickBot="1">
      <c r="A96" s="1354"/>
      <c r="B96" s="550" t="s">
        <v>206</v>
      </c>
      <c r="C96" s="1273" t="s">
        <v>56</v>
      </c>
      <c r="D96" s="1274"/>
      <c r="E96" s="1274"/>
      <c r="F96" s="1275" t="s">
        <v>166</v>
      </c>
      <c r="G96" s="1275"/>
      <c r="H96" s="1275"/>
      <c r="I96" s="579" t="s">
        <v>49</v>
      </c>
      <c r="J96" s="1276" t="s">
        <v>63</v>
      </c>
      <c r="K96" s="1276"/>
      <c r="L96" s="1277"/>
      <c r="M96" s="580">
        <f>IF(OR(A73=0,A73=""),"",IF($L76="TC",0,IF($L76="Nso",0,VLOOKUP($A73,'Marks Entry'!$B$9:$FN$108,159,0))))</f>
        <v>0</v>
      </c>
      <c r="N96" s="1278" t="str">
        <f>IF(OR(A73=0,A73=""),"",IF($L76="TC",0,IF($L76="Nso",0,VLOOKUP($A73,'Marks Entry'!$B$9:$FN$108,160,0))))</f>
        <v/>
      </c>
      <c r="O96" s="1279"/>
      <c r="P96" s="1162"/>
      <c r="Q96" s="88"/>
      <c r="R96" s="88"/>
      <c r="S96" s="88"/>
      <c r="T96" s="88"/>
    </row>
    <row r="97" spans="1:20" s="9" customFormat="1" ht="21.75" customHeight="1">
      <c r="A97" s="1354"/>
      <c r="B97" s="550" t="s">
        <v>206</v>
      </c>
      <c r="C97" s="1273"/>
      <c r="D97" s="1274"/>
      <c r="E97" s="1274"/>
      <c r="F97" s="1275"/>
      <c r="G97" s="1275"/>
      <c r="H97" s="1275"/>
      <c r="I97" s="581" t="s">
        <v>101</v>
      </c>
      <c r="J97" s="1280" t="s">
        <v>64</v>
      </c>
      <c r="K97" s="1280"/>
      <c r="L97" s="1281"/>
      <c r="M97" s="1282" t="str">
        <f>IF(OR(A73=0,A73=""),"",IF($L76="TC",0,IF($L76="Nso",0,VLOOKUP($A73,'Marks Entry'!$B$9:$FN$108,169,0))))</f>
        <v>Average</v>
      </c>
      <c r="N97" s="1282"/>
      <c r="O97" s="1283"/>
      <c r="P97" s="1162"/>
      <c r="Q97" s="88"/>
      <c r="R97" s="88"/>
      <c r="S97" s="88"/>
      <c r="T97" s="88"/>
    </row>
    <row r="98" spans="1:20" s="9" customFormat="1" ht="21.75" customHeight="1">
      <c r="A98" s="1354"/>
      <c r="B98" s="550" t="s">
        <v>206</v>
      </c>
      <c r="C98" s="1251" t="str">
        <f>'Marks Entry'!$EB$3</f>
        <v>Work Exp.</v>
      </c>
      <c r="D98" s="1252"/>
      <c r="E98" s="1253"/>
      <c r="F98" s="1254" t="str">
        <f>IF(OR(A73=0,A73=""),"",IF($L76="TC",0,IF($L76="Nso",0,VLOOKUP($A73,'Marks Entry'!$B$9:$GM$108,186,0))))</f>
        <v>71/100</v>
      </c>
      <c r="G98" s="1254"/>
      <c r="H98" s="1254"/>
      <c r="I98" s="582" t="str">
        <f>IF(OR(A73=0,A73=""),"",IF($L76="TC",0,IF($L76="Nso",0,VLOOKUP($A73,'Marks Entry'!$B$9:$GM$108,139,0))))</f>
        <v>B</v>
      </c>
      <c r="J98" s="1255" t="s">
        <v>80</v>
      </c>
      <c r="K98" s="1255"/>
      <c r="L98" s="1256"/>
      <c r="M98" s="1257">
        <f>IF(OR(A73=0,A73=""),"",'Marks Entry'!$AA$2)</f>
        <v>45419</v>
      </c>
      <c r="N98" s="1257"/>
      <c r="O98" s="1258"/>
      <c r="P98" s="1162"/>
      <c r="Q98" s="88"/>
      <c r="R98" s="88"/>
      <c r="S98" s="88"/>
      <c r="T98" s="88"/>
    </row>
    <row r="99" spans="1:20" s="9" customFormat="1" ht="21.75" customHeight="1">
      <c r="A99" s="1354"/>
      <c r="B99" s="550" t="s">
        <v>206</v>
      </c>
      <c r="C99" s="1259" t="str">
        <f>'Marks Entry'!$EK$3</f>
        <v>Art Edu.</v>
      </c>
      <c r="D99" s="1254"/>
      <c r="E99" s="1254"/>
      <c r="F99" s="1260" t="str">
        <f>IF(OR(A73=0,A73=""),"",IF($L76="TC",0,IF($L76="Nso",0,VLOOKUP($A73,'Marks Entry'!$B$9:$GM$108,190,0))))</f>
        <v>71/100</v>
      </c>
      <c r="G99" s="1261"/>
      <c r="H99" s="1262"/>
      <c r="I99" s="582" t="str">
        <f>IF(OR(A73=0,A73=""),"",IF($L76="TC",0,IF($L76="Nso",0,VLOOKUP($A73,'Marks Entry'!$B$9:$GM$108,148,0))))</f>
        <v>B</v>
      </c>
      <c r="J99" s="1263"/>
      <c r="K99" s="1263"/>
      <c r="L99" s="1264"/>
      <c r="M99" s="1264"/>
      <c r="N99" s="1264"/>
      <c r="O99" s="1265"/>
      <c r="P99" s="1162"/>
      <c r="Q99" s="88"/>
      <c r="R99" s="88"/>
      <c r="S99" s="88"/>
      <c r="T99" s="88"/>
    </row>
    <row r="100" spans="1:20" s="9" customFormat="1" ht="21.75" customHeight="1">
      <c r="A100" s="1354"/>
      <c r="B100" s="550" t="s">
        <v>206</v>
      </c>
      <c r="C100" s="1216" t="str">
        <f>'Marks Entry'!$ET$3</f>
        <v>HEALTH &amp; PHY. EDU.</v>
      </c>
      <c r="D100" s="1217"/>
      <c r="E100" s="1217"/>
      <c r="F100" s="1218" t="str">
        <f>IF(OR(A73=0,A73=""),"",IF($L76="TC",0,IF($L76="Nso",0,VLOOKUP($A73,'Marks Entry'!$B$9:$GM$108,194,0))))</f>
        <v>71/100</v>
      </c>
      <c r="G100" s="1219"/>
      <c r="H100" s="1220"/>
      <c r="I100" s="582" t="str">
        <f>IF(OR(A73=0,A73=""),"",IF($L76="TC",0,IF($L76="Nso",0,VLOOKUP($A73,'Marks Entry'!$B$9:$GM$108,157,0))))</f>
        <v>B</v>
      </c>
      <c r="J100" s="1221" t="s">
        <v>76</v>
      </c>
      <c r="K100" s="1222"/>
      <c r="L100" s="1223"/>
      <c r="M100" s="1227"/>
      <c r="N100" s="1228"/>
      <c r="O100" s="1229"/>
      <c r="P100" s="1162"/>
      <c r="Q100" s="88"/>
      <c r="R100" s="88"/>
      <c r="S100" s="88"/>
      <c r="T100" s="88"/>
    </row>
    <row r="101" spans="1:20" s="9" customFormat="1" ht="21.75" customHeight="1">
      <c r="A101" s="1354"/>
      <c r="B101" s="550" t="s">
        <v>206</v>
      </c>
      <c r="C101" s="1233" t="s">
        <v>65</v>
      </c>
      <c r="D101" s="1234"/>
      <c r="E101" s="1234"/>
      <c r="F101" s="1234"/>
      <c r="G101" s="1234"/>
      <c r="H101" s="1234"/>
      <c r="I101" s="1235"/>
      <c r="J101" s="1224"/>
      <c r="K101" s="1225"/>
      <c r="L101" s="1226"/>
      <c r="M101" s="1230"/>
      <c r="N101" s="1231"/>
      <c r="O101" s="1232"/>
      <c r="P101" s="1162"/>
      <c r="Q101" s="88"/>
      <c r="R101" s="88"/>
      <c r="S101" s="88"/>
      <c r="T101" s="88"/>
    </row>
    <row r="102" spans="1:20" s="9" customFormat="1" ht="21.75" customHeight="1" thickBot="1">
      <c r="A102" s="1354"/>
      <c r="B102" s="550" t="s">
        <v>206</v>
      </c>
      <c r="C102" s="583" t="s">
        <v>66</v>
      </c>
      <c r="D102" s="1236" t="s">
        <v>71</v>
      </c>
      <c r="E102" s="1237"/>
      <c r="F102" s="1236" t="s">
        <v>72</v>
      </c>
      <c r="G102" s="1238"/>
      <c r="H102" s="1238"/>
      <c r="I102" s="1239"/>
      <c r="J102" s="1240" t="s">
        <v>77</v>
      </c>
      <c r="K102" s="1241"/>
      <c r="L102" s="1241"/>
      <c r="M102" s="1241"/>
      <c r="N102" s="1241"/>
      <c r="O102" s="1242"/>
      <c r="P102" s="1162"/>
      <c r="Q102" s="88"/>
      <c r="R102" s="88"/>
      <c r="S102" s="88"/>
      <c r="T102" s="88"/>
    </row>
    <row r="103" spans="1:20" s="9" customFormat="1" ht="21.75" customHeight="1">
      <c r="A103" s="1354"/>
      <c r="B103" s="550" t="s">
        <v>206</v>
      </c>
      <c r="C103" s="584" t="s">
        <v>67</v>
      </c>
      <c r="D103" s="1246" t="s">
        <v>207</v>
      </c>
      <c r="E103" s="1247"/>
      <c r="F103" s="1248" t="s">
        <v>73</v>
      </c>
      <c r="G103" s="1249"/>
      <c r="H103" s="1249"/>
      <c r="I103" s="1250"/>
      <c r="J103" s="1243"/>
      <c r="K103" s="1244"/>
      <c r="L103" s="1244"/>
      <c r="M103" s="1244"/>
      <c r="N103" s="1244"/>
      <c r="O103" s="1245"/>
      <c r="P103" s="1162"/>
      <c r="Q103" s="88"/>
      <c r="R103" s="88"/>
      <c r="S103" s="88"/>
      <c r="T103" s="88"/>
    </row>
    <row r="104" spans="1:20" s="9" customFormat="1" ht="21.75" customHeight="1">
      <c r="A104" s="1354"/>
      <c r="B104" s="550" t="s">
        <v>206</v>
      </c>
      <c r="C104" s="585" t="s">
        <v>68</v>
      </c>
      <c r="D104" s="1200" t="s">
        <v>208</v>
      </c>
      <c r="E104" s="1201"/>
      <c r="F104" s="1202" t="s">
        <v>74</v>
      </c>
      <c r="G104" s="1203"/>
      <c r="H104" s="1203"/>
      <c r="I104" s="1204"/>
      <c r="J104" s="1243"/>
      <c r="K104" s="1244"/>
      <c r="L104" s="1244"/>
      <c r="M104" s="1244"/>
      <c r="N104" s="1244"/>
      <c r="O104" s="1245"/>
      <c r="P104" s="1162"/>
      <c r="Q104" s="88"/>
      <c r="R104" s="88"/>
      <c r="S104" s="88"/>
      <c r="T104" s="88"/>
    </row>
    <row r="105" spans="1:20" s="9" customFormat="1" ht="21.75" customHeight="1">
      <c r="A105" s="1354"/>
      <c r="B105" s="550" t="s">
        <v>206</v>
      </c>
      <c r="C105" s="585" t="s">
        <v>70</v>
      </c>
      <c r="D105" s="1200" t="s">
        <v>209</v>
      </c>
      <c r="E105" s="1201"/>
      <c r="F105" s="1202" t="s">
        <v>75</v>
      </c>
      <c r="G105" s="1203"/>
      <c r="H105" s="1203"/>
      <c r="I105" s="1204"/>
      <c r="J105" s="1205" t="s">
        <v>89</v>
      </c>
      <c r="K105" s="1206"/>
      <c r="L105" s="1206"/>
      <c r="M105" s="1206"/>
      <c r="N105" s="1206"/>
      <c r="O105" s="1207"/>
      <c r="P105" s="1162"/>
      <c r="Q105" s="88"/>
      <c r="R105" s="88"/>
      <c r="S105" s="88"/>
      <c r="T105" s="88"/>
    </row>
    <row r="106" spans="1:20" s="9" customFormat="1" ht="21.75" customHeight="1">
      <c r="A106" s="1354"/>
      <c r="B106" s="550" t="s">
        <v>206</v>
      </c>
      <c r="C106" s="585" t="s">
        <v>69</v>
      </c>
      <c r="D106" s="1200" t="s">
        <v>210</v>
      </c>
      <c r="E106" s="1201"/>
      <c r="F106" s="1202" t="s">
        <v>102</v>
      </c>
      <c r="G106" s="1203"/>
      <c r="H106" s="1203"/>
      <c r="I106" s="1204"/>
      <c r="J106" s="1205"/>
      <c r="K106" s="1206"/>
      <c r="L106" s="1206"/>
      <c r="M106" s="1206"/>
      <c r="N106" s="1206"/>
      <c r="O106" s="1207"/>
      <c r="P106" s="1162"/>
      <c r="Q106" s="88"/>
      <c r="R106" s="88"/>
      <c r="S106" s="88"/>
      <c r="T106" s="88"/>
    </row>
    <row r="107" spans="1:20" s="9" customFormat="1" ht="21.75" customHeight="1" thickBot="1">
      <c r="A107" s="1354"/>
      <c r="B107" s="586" t="s">
        <v>206</v>
      </c>
      <c r="C107" s="587" t="s">
        <v>152</v>
      </c>
      <c r="D107" s="1211" t="s">
        <v>211</v>
      </c>
      <c r="E107" s="1212"/>
      <c r="F107" s="1213" t="s">
        <v>212</v>
      </c>
      <c r="G107" s="1214"/>
      <c r="H107" s="1214"/>
      <c r="I107" s="1215"/>
      <c r="J107" s="1208"/>
      <c r="K107" s="1209"/>
      <c r="L107" s="1209"/>
      <c r="M107" s="1209"/>
      <c r="N107" s="1209"/>
      <c r="O107" s="1210"/>
      <c r="P107" s="1162"/>
      <c r="Q107" s="88"/>
      <c r="R107" s="88"/>
      <c r="S107" s="88"/>
      <c r="T107" s="88"/>
    </row>
    <row r="108" spans="1:20" s="9" customFormat="1" ht="11.25" customHeight="1">
      <c r="A108" s="1199"/>
      <c r="B108" s="1199"/>
      <c r="C108" s="1199"/>
      <c r="D108" s="1199"/>
      <c r="E108" s="1199"/>
      <c r="F108" s="1199"/>
      <c r="G108" s="1199"/>
      <c r="H108" s="1199"/>
      <c r="I108" s="1199"/>
      <c r="J108" s="1199"/>
      <c r="K108" s="1199"/>
      <c r="L108" s="1199"/>
      <c r="M108" s="1199"/>
      <c r="N108" s="1199"/>
      <c r="O108" s="1199"/>
      <c r="P108" s="1199"/>
      <c r="Q108" s="88"/>
      <c r="R108" s="88"/>
      <c r="S108" s="88"/>
      <c r="T108" s="88"/>
    </row>
    <row r="109" spans="1:20" s="9" customFormat="1" ht="17.25" customHeight="1" thickBot="1">
      <c r="A109" s="549">
        <f>IF(A73=0,0,A73+1)</f>
        <v>4</v>
      </c>
      <c r="B109" s="1353" t="s">
        <v>52</v>
      </c>
      <c r="C109" s="1353"/>
      <c r="D109" s="1353"/>
      <c r="E109" s="1353"/>
      <c r="F109" s="1353"/>
      <c r="G109" s="1353"/>
      <c r="H109" s="1353"/>
      <c r="I109" s="1353"/>
      <c r="J109" s="1353"/>
      <c r="K109" s="1353"/>
      <c r="L109" s="1353"/>
      <c r="M109" s="1353"/>
      <c r="N109" s="1353"/>
      <c r="O109" s="1353"/>
      <c r="P109" s="1162"/>
      <c r="Q109" s="88"/>
      <c r="R109" s="88"/>
      <c r="S109" s="88"/>
      <c r="T109" s="88"/>
    </row>
    <row r="110" spans="1:20" s="9" customFormat="1" ht="44.25" customHeight="1">
      <c r="A110" s="1354"/>
      <c r="B110" s="1355">
        <v>108</v>
      </c>
      <c r="C110" s="1357" t="e">
        <f>logo</f>
        <v>#REF!</v>
      </c>
      <c r="D110" s="1359" t="str">
        <f>Master!$E$8</f>
        <v xml:space="preserve">Govt. Sr. Secondary School </v>
      </c>
      <c r="E110" s="1360"/>
      <c r="F110" s="1360"/>
      <c r="G110" s="1360"/>
      <c r="H110" s="1360"/>
      <c r="I110" s="1360"/>
      <c r="J110" s="1360"/>
      <c r="K110" s="1360"/>
      <c r="L110" s="1360"/>
      <c r="M110" s="1360"/>
      <c r="N110" s="1360"/>
      <c r="O110" s="1361"/>
      <c r="P110" s="1162"/>
      <c r="Q110" s="88"/>
      <c r="R110" s="88"/>
      <c r="S110" s="88"/>
      <c r="T110" s="88"/>
    </row>
    <row r="111" spans="1:20" s="9" customFormat="1" ht="26.25" customHeight="1" thickBot="1">
      <c r="A111" s="1354"/>
      <c r="B111" s="1356"/>
      <c r="C111" s="1358"/>
      <c r="D111" s="1362" t="str">
        <f>Master!$E$11</f>
        <v>P.S.-Bapini (Jodhpur)</v>
      </c>
      <c r="E111" s="1362"/>
      <c r="F111" s="1362"/>
      <c r="G111" s="1362"/>
      <c r="H111" s="1362"/>
      <c r="I111" s="1362"/>
      <c r="J111" s="1362"/>
      <c r="K111" s="1362"/>
      <c r="L111" s="1362"/>
      <c r="M111" s="1362"/>
      <c r="N111" s="1362"/>
      <c r="O111" s="1363"/>
      <c r="P111" s="1162"/>
      <c r="Q111" s="88"/>
      <c r="R111" s="88"/>
      <c r="S111" s="88"/>
      <c r="T111" s="88"/>
    </row>
    <row r="112" spans="1:20" s="9" customFormat="1" ht="15" customHeight="1">
      <c r="A112" s="1354"/>
      <c r="B112" s="1364"/>
      <c r="C112" s="1365" t="s">
        <v>161</v>
      </c>
      <c r="D112" s="1366"/>
      <c r="E112" s="1366"/>
      <c r="F112" s="1366"/>
      <c r="G112" s="1366"/>
      <c r="H112" s="1367"/>
      <c r="I112" s="1371" t="s">
        <v>124</v>
      </c>
      <c r="J112" s="1372"/>
      <c r="K112" s="1372"/>
      <c r="L112" s="1331">
        <f>IF(OR(A109=0,A109=""),0,VLOOKUP(A109,'Marks Entry'!$B$9:$G$108,6))</f>
        <v>904</v>
      </c>
      <c r="M112" s="1333" t="str">
        <f>CONCATENATE('Marks Entry'!$C$3,"0",'Marks Entry'!$G$3)</f>
        <v>School U-Dise Code :-08151106901</v>
      </c>
      <c r="N112" s="1334"/>
      <c r="O112" s="1335"/>
      <c r="P112" s="1162"/>
      <c r="Q112" s="88"/>
      <c r="R112" s="88"/>
      <c r="S112" s="88"/>
      <c r="T112" s="88"/>
    </row>
    <row r="113" spans="1:20" s="9" customFormat="1" ht="15" customHeight="1">
      <c r="A113" s="1354"/>
      <c r="B113" s="1364"/>
      <c r="C113" s="1365"/>
      <c r="D113" s="1366"/>
      <c r="E113" s="1366"/>
      <c r="F113" s="1366"/>
      <c r="G113" s="1366"/>
      <c r="H113" s="1367"/>
      <c r="I113" s="1371"/>
      <c r="J113" s="1372"/>
      <c r="K113" s="1372"/>
      <c r="L113" s="1331"/>
      <c r="M113" s="1336" t="str">
        <f>CONCATENATE('Marks Entry'!$I$3,'Marks Entry'!$J$3)</f>
        <v>Session :-2024-25</v>
      </c>
      <c r="N113" s="1337"/>
      <c r="O113" s="1338"/>
      <c r="P113" s="1162"/>
      <c r="Q113" s="88"/>
      <c r="R113" s="88"/>
      <c r="S113" s="88"/>
      <c r="T113" s="88"/>
    </row>
    <row r="114" spans="1:20" s="9" customFormat="1" ht="15" customHeight="1" thickBot="1">
      <c r="A114" s="1354"/>
      <c r="B114" s="1364"/>
      <c r="C114" s="1368"/>
      <c r="D114" s="1369"/>
      <c r="E114" s="1369"/>
      <c r="F114" s="1369"/>
      <c r="G114" s="1369"/>
      <c r="H114" s="1370"/>
      <c r="I114" s="1373"/>
      <c r="J114" s="1374"/>
      <c r="K114" s="1374"/>
      <c r="L114" s="1332"/>
      <c r="M114" s="1339"/>
      <c r="N114" s="1340"/>
      <c r="O114" s="1341"/>
      <c r="P114" s="1162"/>
      <c r="Q114" s="88"/>
      <c r="R114" s="88"/>
      <c r="S114" s="88"/>
      <c r="T114" s="88"/>
    </row>
    <row r="115" spans="1:20" s="9" customFormat="1" ht="21" customHeight="1">
      <c r="A115" s="1354"/>
      <c r="B115" s="550" t="s">
        <v>206</v>
      </c>
      <c r="C115" s="1342" t="s">
        <v>20</v>
      </c>
      <c r="D115" s="1343"/>
      <c r="E115" s="1343"/>
      <c r="F115" s="1343"/>
      <c r="G115" s="1344"/>
      <c r="H115" s="551" t="s">
        <v>160</v>
      </c>
      <c r="I115" s="1345">
        <f>IF(OR(A109=0,A109=""),"",VLOOKUP($A109,'Marks Entry'!$B$9:$FN$108,4,0))</f>
        <v>1470</v>
      </c>
      <c r="J115" s="1345"/>
      <c r="K115" s="1345"/>
      <c r="L115" s="1345"/>
      <c r="M115" s="1345"/>
      <c r="N115" s="1345"/>
      <c r="O115" s="1346"/>
      <c r="P115" s="1162"/>
      <c r="Q115" s="88"/>
      <c r="R115" s="88"/>
      <c r="S115" s="88"/>
      <c r="T115" s="88"/>
    </row>
    <row r="116" spans="1:20" s="9" customFormat="1" ht="21" customHeight="1">
      <c r="A116" s="1354"/>
      <c r="B116" s="550" t="s">
        <v>206</v>
      </c>
      <c r="C116" s="1308" t="s">
        <v>22</v>
      </c>
      <c r="D116" s="1309"/>
      <c r="E116" s="1309"/>
      <c r="F116" s="1309"/>
      <c r="G116" s="1310"/>
      <c r="H116" s="552" t="s">
        <v>160</v>
      </c>
      <c r="I116" s="1312" t="str">
        <f>IF(OR(A109=0,A109=""),"",VLOOKUP($A109,'Marks Entry'!$B$9:$FN$108,7,0))</f>
        <v>ANOPI</v>
      </c>
      <c r="J116" s="1312"/>
      <c r="K116" s="1312"/>
      <c r="L116" s="1312"/>
      <c r="M116" s="1312"/>
      <c r="N116" s="1312"/>
      <c r="O116" s="1313"/>
      <c r="P116" s="1162"/>
      <c r="Q116" s="88"/>
      <c r="R116" s="88"/>
      <c r="S116" s="88"/>
      <c r="T116" s="88"/>
    </row>
    <row r="117" spans="1:20" s="9" customFormat="1" ht="21" customHeight="1">
      <c r="A117" s="1354"/>
      <c r="B117" s="550" t="s">
        <v>206</v>
      </c>
      <c r="C117" s="1308" t="s">
        <v>23</v>
      </c>
      <c r="D117" s="1309"/>
      <c r="E117" s="1309"/>
      <c r="F117" s="1309"/>
      <c r="G117" s="1310"/>
      <c r="H117" s="552" t="s">
        <v>160</v>
      </c>
      <c r="I117" s="1312" t="str">
        <f>IF(OR(A109=0,A109=""),"",VLOOKUP($A109,'Marks Entry'!$B$9:$FN$108,8,0))</f>
        <v>HARI RAM</v>
      </c>
      <c r="J117" s="1312"/>
      <c r="K117" s="1312"/>
      <c r="L117" s="1312"/>
      <c r="M117" s="1312"/>
      <c r="N117" s="1312"/>
      <c r="O117" s="1313"/>
      <c r="P117" s="1162"/>
      <c r="Q117" s="88"/>
      <c r="R117" s="88"/>
      <c r="S117" s="88"/>
      <c r="T117" s="88"/>
    </row>
    <row r="118" spans="1:20" s="9" customFormat="1" ht="21" customHeight="1">
      <c r="A118" s="1354"/>
      <c r="B118" s="550" t="s">
        <v>206</v>
      </c>
      <c r="C118" s="1308" t="s">
        <v>54</v>
      </c>
      <c r="D118" s="1309"/>
      <c r="E118" s="1309"/>
      <c r="F118" s="1309"/>
      <c r="G118" s="1310"/>
      <c r="H118" s="552" t="s">
        <v>160</v>
      </c>
      <c r="I118" s="1312" t="str">
        <f>IF(OR(A109=0,A109=""),"",VLOOKUP($A109,'Marks Entry'!$B$9:$FN$108,9,0))</f>
        <v>RUKI</v>
      </c>
      <c r="J118" s="1312"/>
      <c r="K118" s="1312"/>
      <c r="L118" s="1312"/>
      <c r="M118" s="1312"/>
      <c r="N118" s="1312"/>
      <c r="O118" s="1313"/>
      <c r="P118" s="1162"/>
      <c r="Q118" s="88"/>
      <c r="R118" s="88"/>
      <c r="S118" s="88"/>
      <c r="T118" s="88"/>
    </row>
    <row r="119" spans="1:20" s="9" customFormat="1" ht="21" customHeight="1">
      <c r="A119" s="1354"/>
      <c r="B119" s="550" t="s">
        <v>206</v>
      </c>
      <c r="C119" s="1308" t="s">
        <v>55</v>
      </c>
      <c r="D119" s="1309"/>
      <c r="E119" s="1309"/>
      <c r="F119" s="1309"/>
      <c r="G119" s="1310"/>
      <c r="H119" s="552" t="s">
        <v>160</v>
      </c>
      <c r="I119" s="1311" t="str">
        <f>IF(OR(A109=0,A109=""),"",CONCATENATE('Marks Entry'!$G$4,'Marks Entry'!$J$4))</f>
        <v>6(A)</v>
      </c>
      <c r="J119" s="1312"/>
      <c r="K119" s="1312"/>
      <c r="L119" s="1312"/>
      <c r="M119" s="1312"/>
      <c r="N119" s="1312"/>
      <c r="O119" s="1313"/>
      <c r="P119" s="1162"/>
      <c r="Q119" s="88"/>
      <c r="R119" s="88"/>
      <c r="S119" s="88"/>
      <c r="T119" s="88"/>
    </row>
    <row r="120" spans="1:20" s="9" customFormat="1" ht="21" customHeight="1" thickBot="1">
      <c r="A120" s="1354"/>
      <c r="B120" s="550" t="s">
        <v>206</v>
      </c>
      <c r="C120" s="1314" t="s">
        <v>25</v>
      </c>
      <c r="D120" s="1315"/>
      <c r="E120" s="1315"/>
      <c r="F120" s="1315"/>
      <c r="G120" s="1316"/>
      <c r="H120" s="553" t="s">
        <v>160</v>
      </c>
      <c r="I120" s="1317">
        <f>IF(OR(A109=0,A109=""),"",VLOOKUP($A109,'Marks Entry'!$B$9:$FN$108,10,0))</f>
        <v>39309</v>
      </c>
      <c r="J120" s="1317"/>
      <c r="K120" s="1317"/>
      <c r="L120" s="1317"/>
      <c r="M120" s="1317"/>
      <c r="N120" s="1317"/>
      <c r="O120" s="1318"/>
      <c r="P120" s="1162"/>
      <c r="Q120" s="88"/>
      <c r="R120" s="88"/>
      <c r="S120" s="88"/>
      <c r="T120" s="88"/>
    </row>
    <row r="121" spans="1:20" s="9" customFormat="1" ht="34.5" customHeight="1">
      <c r="A121" s="1354"/>
      <c r="B121" s="550" t="s">
        <v>206</v>
      </c>
      <c r="C121" s="1319" t="s">
        <v>56</v>
      </c>
      <c r="D121" s="1320"/>
      <c r="E121" s="554" t="s">
        <v>81</v>
      </c>
      <c r="F121" s="554" t="s">
        <v>82</v>
      </c>
      <c r="G121" s="555" t="str">
        <f>'Marks Entry'!$R$5</f>
        <v>No Bag Day Activity</v>
      </c>
      <c r="H121" s="556" t="s">
        <v>31</v>
      </c>
      <c r="I121" s="1321" t="s">
        <v>57</v>
      </c>
      <c r="J121" s="1322"/>
      <c r="K121" s="557" t="s">
        <v>199</v>
      </c>
      <c r="L121" s="1323" t="s">
        <v>93</v>
      </c>
      <c r="M121" s="1324"/>
      <c r="N121" s="558" t="s">
        <v>85</v>
      </c>
      <c r="O121" s="1325" t="s">
        <v>100</v>
      </c>
      <c r="P121" s="1162"/>
      <c r="Q121" s="88"/>
      <c r="R121" s="88"/>
      <c r="S121" s="88"/>
      <c r="T121" s="88"/>
    </row>
    <row r="122" spans="1:20" s="9" customFormat="1" ht="21.75" customHeight="1" thickBot="1">
      <c r="A122" s="1354"/>
      <c r="B122" s="550" t="s">
        <v>206</v>
      </c>
      <c r="C122" s="1327" t="s">
        <v>58</v>
      </c>
      <c r="D122" s="1328"/>
      <c r="E122" s="559">
        <f>'Marks Entry'!$N$7</f>
        <v>10</v>
      </c>
      <c r="F122" s="559">
        <f>'Marks Entry'!$Q$7</f>
        <v>10</v>
      </c>
      <c r="G122" s="559">
        <f>'Marks Entry'!$T$7</f>
        <v>10</v>
      </c>
      <c r="H122" s="560">
        <f>SUM(E122:G122)</f>
        <v>30</v>
      </c>
      <c r="I122" s="1329">
        <f>'Marks Entry'!$X$7</f>
        <v>70</v>
      </c>
      <c r="J122" s="1330"/>
      <c r="K122" s="561">
        <f>SUM(H122,I122)</f>
        <v>100</v>
      </c>
      <c r="L122" s="1347">
        <f>'Marks Entry'!$AA$7</f>
        <v>100</v>
      </c>
      <c r="M122" s="1348"/>
      <c r="N122" s="562">
        <f>H122+I122+L122</f>
        <v>200</v>
      </c>
      <c r="O122" s="1326"/>
      <c r="P122" s="1162"/>
      <c r="Q122" s="88"/>
      <c r="R122" s="88"/>
      <c r="S122" s="88"/>
      <c r="T122" s="88"/>
    </row>
    <row r="123" spans="1:20" s="9" customFormat="1" ht="21.75" customHeight="1">
      <c r="A123" s="1354"/>
      <c r="B123" s="550" t="s">
        <v>206</v>
      </c>
      <c r="C123" s="1349" t="str">
        <f>'Marks Entry'!$L$3</f>
        <v>HINDI</v>
      </c>
      <c r="D123" s="1350"/>
      <c r="E123" s="563">
        <f>IF(OR(A109=0,A109=""),"",IF($L112="TC",0,IF($L112="Nso",0,VLOOKUP($A109,'Marks Entry'!$B$9:$FN$108,13,0))))</f>
        <v>7</v>
      </c>
      <c r="F123" s="563">
        <f>IF(OR(A109=0,A109=""),"",IF($L112="TC",0,IF($L112="Nso",0,VLOOKUP($A109,'Marks Entry'!$B$9:$FN$108,16,0))))</f>
        <v>7</v>
      </c>
      <c r="G123" s="563">
        <f>IF(OR(A109=0,A109=""),"",IF($L112="TC",0,IF($L112="Nso",0,VLOOKUP($A109,'Marks Entry'!$B$9:$FN$108,19,0))))</f>
        <v>3</v>
      </c>
      <c r="H123" s="564">
        <f>SUM(E123:G123)</f>
        <v>17</v>
      </c>
      <c r="I123" s="1351">
        <f>IF(OR(A109=0,A109=""),"",IF($L112="TC",0,IF($L112="Nso",0,VLOOKUP($A109,'Marks Entry'!$B$9:$FN$108,23,0))))</f>
        <v>38</v>
      </c>
      <c r="J123" s="1247"/>
      <c r="K123" s="565">
        <f>SUM(H123,I123)</f>
        <v>55</v>
      </c>
      <c r="L123" s="1246">
        <f>IF(OR(A109=0,A109=""),"",IF($L112="TC",0,IF($L112="Nso",0,VLOOKUP($A109,'Marks Entry'!$B$9:$FN$108,26,0))))</f>
        <v>38</v>
      </c>
      <c r="M123" s="1352"/>
      <c r="N123" s="566">
        <f>SUM(H123,I123,L123)</f>
        <v>93</v>
      </c>
      <c r="O123" s="567" t="str">
        <f>IF(OR(A109=0,A109=""),"",IF($L112="TC",0,IF($L112="Nso",0,VLOOKUP($A109,'Marks Entry'!$B$9:$FN$108,30,0))))</f>
        <v>D</v>
      </c>
      <c r="P123" s="1162"/>
      <c r="Q123" s="88"/>
      <c r="R123" s="88"/>
      <c r="S123" s="88"/>
      <c r="T123" s="88"/>
    </row>
    <row r="124" spans="1:20" s="9" customFormat="1" ht="21.75" customHeight="1">
      <c r="A124" s="1354"/>
      <c r="B124" s="550" t="s">
        <v>206</v>
      </c>
      <c r="C124" s="1300" t="str">
        <f>'Marks Entry'!$AF$3</f>
        <v>ENGLISH</v>
      </c>
      <c r="D124" s="1301"/>
      <c r="E124" s="563">
        <f>IF(OR(A109=0,A109=""),"",IF($L112="TC",0,IF($L112="Nso",0,VLOOKUP($A109,'Marks Entry'!$B$9:$FN$108,33,0))))</f>
        <v>7</v>
      </c>
      <c r="F124" s="563">
        <f>IF(OR(A109=0,A109=""),"",IF($L112="TC",0,IF($L112="Nso",0,VLOOKUP($A109,'Marks Entry'!$B$9:$FN$108,36,0))))</f>
        <v>7</v>
      </c>
      <c r="G124" s="563">
        <f>IF(OR(A109=0,A109=""),"",IF($L112="TC",0,IF($L112="Nso",0,VLOOKUP($A109,'Marks Entry'!$B$9:$FN$108,39,0))))</f>
        <v>3</v>
      </c>
      <c r="H124" s="568">
        <f t="shared" ref="H124:H128" si="9">SUM(E124:G124)</f>
        <v>17</v>
      </c>
      <c r="I124" s="1302">
        <f>IF(OR(A109=0,A109=""),"",IF($L112="TC",0,IF($L112="Nso",0,VLOOKUP($A109,'Marks Entry'!$B$9:$FN$108,43,0))))</f>
        <v>35</v>
      </c>
      <c r="J124" s="1201"/>
      <c r="K124" s="569">
        <f t="shared" ref="K124:K128" si="10">SUM(H124,I124)</f>
        <v>52</v>
      </c>
      <c r="L124" s="1200">
        <f>IF(OR(A109=0,A109=""),"",IF($L112="TC",0,IF($L112="Nso",0,VLOOKUP($A109,'Marks Entry'!$B$9:$FN$108,46,0))))</f>
        <v>35</v>
      </c>
      <c r="M124" s="1303"/>
      <c r="N124" s="566">
        <f t="shared" ref="N124:N128" si="11">SUM(H124,I124,L124)</f>
        <v>87</v>
      </c>
      <c r="O124" s="567" t="str">
        <f>IF(OR(A109=0,A109=""),"",IF($L112="TC",0,IF($L112="Nso",0,VLOOKUP($A109,'Marks Entry'!$B$9:$FN$108,50,0))))</f>
        <v>D</v>
      </c>
      <c r="P124" s="1162"/>
      <c r="Q124" s="88"/>
      <c r="R124" s="88"/>
      <c r="S124" s="88"/>
      <c r="T124" s="88"/>
    </row>
    <row r="125" spans="1:20" s="9" customFormat="1" ht="21.75" customHeight="1">
      <c r="A125" s="1354"/>
      <c r="B125" s="550" t="s">
        <v>206</v>
      </c>
      <c r="C125" s="1300" t="str">
        <f>'Marks Entry'!$AZ$3</f>
        <v>SANSKRIT</v>
      </c>
      <c r="D125" s="1301"/>
      <c r="E125" s="563">
        <f>IF(OR(A109=0,A109=""),"",IF($L112="TC",0,IF($L112="Nso",0,VLOOKUP($A109,'Marks Entry'!$B$9:$FN$108,53,0))))</f>
        <v>7</v>
      </c>
      <c r="F125" s="563">
        <f>IF(OR(A109=0,A109=""),"",IF($L112="TC",0,IF($L112="TC",0,IF($L112="Nso",0,VLOOKUP($A109,'Marks Entry'!$B$9:$FN$108,56,0)))))</f>
        <v>7</v>
      </c>
      <c r="G125" s="563">
        <f>IF(OR(A109=0,A109=""),"",IF($L112="TC",0,IF($L112="TC",0,IF($L112="Nso",0,VLOOKUP($A109,'Marks Entry'!$B$9:$FN$108,59,0)))))</f>
        <v>3</v>
      </c>
      <c r="H125" s="568">
        <f t="shared" si="9"/>
        <v>17</v>
      </c>
      <c r="I125" s="1302">
        <f>IF(OR(A109=0,A109=""),"",IF($L112="TC",0,IF($L112="Nso",0,VLOOKUP($A109,'Marks Entry'!$B$9:$FN$108,63,0))))</f>
        <v>35</v>
      </c>
      <c r="J125" s="1201"/>
      <c r="K125" s="569">
        <f t="shared" si="10"/>
        <v>52</v>
      </c>
      <c r="L125" s="1200">
        <f>IF(OR(A109=0,A109=""),"",IF($L112="TC",0,IF($L112="Nso",0,VLOOKUP($A109,'Marks Entry'!$B$9:$FN$108,66,0))))</f>
        <v>35</v>
      </c>
      <c r="M125" s="1303"/>
      <c r="N125" s="566">
        <f t="shared" si="11"/>
        <v>87</v>
      </c>
      <c r="O125" s="567" t="str">
        <f>IF(OR(A109=0,A109=""),"",IF($L112="TC",0,IF($L112="Nso",0,VLOOKUP($A109,'Marks Entry'!$B$9:$FN$108,70,0))))</f>
        <v>D</v>
      </c>
      <c r="P125" s="1162"/>
      <c r="Q125" s="88"/>
      <c r="R125" s="88"/>
      <c r="S125" s="88"/>
      <c r="T125" s="88"/>
    </row>
    <row r="126" spans="1:20" s="9" customFormat="1" ht="21.75" customHeight="1">
      <c r="A126" s="1354"/>
      <c r="B126" s="550" t="s">
        <v>206</v>
      </c>
      <c r="C126" s="1300" t="str">
        <f>'Marks Entry'!$BT$3</f>
        <v>SCIENCE</v>
      </c>
      <c r="D126" s="1301"/>
      <c r="E126" s="563">
        <f>IF(OR(A109=0,A109=""),"",IF($L112="TC",0,IF($L112="Nso",0,VLOOKUP($A109,'Marks Entry'!$B$9:$FN$108,73,0))))</f>
        <v>7</v>
      </c>
      <c r="F126" s="563">
        <f>IF(OR(A109=0,A109=""),"",IF($L112="TC",0,IF($L112="Nso",0,VLOOKUP($A109,'Marks Entry'!$B$9:$FN$108,76,0))))</f>
        <v>7</v>
      </c>
      <c r="G126" s="563">
        <f>IF(OR(A109=0,A109=""),"",IF($L112="TC",0,IF($L112="Nso",0,VLOOKUP($A109,'Marks Entry'!$B$9:$FN$108,79,0))))</f>
        <v>3</v>
      </c>
      <c r="H126" s="568">
        <f t="shared" si="9"/>
        <v>17</v>
      </c>
      <c r="I126" s="1302">
        <f>IF(OR(A109=0,A109=""),"",IF($L112="TC",0,IF($L112="Nso",0,VLOOKUP($A109,'Marks Entry'!$B$9:$FN$108,83,0))))</f>
        <v>35</v>
      </c>
      <c r="J126" s="1201"/>
      <c r="K126" s="569">
        <f t="shared" si="10"/>
        <v>52</v>
      </c>
      <c r="L126" s="1200">
        <f>IF(OR(A109=0,A109=""),"",IF($L112="TC",0,IF($L112="Nso",0,VLOOKUP($A109,'Marks Entry'!$B$9:$FN$108,86,0))))</f>
        <v>35</v>
      </c>
      <c r="M126" s="1303"/>
      <c r="N126" s="566">
        <f t="shared" si="11"/>
        <v>87</v>
      </c>
      <c r="O126" s="567" t="str">
        <f>IF(OR(A109=0,A109=""),"",IF($L112="TC",0,IF($L112="Nso",0,VLOOKUP($A109,'Marks Entry'!$B$9:$FN$108,90,0))))</f>
        <v>D</v>
      </c>
      <c r="P126" s="1162"/>
      <c r="Q126" s="88"/>
      <c r="R126" s="88"/>
      <c r="S126" s="88"/>
      <c r="T126" s="88"/>
    </row>
    <row r="127" spans="1:20" s="9" customFormat="1" ht="21.75" customHeight="1">
      <c r="A127" s="1354"/>
      <c r="B127" s="550" t="s">
        <v>206</v>
      </c>
      <c r="C127" s="1300" t="str">
        <f>'Marks Entry'!$CN$3</f>
        <v>MATHEMATICS</v>
      </c>
      <c r="D127" s="1301"/>
      <c r="E127" s="563">
        <f>IF(OR(A109=0,A109=""),"",IF($L112="TC",0,IF($L112="Nso",0,VLOOKUP($A109,'Marks Entry'!$B$9:$FN$108,93,0))))</f>
        <v>7</v>
      </c>
      <c r="F127" s="563">
        <f>IF(OR(A109=0,A109=""),"",IF($L112="TC",0,IF($L112="Nso",0,VLOOKUP($A109,'Marks Entry'!$B$9:$FN$108,96,0))))</f>
        <v>7</v>
      </c>
      <c r="G127" s="563">
        <f>IF(OR(A109=0,A109=""),"",IF($L112="TC",0,IF($L112="Nso",0,VLOOKUP($A109,'Marks Entry'!$B$9:$FN$108,99,0))))</f>
        <v>3</v>
      </c>
      <c r="H127" s="568">
        <f t="shared" si="9"/>
        <v>17</v>
      </c>
      <c r="I127" s="1302">
        <f>IF(OR(A109=0,A109=""),"",IF($L112="TC",0,IF($L112="Nso",0,VLOOKUP($A109,'Marks Entry'!$B$9:$FN$108,103,0))))</f>
        <v>35</v>
      </c>
      <c r="J127" s="1201"/>
      <c r="K127" s="569">
        <f t="shared" si="10"/>
        <v>52</v>
      </c>
      <c r="L127" s="1200">
        <f>IF(OR(A109=0,A109=""),"",IF($L112="TC",0,IF($L112="Nso",0,VLOOKUP($A109,'Marks Entry'!$B$9:$FN$108,106,0))))</f>
        <v>35</v>
      </c>
      <c r="M127" s="1303"/>
      <c r="N127" s="566">
        <f t="shared" si="11"/>
        <v>87</v>
      </c>
      <c r="O127" s="567" t="str">
        <f>IF(OR(A109=0,A109=""),"",IF($L112="TC",0,IF($L112="Nso",0,VLOOKUP($A109,'Marks Entry'!$B$9:$FN$108,110,0))))</f>
        <v>D</v>
      </c>
      <c r="P127" s="1162"/>
      <c r="Q127" s="88"/>
      <c r="R127" s="88"/>
      <c r="S127" s="88"/>
      <c r="T127" s="88"/>
    </row>
    <row r="128" spans="1:20" s="9" customFormat="1" ht="21.75" customHeight="1" thickBot="1">
      <c r="A128" s="1354"/>
      <c r="B128" s="550" t="s">
        <v>206</v>
      </c>
      <c r="C128" s="1304" t="str">
        <f>'Marks Entry'!$DH$3</f>
        <v>SOCIAL SCIENCE</v>
      </c>
      <c r="D128" s="1305"/>
      <c r="E128" s="563">
        <f>IF(OR(A109=0,A109=""),"",IF($L112="TC",0,IF($L112="Nso",0,VLOOKUP($A109,'Marks Entry'!$B$9:$FN$108,113,0))))</f>
        <v>7</v>
      </c>
      <c r="F128" s="563">
        <f>IF(OR(A109=0,A109=""),"",IF($L112="TC",0,IF($L112="Nso",0,VLOOKUP($A109,'Marks Entry'!$B$9:$FN$108,116,0))))</f>
        <v>7</v>
      </c>
      <c r="G128" s="563">
        <f>IF(OR(A109=0,A109=""),"",IF($L112="TC",0,IF($L112="Nso",0,VLOOKUP($A109,'Marks Entry'!$B$9:$FN$108,119,0))))</f>
        <v>3</v>
      </c>
      <c r="H128" s="570">
        <f t="shared" si="9"/>
        <v>17</v>
      </c>
      <c r="I128" s="1306">
        <f>IF(OR(A109=0,A109=""),"",IF($L112="TC",0,IF($L112="Nso",0,VLOOKUP($A109,'Marks Entry'!$B$9:$FN$108,123,0))))</f>
        <v>35</v>
      </c>
      <c r="J128" s="1212"/>
      <c r="K128" s="571">
        <f t="shared" si="10"/>
        <v>52</v>
      </c>
      <c r="L128" s="1211">
        <f>IF(OR(A109=0,A109=""),"",IF($L112="TC",0,IF($L112="Nso",0,VLOOKUP($A109,'Marks Entry'!$B$9:$FN$108,126,0))))</f>
        <v>35</v>
      </c>
      <c r="M128" s="1307"/>
      <c r="N128" s="566">
        <f t="shared" si="11"/>
        <v>87</v>
      </c>
      <c r="O128" s="567" t="str">
        <f>IF(OR(A109=0,A109=""),"",IF($L112="TC",0,IF($L112="Nso",0,VLOOKUP($A109,'Marks Entry'!$B$9:$FN$108,130,0))))</f>
        <v>D</v>
      </c>
      <c r="P128" s="1162"/>
      <c r="Q128" s="88"/>
      <c r="R128" s="88"/>
      <c r="S128" s="88"/>
      <c r="T128" s="88"/>
    </row>
    <row r="129" spans="1:20" s="9" customFormat="1" ht="21.75" customHeight="1">
      <c r="A129" s="1354"/>
      <c r="B129" s="550" t="s">
        <v>206</v>
      </c>
      <c r="C129" s="1284" t="s">
        <v>86</v>
      </c>
      <c r="D129" s="1285"/>
      <c r="E129" s="1286"/>
      <c r="F129" s="1290" t="s">
        <v>87</v>
      </c>
      <c r="G129" s="1291"/>
      <c r="H129" s="1292" t="s">
        <v>88</v>
      </c>
      <c r="I129" s="1292"/>
      <c r="J129" s="1293" t="s">
        <v>43</v>
      </c>
      <c r="K129" s="1294"/>
      <c r="L129" s="572" t="s">
        <v>94</v>
      </c>
      <c r="M129" s="572" t="s">
        <v>204</v>
      </c>
      <c r="N129" s="573" t="s">
        <v>41</v>
      </c>
      <c r="O129" s="574" t="s">
        <v>45</v>
      </c>
      <c r="P129" s="1162"/>
      <c r="Q129" s="88"/>
      <c r="R129" s="88"/>
      <c r="S129" s="88"/>
      <c r="T129" s="88"/>
    </row>
    <row r="130" spans="1:20" s="9" customFormat="1" ht="21.75" customHeight="1" thickBot="1">
      <c r="A130" s="1354"/>
      <c r="B130" s="550" t="s">
        <v>206</v>
      </c>
      <c r="C130" s="1287"/>
      <c r="D130" s="1288"/>
      <c r="E130" s="1289"/>
      <c r="F130" s="1295">
        <f>IF(OR(A109=0,A109=""),"",IF($L112="TC",0,IF($L112="Nso",0,VLOOKUP($A109,'Marks Entry'!$B$9:$FN$108,161,0))))</f>
        <v>1200</v>
      </c>
      <c r="G130" s="1296"/>
      <c r="H130" s="1297">
        <f>IF(OR(A109=0,A109=""),"",IF($L112="TC",0,IF($L112="Nso",0,VLOOKUP($A109,'Marks Entry'!$B$9:$FN$108,162,0))))</f>
        <v>528</v>
      </c>
      <c r="I130" s="1297"/>
      <c r="J130" s="1298">
        <f>IF(OR(A109=0,A109=""),"",IF($L112="TC",0,IF($L112="Nso",0,VLOOKUP($A109,'Marks Entry'!$B$9:$FN$108,163,0))))</f>
        <v>44</v>
      </c>
      <c r="K130" s="1299"/>
      <c r="L130" s="575" t="str">
        <f>IF(OR(A109=0,A109=""),"",IF($L112="TC",0,IF($L112="Nso",0,VLOOKUP($A109,'Marks Entry'!$B$9:$FN$108,164,0))))</f>
        <v>Third</v>
      </c>
      <c r="M130" s="575" t="str">
        <f>IF(OR(A109=0,A109=""),"",IF($L112="TC",0,IF($L112="Nso",0,VLOOKUP($A109,'Marks Entry'!$B$9:$FN$108,165,0))))</f>
        <v>D</v>
      </c>
      <c r="N130" s="576" t="str">
        <f>IF(OR(A109=0,A109=""),"",IF($L112="TC","TC",IF($L112="Nso","NSO",VLOOKUP($A109,'Marks Entry'!$B$9:$FN$108,166,0))))</f>
        <v>PASSED</v>
      </c>
      <c r="O130" s="577">
        <f>IF(OR(A109=0,A109=""),"",IF($L112="Nso",0,VLOOKUP($A109,'Marks Entry'!$B$9:$FN$108,168,0)))</f>
        <v>4.9999999999999991</v>
      </c>
      <c r="P130" s="1162"/>
      <c r="Q130" s="88"/>
      <c r="R130" s="88"/>
      <c r="S130" s="88"/>
      <c r="T130" s="88"/>
    </row>
    <row r="131" spans="1:20" s="9" customFormat="1" ht="21.75" customHeight="1">
      <c r="A131" s="1354"/>
      <c r="B131" s="550" t="s">
        <v>206</v>
      </c>
      <c r="C131" s="1266" t="s">
        <v>61</v>
      </c>
      <c r="D131" s="1267"/>
      <c r="E131" s="1267"/>
      <c r="F131" s="1267"/>
      <c r="G131" s="1267"/>
      <c r="H131" s="1267"/>
      <c r="I131" s="1268"/>
      <c r="J131" s="1269" t="s">
        <v>62</v>
      </c>
      <c r="K131" s="1269"/>
      <c r="L131" s="1270"/>
      <c r="M131" s="578">
        <f>IF(OR(A109=0,A109=""),"",IF($L112="TC",0,IF($L112="Nso",0,VLOOKUP($A109,'Marks Entry'!$B$9:$FN$108,158,0))))</f>
        <v>0</v>
      </c>
      <c r="N131" s="1271" t="s">
        <v>103</v>
      </c>
      <c r="O131" s="1272"/>
      <c r="P131" s="1162"/>
      <c r="Q131" s="88"/>
      <c r="R131" s="88"/>
      <c r="S131" s="88"/>
      <c r="T131" s="88"/>
    </row>
    <row r="132" spans="1:20" s="9" customFormat="1" ht="21.75" customHeight="1" thickBot="1">
      <c r="A132" s="1354"/>
      <c r="B132" s="550" t="s">
        <v>206</v>
      </c>
      <c r="C132" s="1273" t="s">
        <v>56</v>
      </c>
      <c r="D132" s="1274"/>
      <c r="E132" s="1274"/>
      <c r="F132" s="1275" t="s">
        <v>166</v>
      </c>
      <c r="G132" s="1275"/>
      <c r="H132" s="1275"/>
      <c r="I132" s="579" t="s">
        <v>49</v>
      </c>
      <c r="J132" s="1276" t="s">
        <v>63</v>
      </c>
      <c r="K132" s="1276"/>
      <c r="L132" s="1277"/>
      <c r="M132" s="580">
        <f>IF(OR(A109=0,A109=""),"",IF($L112="TC",0,IF($L112="Nso",0,VLOOKUP($A109,'Marks Entry'!$B$9:$FN$108,159,0))))</f>
        <v>0</v>
      </c>
      <c r="N132" s="1278" t="str">
        <f>IF(OR(A109=0,A109=""),"",IF($L112="TC",0,IF($L112="Nso",0,VLOOKUP($A109,'Marks Entry'!$B$9:$FN$108,160,0))))</f>
        <v/>
      </c>
      <c r="O132" s="1279"/>
      <c r="P132" s="1162"/>
      <c r="Q132" s="88"/>
      <c r="R132" s="88"/>
      <c r="S132" s="88"/>
      <c r="T132" s="88"/>
    </row>
    <row r="133" spans="1:20" s="9" customFormat="1" ht="21.75" customHeight="1">
      <c r="A133" s="1354"/>
      <c r="B133" s="550" t="s">
        <v>206</v>
      </c>
      <c r="C133" s="1273"/>
      <c r="D133" s="1274"/>
      <c r="E133" s="1274"/>
      <c r="F133" s="1275"/>
      <c r="G133" s="1275"/>
      <c r="H133" s="1275"/>
      <c r="I133" s="581" t="s">
        <v>101</v>
      </c>
      <c r="J133" s="1280" t="s">
        <v>64</v>
      </c>
      <c r="K133" s="1280"/>
      <c r="L133" s="1281"/>
      <c r="M133" s="1282" t="str">
        <f>IF(OR(A109=0,A109=""),"",IF($L112="TC",0,IF($L112="Nso",0,VLOOKUP($A109,'Marks Entry'!$B$9:$FN$108,169,0))))</f>
        <v>Average</v>
      </c>
      <c r="N133" s="1282"/>
      <c r="O133" s="1283"/>
      <c r="P133" s="1162"/>
      <c r="Q133" s="88"/>
      <c r="R133" s="88"/>
      <c r="S133" s="88"/>
      <c r="T133" s="88"/>
    </row>
    <row r="134" spans="1:20" s="9" customFormat="1" ht="21.75" customHeight="1">
      <c r="A134" s="1354"/>
      <c r="B134" s="550" t="s">
        <v>206</v>
      </c>
      <c r="C134" s="1251" t="str">
        <f>'Marks Entry'!$EB$3</f>
        <v>Work Exp.</v>
      </c>
      <c r="D134" s="1252"/>
      <c r="E134" s="1253"/>
      <c r="F134" s="1254" t="str">
        <f>IF(OR(A109=0,A109=""),"",IF($L112="TC",0,IF($L112="Nso",0,VLOOKUP($A109,'Marks Entry'!$B$9:$GM$108,186,0))))</f>
        <v>71/100</v>
      </c>
      <c r="G134" s="1254"/>
      <c r="H134" s="1254"/>
      <c r="I134" s="582" t="str">
        <f>IF(OR(A109=0,A109=""),"",IF($L112="TC",0,IF($L112="Nso",0,VLOOKUP($A109,'Marks Entry'!$B$9:$GM$108,139,0))))</f>
        <v>B</v>
      </c>
      <c r="J134" s="1255" t="s">
        <v>80</v>
      </c>
      <c r="K134" s="1255"/>
      <c r="L134" s="1256"/>
      <c r="M134" s="1257">
        <f>IF(OR(A109=0,A109=""),"",'Marks Entry'!$AA$2)</f>
        <v>45419</v>
      </c>
      <c r="N134" s="1257"/>
      <c r="O134" s="1258"/>
      <c r="P134" s="1162"/>
      <c r="Q134" s="88"/>
      <c r="R134" s="88"/>
      <c r="S134" s="88"/>
      <c r="T134" s="88"/>
    </row>
    <row r="135" spans="1:20" s="9" customFormat="1" ht="21.75" customHeight="1">
      <c r="A135" s="1354"/>
      <c r="B135" s="550" t="s">
        <v>206</v>
      </c>
      <c r="C135" s="1259" t="str">
        <f>'Marks Entry'!$EK$3</f>
        <v>Art Edu.</v>
      </c>
      <c r="D135" s="1254"/>
      <c r="E135" s="1254"/>
      <c r="F135" s="1260" t="str">
        <f>IF(OR(A109=0,A109=""),"",IF($L112="TC",0,IF($L112="Nso",0,VLOOKUP($A109,'Marks Entry'!$B$9:$GM$108,190,0))))</f>
        <v>71/100</v>
      </c>
      <c r="G135" s="1261"/>
      <c r="H135" s="1262"/>
      <c r="I135" s="582" t="str">
        <f>IF(OR(A109=0,A109=""),"",IF($L112="TC",0,IF($L112="Nso",0,VLOOKUP($A109,'Marks Entry'!$B$9:$GM$108,148,0))))</f>
        <v>B</v>
      </c>
      <c r="J135" s="1263"/>
      <c r="K135" s="1263"/>
      <c r="L135" s="1264"/>
      <c r="M135" s="1264"/>
      <c r="N135" s="1264"/>
      <c r="O135" s="1265"/>
      <c r="P135" s="1162"/>
      <c r="Q135" s="88"/>
      <c r="R135" s="88"/>
      <c r="S135" s="88"/>
      <c r="T135" s="88"/>
    </row>
    <row r="136" spans="1:20" s="9" customFormat="1" ht="21.75" customHeight="1">
      <c r="A136" s="1354"/>
      <c r="B136" s="550" t="s">
        <v>206</v>
      </c>
      <c r="C136" s="1216" t="str">
        <f>'Marks Entry'!$ET$3</f>
        <v>HEALTH &amp; PHY. EDU.</v>
      </c>
      <c r="D136" s="1217"/>
      <c r="E136" s="1217"/>
      <c r="F136" s="1218" t="str">
        <f>IF(OR(A109=0,A109=""),"",IF($L112="TC",0,IF($L112="Nso",0,VLOOKUP($A109,'Marks Entry'!$B$9:$GM$108,194,0))))</f>
        <v>71/100</v>
      </c>
      <c r="G136" s="1219"/>
      <c r="H136" s="1220"/>
      <c r="I136" s="582" t="str">
        <f>IF(OR(A109=0,A109=""),"",IF($L112="TC",0,IF($L112="Nso",0,VLOOKUP($A109,'Marks Entry'!$B$9:$GM$108,157,0))))</f>
        <v>B</v>
      </c>
      <c r="J136" s="1221" t="s">
        <v>76</v>
      </c>
      <c r="K136" s="1222"/>
      <c r="L136" s="1223"/>
      <c r="M136" s="1227"/>
      <c r="N136" s="1228"/>
      <c r="O136" s="1229"/>
      <c r="P136" s="1162"/>
      <c r="Q136" s="88"/>
      <c r="R136" s="88"/>
      <c r="S136" s="88"/>
      <c r="T136" s="88"/>
    </row>
    <row r="137" spans="1:20" s="9" customFormat="1" ht="21.75" customHeight="1">
      <c r="A137" s="1354"/>
      <c r="B137" s="550" t="s">
        <v>206</v>
      </c>
      <c r="C137" s="1233" t="s">
        <v>65</v>
      </c>
      <c r="D137" s="1234"/>
      <c r="E137" s="1234"/>
      <c r="F137" s="1234"/>
      <c r="G137" s="1234"/>
      <c r="H137" s="1234"/>
      <c r="I137" s="1235"/>
      <c r="J137" s="1224"/>
      <c r="K137" s="1225"/>
      <c r="L137" s="1226"/>
      <c r="M137" s="1230"/>
      <c r="N137" s="1231"/>
      <c r="O137" s="1232"/>
      <c r="P137" s="1162"/>
      <c r="Q137" s="88"/>
      <c r="R137" s="88"/>
      <c r="S137" s="88"/>
      <c r="T137" s="88"/>
    </row>
    <row r="138" spans="1:20" s="9" customFormat="1" ht="21.75" customHeight="1" thickBot="1">
      <c r="A138" s="1354"/>
      <c r="B138" s="550" t="s">
        <v>206</v>
      </c>
      <c r="C138" s="583" t="s">
        <v>66</v>
      </c>
      <c r="D138" s="1236" t="s">
        <v>71</v>
      </c>
      <c r="E138" s="1237"/>
      <c r="F138" s="1236" t="s">
        <v>72</v>
      </c>
      <c r="G138" s="1238"/>
      <c r="H138" s="1238"/>
      <c r="I138" s="1239"/>
      <c r="J138" s="1240" t="s">
        <v>77</v>
      </c>
      <c r="K138" s="1241"/>
      <c r="L138" s="1241"/>
      <c r="M138" s="1241"/>
      <c r="N138" s="1241"/>
      <c r="O138" s="1242"/>
      <c r="P138" s="1162"/>
      <c r="Q138" s="88"/>
      <c r="R138" s="88"/>
      <c r="S138" s="88"/>
      <c r="T138" s="88"/>
    </row>
    <row r="139" spans="1:20" s="9" customFormat="1" ht="21.75" customHeight="1">
      <c r="A139" s="1354"/>
      <c r="B139" s="550" t="s">
        <v>206</v>
      </c>
      <c r="C139" s="584" t="s">
        <v>67</v>
      </c>
      <c r="D139" s="1246" t="s">
        <v>207</v>
      </c>
      <c r="E139" s="1247"/>
      <c r="F139" s="1248" t="s">
        <v>73</v>
      </c>
      <c r="G139" s="1249"/>
      <c r="H139" s="1249"/>
      <c r="I139" s="1250"/>
      <c r="J139" s="1243"/>
      <c r="K139" s="1244"/>
      <c r="L139" s="1244"/>
      <c r="M139" s="1244"/>
      <c r="N139" s="1244"/>
      <c r="O139" s="1245"/>
      <c r="P139" s="1162"/>
      <c r="Q139" s="88"/>
      <c r="R139" s="88"/>
      <c r="S139" s="88"/>
      <c r="T139" s="88"/>
    </row>
    <row r="140" spans="1:20" s="9" customFormat="1" ht="21.75" customHeight="1">
      <c r="A140" s="1354"/>
      <c r="B140" s="550" t="s">
        <v>206</v>
      </c>
      <c r="C140" s="585" t="s">
        <v>68</v>
      </c>
      <c r="D140" s="1200" t="s">
        <v>208</v>
      </c>
      <c r="E140" s="1201"/>
      <c r="F140" s="1202" t="s">
        <v>74</v>
      </c>
      <c r="G140" s="1203"/>
      <c r="H140" s="1203"/>
      <c r="I140" s="1204"/>
      <c r="J140" s="1243"/>
      <c r="K140" s="1244"/>
      <c r="L140" s="1244"/>
      <c r="M140" s="1244"/>
      <c r="N140" s="1244"/>
      <c r="O140" s="1245"/>
      <c r="P140" s="1162"/>
      <c r="Q140" s="88"/>
      <c r="R140" s="88"/>
      <c r="S140" s="88"/>
      <c r="T140" s="88"/>
    </row>
    <row r="141" spans="1:20" s="9" customFormat="1" ht="21.75" customHeight="1">
      <c r="A141" s="1354"/>
      <c r="B141" s="550" t="s">
        <v>206</v>
      </c>
      <c r="C141" s="585" t="s">
        <v>70</v>
      </c>
      <c r="D141" s="1200" t="s">
        <v>209</v>
      </c>
      <c r="E141" s="1201"/>
      <c r="F141" s="1202" t="s">
        <v>75</v>
      </c>
      <c r="G141" s="1203"/>
      <c r="H141" s="1203"/>
      <c r="I141" s="1204"/>
      <c r="J141" s="1205" t="s">
        <v>89</v>
      </c>
      <c r="K141" s="1206"/>
      <c r="L141" s="1206"/>
      <c r="M141" s="1206"/>
      <c r="N141" s="1206"/>
      <c r="O141" s="1207"/>
      <c r="P141" s="1162"/>
      <c r="Q141" s="88"/>
      <c r="R141" s="88"/>
      <c r="S141" s="88"/>
      <c r="T141" s="88"/>
    </row>
    <row r="142" spans="1:20" s="9" customFormat="1" ht="21.75" customHeight="1">
      <c r="A142" s="1354"/>
      <c r="B142" s="550" t="s">
        <v>206</v>
      </c>
      <c r="C142" s="585" t="s">
        <v>69</v>
      </c>
      <c r="D142" s="1200" t="s">
        <v>210</v>
      </c>
      <c r="E142" s="1201"/>
      <c r="F142" s="1202" t="s">
        <v>102</v>
      </c>
      <c r="G142" s="1203"/>
      <c r="H142" s="1203"/>
      <c r="I142" s="1204"/>
      <c r="J142" s="1205"/>
      <c r="K142" s="1206"/>
      <c r="L142" s="1206"/>
      <c r="M142" s="1206"/>
      <c r="N142" s="1206"/>
      <c r="O142" s="1207"/>
      <c r="P142" s="1162"/>
      <c r="Q142" s="88"/>
      <c r="R142" s="88"/>
      <c r="S142" s="88"/>
      <c r="T142" s="88"/>
    </row>
    <row r="143" spans="1:20" s="9" customFormat="1" ht="21.75" customHeight="1" thickBot="1">
      <c r="A143" s="1354"/>
      <c r="B143" s="586" t="s">
        <v>206</v>
      </c>
      <c r="C143" s="587" t="s">
        <v>152</v>
      </c>
      <c r="D143" s="1211" t="s">
        <v>211</v>
      </c>
      <c r="E143" s="1212"/>
      <c r="F143" s="1213" t="s">
        <v>212</v>
      </c>
      <c r="G143" s="1214"/>
      <c r="H143" s="1214"/>
      <c r="I143" s="1215"/>
      <c r="J143" s="1208"/>
      <c r="K143" s="1209"/>
      <c r="L143" s="1209"/>
      <c r="M143" s="1209"/>
      <c r="N143" s="1209"/>
      <c r="O143" s="1210"/>
      <c r="P143" s="1162"/>
      <c r="Q143" s="88"/>
      <c r="R143" s="88"/>
      <c r="S143" s="88"/>
      <c r="T143" s="88"/>
    </row>
    <row r="144" spans="1:20" s="9" customFormat="1" ht="11.25" customHeight="1">
      <c r="A144" s="1199"/>
      <c r="B144" s="1199"/>
      <c r="C144" s="1199"/>
      <c r="D144" s="1199"/>
      <c r="E144" s="1199"/>
      <c r="F144" s="1199"/>
      <c r="G144" s="1199"/>
      <c r="H144" s="1199"/>
      <c r="I144" s="1199"/>
      <c r="J144" s="1199"/>
      <c r="K144" s="1199"/>
      <c r="L144" s="1199"/>
      <c r="M144" s="1199"/>
      <c r="N144" s="1199"/>
      <c r="O144" s="1199"/>
      <c r="P144" s="1199"/>
      <c r="Q144" s="88"/>
      <c r="R144" s="88"/>
      <c r="S144" s="88"/>
      <c r="T144" s="88"/>
    </row>
    <row r="145" spans="1:20" s="9" customFormat="1" ht="17.25" customHeight="1" thickBot="1">
      <c r="A145" s="549">
        <f>IF(A109=0,0,A109+1)</f>
        <v>5</v>
      </c>
      <c r="B145" s="1353" t="s">
        <v>52</v>
      </c>
      <c r="C145" s="1353"/>
      <c r="D145" s="1353"/>
      <c r="E145" s="1353"/>
      <c r="F145" s="1353"/>
      <c r="G145" s="1353"/>
      <c r="H145" s="1353"/>
      <c r="I145" s="1353"/>
      <c r="J145" s="1353"/>
      <c r="K145" s="1353"/>
      <c r="L145" s="1353"/>
      <c r="M145" s="1353"/>
      <c r="N145" s="1353"/>
      <c r="O145" s="1353"/>
      <c r="P145" s="1162"/>
      <c r="Q145" s="88"/>
      <c r="R145" s="88"/>
      <c r="S145" s="88"/>
      <c r="T145" s="88"/>
    </row>
    <row r="146" spans="1:20" s="9" customFormat="1" ht="44.25" customHeight="1">
      <c r="A146" s="1354"/>
      <c r="B146" s="1355">
        <v>108</v>
      </c>
      <c r="C146" s="1357" t="e">
        <f>logo</f>
        <v>#REF!</v>
      </c>
      <c r="D146" s="1359" t="str">
        <f>Master!$E$8</f>
        <v xml:space="preserve">Govt. Sr. Secondary School </v>
      </c>
      <c r="E146" s="1360"/>
      <c r="F146" s="1360"/>
      <c r="G146" s="1360"/>
      <c r="H146" s="1360"/>
      <c r="I146" s="1360"/>
      <c r="J146" s="1360"/>
      <c r="K146" s="1360"/>
      <c r="L146" s="1360"/>
      <c r="M146" s="1360"/>
      <c r="N146" s="1360"/>
      <c r="O146" s="1361"/>
      <c r="P146" s="1162"/>
      <c r="Q146" s="88"/>
      <c r="R146" s="88"/>
      <c r="S146" s="88"/>
      <c r="T146" s="88"/>
    </row>
    <row r="147" spans="1:20" s="9" customFormat="1" ht="26.25" customHeight="1" thickBot="1">
      <c r="A147" s="1354"/>
      <c r="B147" s="1356"/>
      <c r="C147" s="1358"/>
      <c r="D147" s="1362" t="str">
        <f>Master!$E$11</f>
        <v>P.S.-Bapini (Jodhpur)</v>
      </c>
      <c r="E147" s="1362"/>
      <c r="F147" s="1362"/>
      <c r="G147" s="1362"/>
      <c r="H147" s="1362"/>
      <c r="I147" s="1362"/>
      <c r="J147" s="1362"/>
      <c r="K147" s="1362"/>
      <c r="L147" s="1362"/>
      <c r="M147" s="1362"/>
      <c r="N147" s="1362"/>
      <c r="O147" s="1363"/>
      <c r="P147" s="1162"/>
      <c r="Q147" s="88"/>
      <c r="R147" s="88"/>
      <c r="S147" s="88"/>
      <c r="T147" s="88"/>
    </row>
    <row r="148" spans="1:20" s="9" customFormat="1" ht="15" customHeight="1">
      <c r="A148" s="1354"/>
      <c r="B148" s="1364"/>
      <c r="C148" s="1365" t="s">
        <v>161</v>
      </c>
      <c r="D148" s="1366"/>
      <c r="E148" s="1366"/>
      <c r="F148" s="1366"/>
      <c r="G148" s="1366"/>
      <c r="H148" s="1367"/>
      <c r="I148" s="1371" t="s">
        <v>124</v>
      </c>
      <c r="J148" s="1372"/>
      <c r="K148" s="1372"/>
      <c r="L148" s="1331">
        <f>IF(OR(A145=0,A145=""),0,VLOOKUP(A145,'Marks Entry'!$B$9:$G$108,6))</f>
        <v>905</v>
      </c>
      <c r="M148" s="1333" t="str">
        <f>CONCATENATE('Marks Entry'!$C$3,"0",'Marks Entry'!$G$3)</f>
        <v>School U-Dise Code :-08151106901</v>
      </c>
      <c r="N148" s="1334"/>
      <c r="O148" s="1335"/>
      <c r="P148" s="1162"/>
      <c r="Q148" s="88"/>
      <c r="R148" s="88"/>
      <c r="S148" s="88"/>
      <c r="T148" s="88"/>
    </row>
    <row r="149" spans="1:20" s="9" customFormat="1" ht="15" customHeight="1">
      <c r="A149" s="1354"/>
      <c r="B149" s="1364"/>
      <c r="C149" s="1365"/>
      <c r="D149" s="1366"/>
      <c r="E149" s="1366"/>
      <c r="F149" s="1366"/>
      <c r="G149" s="1366"/>
      <c r="H149" s="1367"/>
      <c r="I149" s="1371"/>
      <c r="J149" s="1372"/>
      <c r="K149" s="1372"/>
      <c r="L149" s="1331"/>
      <c r="M149" s="1336" t="str">
        <f>CONCATENATE('Marks Entry'!$I$3,'Marks Entry'!$J$3)</f>
        <v>Session :-2024-25</v>
      </c>
      <c r="N149" s="1337"/>
      <c r="O149" s="1338"/>
      <c r="P149" s="1162"/>
      <c r="Q149" s="88"/>
      <c r="R149" s="88"/>
      <c r="S149" s="88"/>
      <c r="T149" s="88"/>
    </row>
    <row r="150" spans="1:20" s="9" customFormat="1" ht="15" customHeight="1" thickBot="1">
      <c r="A150" s="1354"/>
      <c r="B150" s="1364"/>
      <c r="C150" s="1368"/>
      <c r="D150" s="1369"/>
      <c r="E150" s="1369"/>
      <c r="F150" s="1369"/>
      <c r="G150" s="1369"/>
      <c r="H150" s="1370"/>
      <c r="I150" s="1373"/>
      <c r="J150" s="1374"/>
      <c r="K150" s="1374"/>
      <c r="L150" s="1332"/>
      <c r="M150" s="1339"/>
      <c r="N150" s="1340"/>
      <c r="O150" s="1341"/>
      <c r="P150" s="1162"/>
      <c r="Q150" s="88"/>
      <c r="R150" s="88"/>
      <c r="S150" s="88"/>
      <c r="T150" s="88"/>
    </row>
    <row r="151" spans="1:20" s="9" customFormat="1" ht="21" customHeight="1">
      <c r="A151" s="1354"/>
      <c r="B151" s="550" t="s">
        <v>206</v>
      </c>
      <c r="C151" s="1342" t="s">
        <v>20</v>
      </c>
      <c r="D151" s="1343"/>
      <c r="E151" s="1343"/>
      <c r="F151" s="1343"/>
      <c r="G151" s="1344"/>
      <c r="H151" s="551" t="s">
        <v>160</v>
      </c>
      <c r="I151" s="1345">
        <f>IF(OR(A145=0,A145=""),"",VLOOKUP($A145,'Marks Entry'!$B$9:$FN$108,4,0))</f>
        <v>968</v>
      </c>
      <c r="J151" s="1345"/>
      <c r="K151" s="1345"/>
      <c r="L151" s="1345"/>
      <c r="M151" s="1345"/>
      <c r="N151" s="1345"/>
      <c r="O151" s="1346"/>
      <c r="P151" s="1162"/>
      <c r="Q151" s="88"/>
      <c r="R151" s="88"/>
      <c r="S151" s="88"/>
      <c r="T151" s="88"/>
    </row>
    <row r="152" spans="1:20" s="9" customFormat="1" ht="21" customHeight="1">
      <c r="A152" s="1354"/>
      <c r="B152" s="550" t="s">
        <v>206</v>
      </c>
      <c r="C152" s="1308" t="s">
        <v>22</v>
      </c>
      <c r="D152" s="1309"/>
      <c r="E152" s="1309"/>
      <c r="F152" s="1309"/>
      <c r="G152" s="1310"/>
      <c r="H152" s="552" t="s">
        <v>160</v>
      </c>
      <c r="I152" s="1312" t="str">
        <f>IF(OR(A145=0,A145=""),"",VLOOKUP($A145,'Marks Entry'!$B$9:$FN$108,7,0))</f>
        <v>ANU JANDU</v>
      </c>
      <c r="J152" s="1312"/>
      <c r="K152" s="1312"/>
      <c r="L152" s="1312"/>
      <c r="M152" s="1312"/>
      <c r="N152" s="1312"/>
      <c r="O152" s="1313"/>
      <c r="P152" s="1162"/>
      <c r="Q152" s="88"/>
      <c r="R152" s="88"/>
      <c r="S152" s="88"/>
      <c r="T152" s="88"/>
    </row>
    <row r="153" spans="1:20" s="9" customFormat="1" ht="21" customHeight="1">
      <c r="A153" s="1354"/>
      <c r="B153" s="550" t="s">
        <v>206</v>
      </c>
      <c r="C153" s="1308" t="s">
        <v>23</v>
      </c>
      <c r="D153" s="1309"/>
      <c r="E153" s="1309"/>
      <c r="F153" s="1309"/>
      <c r="G153" s="1310"/>
      <c r="H153" s="552" t="s">
        <v>160</v>
      </c>
      <c r="I153" s="1312" t="str">
        <f>IF(OR(A145=0,A145=""),"",VLOOKUP($A145,'Marks Entry'!$B$9:$FN$108,8,0))</f>
        <v>HEERA RAM JANDU</v>
      </c>
      <c r="J153" s="1312"/>
      <c r="K153" s="1312"/>
      <c r="L153" s="1312"/>
      <c r="M153" s="1312"/>
      <c r="N153" s="1312"/>
      <c r="O153" s="1313"/>
      <c r="P153" s="1162"/>
      <c r="Q153" s="88"/>
      <c r="R153" s="88"/>
      <c r="S153" s="88"/>
      <c r="T153" s="88"/>
    </row>
    <row r="154" spans="1:20" s="9" customFormat="1" ht="21" customHeight="1">
      <c r="A154" s="1354"/>
      <c r="B154" s="550" t="s">
        <v>206</v>
      </c>
      <c r="C154" s="1308" t="s">
        <v>54</v>
      </c>
      <c r="D154" s="1309"/>
      <c r="E154" s="1309"/>
      <c r="F154" s="1309"/>
      <c r="G154" s="1310"/>
      <c r="H154" s="552" t="s">
        <v>160</v>
      </c>
      <c r="I154" s="1312" t="str">
        <f>IF(OR(A145=0,A145=""),"",VLOOKUP($A145,'Marks Entry'!$B$9:$FN$108,9,0))</f>
        <v>MANU DEVI</v>
      </c>
      <c r="J154" s="1312"/>
      <c r="K154" s="1312"/>
      <c r="L154" s="1312"/>
      <c r="M154" s="1312"/>
      <c r="N154" s="1312"/>
      <c r="O154" s="1313"/>
      <c r="P154" s="1162"/>
      <c r="Q154" s="88"/>
      <c r="R154" s="88"/>
      <c r="S154" s="88"/>
      <c r="T154" s="88"/>
    </row>
    <row r="155" spans="1:20" s="9" customFormat="1" ht="21" customHeight="1">
      <c r="A155" s="1354"/>
      <c r="B155" s="550" t="s">
        <v>206</v>
      </c>
      <c r="C155" s="1308" t="s">
        <v>55</v>
      </c>
      <c r="D155" s="1309"/>
      <c r="E155" s="1309"/>
      <c r="F155" s="1309"/>
      <c r="G155" s="1310"/>
      <c r="H155" s="552" t="s">
        <v>160</v>
      </c>
      <c r="I155" s="1311" t="str">
        <f>IF(OR(A145=0,A145=""),"",CONCATENATE('Marks Entry'!$G$4,'Marks Entry'!$J$4))</f>
        <v>6(A)</v>
      </c>
      <c r="J155" s="1312"/>
      <c r="K155" s="1312"/>
      <c r="L155" s="1312"/>
      <c r="M155" s="1312"/>
      <c r="N155" s="1312"/>
      <c r="O155" s="1313"/>
      <c r="P155" s="1162"/>
      <c r="Q155" s="88"/>
      <c r="R155" s="88"/>
      <c r="S155" s="88"/>
      <c r="T155" s="88"/>
    </row>
    <row r="156" spans="1:20" s="9" customFormat="1" ht="21" customHeight="1" thickBot="1">
      <c r="A156" s="1354"/>
      <c r="B156" s="550" t="s">
        <v>206</v>
      </c>
      <c r="C156" s="1314" t="s">
        <v>25</v>
      </c>
      <c r="D156" s="1315"/>
      <c r="E156" s="1315"/>
      <c r="F156" s="1315"/>
      <c r="G156" s="1316"/>
      <c r="H156" s="553" t="s">
        <v>160</v>
      </c>
      <c r="I156" s="1317">
        <f>IF(OR(A145=0,A145=""),"",VLOOKUP($A145,'Marks Entry'!$B$9:$FN$108,10,0))</f>
        <v>38946</v>
      </c>
      <c r="J156" s="1317"/>
      <c r="K156" s="1317"/>
      <c r="L156" s="1317"/>
      <c r="M156" s="1317"/>
      <c r="N156" s="1317"/>
      <c r="O156" s="1318"/>
      <c r="P156" s="1162"/>
      <c r="Q156" s="88"/>
      <c r="R156" s="88"/>
      <c r="S156" s="88"/>
      <c r="T156" s="88"/>
    </row>
    <row r="157" spans="1:20" s="9" customFormat="1" ht="34.5" customHeight="1">
      <c r="A157" s="1354"/>
      <c r="B157" s="550" t="s">
        <v>206</v>
      </c>
      <c r="C157" s="1319" t="s">
        <v>56</v>
      </c>
      <c r="D157" s="1320"/>
      <c r="E157" s="554" t="s">
        <v>81</v>
      </c>
      <c r="F157" s="554" t="s">
        <v>82</v>
      </c>
      <c r="G157" s="555" t="str">
        <f>'Marks Entry'!$R$5</f>
        <v>No Bag Day Activity</v>
      </c>
      <c r="H157" s="556" t="s">
        <v>31</v>
      </c>
      <c r="I157" s="1321" t="s">
        <v>57</v>
      </c>
      <c r="J157" s="1322"/>
      <c r="K157" s="557" t="s">
        <v>199</v>
      </c>
      <c r="L157" s="1323" t="s">
        <v>93</v>
      </c>
      <c r="M157" s="1324"/>
      <c r="N157" s="558" t="s">
        <v>85</v>
      </c>
      <c r="O157" s="1325" t="s">
        <v>100</v>
      </c>
      <c r="P157" s="1162"/>
      <c r="Q157" s="88"/>
      <c r="R157" s="88"/>
      <c r="S157" s="88"/>
      <c r="T157" s="88"/>
    </row>
    <row r="158" spans="1:20" s="9" customFormat="1" ht="21.75" customHeight="1" thickBot="1">
      <c r="A158" s="1354"/>
      <c r="B158" s="550" t="s">
        <v>206</v>
      </c>
      <c r="C158" s="1327" t="s">
        <v>58</v>
      </c>
      <c r="D158" s="1328"/>
      <c r="E158" s="559">
        <f>'Marks Entry'!$N$7</f>
        <v>10</v>
      </c>
      <c r="F158" s="559">
        <f>'Marks Entry'!$Q$7</f>
        <v>10</v>
      </c>
      <c r="G158" s="559">
        <f>'Marks Entry'!$T$7</f>
        <v>10</v>
      </c>
      <c r="H158" s="560">
        <f>SUM(E158:G158)</f>
        <v>30</v>
      </c>
      <c r="I158" s="1329">
        <f>'Marks Entry'!$X$7</f>
        <v>70</v>
      </c>
      <c r="J158" s="1330"/>
      <c r="K158" s="561">
        <f>SUM(H158,I158)</f>
        <v>100</v>
      </c>
      <c r="L158" s="1347">
        <f>'Marks Entry'!$AA$7</f>
        <v>100</v>
      </c>
      <c r="M158" s="1348"/>
      <c r="N158" s="562">
        <f>H158+I158+L158</f>
        <v>200</v>
      </c>
      <c r="O158" s="1326"/>
      <c r="P158" s="1162"/>
      <c r="Q158" s="88"/>
      <c r="R158" s="88"/>
      <c r="S158" s="88"/>
      <c r="T158" s="88"/>
    </row>
    <row r="159" spans="1:20" s="9" customFormat="1" ht="21.75" customHeight="1">
      <c r="A159" s="1354"/>
      <c r="B159" s="550" t="s">
        <v>206</v>
      </c>
      <c r="C159" s="1349" t="str">
        <f>'Marks Entry'!$L$3</f>
        <v>HINDI</v>
      </c>
      <c r="D159" s="1350"/>
      <c r="E159" s="563">
        <f>IF(OR(A145=0,A145=""),"",IF($L148="TC",0,IF($L148="Nso",0,VLOOKUP($A145,'Marks Entry'!$B$9:$FN$108,13,0))))</f>
        <v>7</v>
      </c>
      <c r="F159" s="563">
        <f>IF(OR(A145=0,A145=""),"",IF($L148="TC",0,IF($L148="Nso",0,VLOOKUP($A145,'Marks Entry'!$B$9:$FN$108,16,0))))</f>
        <v>7</v>
      </c>
      <c r="G159" s="563">
        <f>IF(OR(A145=0,A145=""),"",IF($L148="TC",0,IF($L148="Nso",0,VLOOKUP($A145,'Marks Entry'!$B$9:$FN$108,19,0))))</f>
        <v>5</v>
      </c>
      <c r="H159" s="564">
        <f>SUM(E159:G159)</f>
        <v>19</v>
      </c>
      <c r="I159" s="1351">
        <f>IF(OR(A145=0,A145=""),"",IF($L148="TC",0,IF($L148="Nso",0,VLOOKUP($A145,'Marks Entry'!$B$9:$FN$108,23,0))))</f>
        <v>27</v>
      </c>
      <c r="J159" s="1247"/>
      <c r="K159" s="565">
        <f>SUM(H159,I159)</f>
        <v>46</v>
      </c>
      <c r="L159" s="1246">
        <f>IF(OR(A145=0,A145=""),"",IF($L148="TC",0,IF($L148="Nso",0,VLOOKUP($A145,'Marks Entry'!$B$9:$FN$108,26,0))))</f>
        <v>27</v>
      </c>
      <c r="M159" s="1352"/>
      <c r="N159" s="566">
        <f>SUM(H159,I159,L159)</f>
        <v>73</v>
      </c>
      <c r="O159" s="567" t="str">
        <f>IF(OR(A145=0,A145=""),"",IF($L148="TC",0,IF($L148="Nso",0,VLOOKUP($A145,'Marks Entry'!$B$9:$FN$108,30,0))))</f>
        <v>D</v>
      </c>
      <c r="P159" s="1162"/>
      <c r="Q159" s="88"/>
      <c r="R159" s="88"/>
      <c r="S159" s="88"/>
      <c r="T159" s="88"/>
    </row>
    <row r="160" spans="1:20" s="9" customFormat="1" ht="21.75" customHeight="1">
      <c r="A160" s="1354"/>
      <c r="B160" s="550" t="s">
        <v>206</v>
      </c>
      <c r="C160" s="1300" t="str">
        <f>'Marks Entry'!$AF$3</f>
        <v>ENGLISH</v>
      </c>
      <c r="D160" s="1301"/>
      <c r="E160" s="563">
        <f>IF(OR(A145=0,A145=""),"",IF($L148="TC",0,IF($L148="Nso",0,VLOOKUP($A145,'Marks Entry'!$B$9:$FN$108,33,0))))</f>
        <v>7</v>
      </c>
      <c r="F160" s="563">
        <f>IF(OR(A145=0,A145=""),"",IF($L148="TC",0,IF($L148="Nso",0,VLOOKUP($A145,'Marks Entry'!$B$9:$FN$108,36,0))))</f>
        <v>7</v>
      </c>
      <c r="G160" s="563">
        <f>IF(OR(A145=0,A145=""),"",IF($L148="TC",0,IF($L148="Nso",0,VLOOKUP($A145,'Marks Entry'!$B$9:$FN$108,39,0))))</f>
        <v>5</v>
      </c>
      <c r="H160" s="568">
        <f t="shared" ref="H160:H164" si="12">SUM(E160:G160)</f>
        <v>19</v>
      </c>
      <c r="I160" s="1302">
        <f>IF(OR(A145=0,A145=""),"",IF($L148="TC",0,IF($L148="Nso",0,VLOOKUP($A145,'Marks Entry'!$B$9:$FN$108,43,0))))</f>
        <v>27</v>
      </c>
      <c r="J160" s="1201"/>
      <c r="K160" s="569">
        <f t="shared" ref="K160:K164" si="13">SUM(H160,I160)</f>
        <v>46</v>
      </c>
      <c r="L160" s="1200">
        <f>IF(OR(A145=0,A145=""),"",IF($L148="TC",0,IF($L148="Nso",0,VLOOKUP($A145,'Marks Entry'!$B$9:$FN$108,46,0))))</f>
        <v>27</v>
      </c>
      <c r="M160" s="1303"/>
      <c r="N160" s="566">
        <f t="shared" ref="N160:N164" si="14">SUM(H160,I160,L160)</f>
        <v>73</v>
      </c>
      <c r="O160" s="567" t="str">
        <f>IF(OR(A145=0,A145=""),"",IF($L148="TC",0,IF($L148="Nso",0,VLOOKUP($A145,'Marks Entry'!$B$9:$FN$108,50,0))))</f>
        <v>D</v>
      </c>
      <c r="P160" s="1162"/>
      <c r="Q160" s="88"/>
      <c r="R160" s="88"/>
      <c r="S160" s="88"/>
      <c r="T160" s="88"/>
    </row>
    <row r="161" spans="1:20" s="9" customFormat="1" ht="21.75" customHeight="1">
      <c r="A161" s="1354"/>
      <c r="B161" s="550" t="s">
        <v>206</v>
      </c>
      <c r="C161" s="1300" t="str">
        <f>'Marks Entry'!$AZ$3</f>
        <v>SANSKRIT</v>
      </c>
      <c r="D161" s="1301"/>
      <c r="E161" s="563">
        <f>IF(OR(A145=0,A145=""),"",IF($L148="TC",0,IF($L148="Nso",0,VLOOKUP($A145,'Marks Entry'!$B$9:$FN$108,53,0))))</f>
        <v>7</v>
      </c>
      <c r="F161" s="563">
        <f>IF(OR(A145=0,A145=""),"",IF($L148="TC",0,IF($L148="TC",0,IF($L148="Nso",0,VLOOKUP($A145,'Marks Entry'!$B$9:$FN$108,56,0)))))</f>
        <v>7</v>
      </c>
      <c r="G161" s="563">
        <f>IF(OR(A145=0,A145=""),"",IF($L148="TC",0,IF($L148="TC",0,IF($L148="Nso",0,VLOOKUP($A145,'Marks Entry'!$B$9:$FN$108,59,0)))))</f>
        <v>5</v>
      </c>
      <c r="H161" s="568">
        <f t="shared" si="12"/>
        <v>19</v>
      </c>
      <c r="I161" s="1302">
        <f>IF(OR(A145=0,A145=""),"",IF($L148="TC",0,IF($L148="Nso",0,VLOOKUP($A145,'Marks Entry'!$B$9:$FN$108,63,0))))</f>
        <v>27</v>
      </c>
      <c r="J161" s="1201"/>
      <c r="K161" s="569">
        <f t="shared" si="13"/>
        <v>46</v>
      </c>
      <c r="L161" s="1200">
        <f>IF(OR(A145=0,A145=""),"",IF($L148="TC",0,IF($L148="Nso",0,VLOOKUP($A145,'Marks Entry'!$B$9:$FN$108,66,0))))</f>
        <v>27</v>
      </c>
      <c r="M161" s="1303"/>
      <c r="N161" s="566">
        <f t="shared" si="14"/>
        <v>73</v>
      </c>
      <c r="O161" s="567" t="str">
        <f>IF(OR(A145=0,A145=""),"",IF($L148="TC",0,IF($L148="Nso",0,VLOOKUP($A145,'Marks Entry'!$B$9:$FN$108,70,0))))</f>
        <v>D</v>
      </c>
      <c r="P161" s="1162"/>
      <c r="Q161" s="88"/>
      <c r="R161" s="88"/>
      <c r="S161" s="88"/>
      <c r="T161" s="88"/>
    </row>
    <row r="162" spans="1:20" s="9" customFormat="1" ht="21.75" customHeight="1">
      <c r="A162" s="1354"/>
      <c r="B162" s="550" t="s">
        <v>206</v>
      </c>
      <c r="C162" s="1300" t="str">
        <f>'Marks Entry'!$BT$3</f>
        <v>SCIENCE</v>
      </c>
      <c r="D162" s="1301"/>
      <c r="E162" s="563">
        <f>IF(OR(A145=0,A145=""),"",IF($L148="TC",0,IF($L148="Nso",0,VLOOKUP($A145,'Marks Entry'!$B$9:$FN$108,73,0))))</f>
        <v>7</v>
      </c>
      <c r="F162" s="563">
        <f>IF(OR(A145=0,A145=""),"",IF($L148="TC",0,IF($L148="Nso",0,VLOOKUP($A145,'Marks Entry'!$B$9:$FN$108,76,0))))</f>
        <v>7</v>
      </c>
      <c r="G162" s="563">
        <f>IF(OR(A145=0,A145=""),"",IF($L148="TC",0,IF($L148="Nso",0,VLOOKUP($A145,'Marks Entry'!$B$9:$FN$108,79,0))))</f>
        <v>5</v>
      </c>
      <c r="H162" s="568">
        <f t="shared" si="12"/>
        <v>19</v>
      </c>
      <c r="I162" s="1302">
        <f>IF(OR(A145=0,A145=""),"",IF($L148="TC",0,IF($L148="Nso",0,VLOOKUP($A145,'Marks Entry'!$B$9:$FN$108,83,0))))</f>
        <v>27</v>
      </c>
      <c r="J162" s="1201"/>
      <c r="K162" s="569">
        <f t="shared" si="13"/>
        <v>46</v>
      </c>
      <c r="L162" s="1200">
        <f>IF(OR(A145=0,A145=""),"",IF($L148="TC",0,IF($L148="Nso",0,VLOOKUP($A145,'Marks Entry'!$B$9:$FN$108,86,0))))</f>
        <v>27</v>
      </c>
      <c r="M162" s="1303"/>
      <c r="N162" s="566">
        <f t="shared" si="14"/>
        <v>73</v>
      </c>
      <c r="O162" s="567" t="str">
        <f>IF(OR(A145=0,A145=""),"",IF($L148="TC",0,IF($L148="Nso",0,VLOOKUP($A145,'Marks Entry'!$B$9:$FN$108,90,0))))</f>
        <v>D</v>
      </c>
      <c r="P162" s="1162"/>
      <c r="Q162" s="88"/>
      <c r="R162" s="88"/>
      <c r="S162" s="88"/>
      <c r="T162" s="88"/>
    </row>
    <row r="163" spans="1:20" s="9" customFormat="1" ht="21.75" customHeight="1">
      <c r="A163" s="1354"/>
      <c r="B163" s="550" t="s">
        <v>206</v>
      </c>
      <c r="C163" s="1300" t="str">
        <f>'Marks Entry'!$CN$3</f>
        <v>MATHEMATICS</v>
      </c>
      <c r="D163" s="1301"/>
      <c r="E163" s="563">
        <f>IF(OR(A145=0,A145=""),"",IF($L148="TC",0,IF($L148="Nso",0,VLOOKUP($A145,'Marks Entry'!$B$9:$FN$108,93,0))))</f>
        <v>7</v>
      </c>
      <c r="F163" s="563">
        <f>IF(OR(A145=0,A145=""),"",IF($L148="TC",0,IF($L148="Nso",0,VLOOKUP($A145,'Marks Entry'!$B$9:$FN$108,96,0))))</f>
        <v>7</v>
      </c>
      <c r="G163" s="563">
        <f>IF(OR(A145=0,A145=""),"",IF($L148="TC",0,IF($L148="Nso",0,VLOOKUP($A145,'Marks Entry'!$B$9:$FN$108,99,0))))</f>
        <v>5</v>
      </c>
      <c r="H163" s="568">
        <f t="shared" si="12"/>
        <v>19</v>
      </c>
      <c r="I163" s="1302">
        <f>IF(OR(A145=0,A145=""),"",IF($L148="TC",0,IF($L148="Nso",0,VLOOKUP($A145,'Marks Entry'!$B$9:$FN$108,103,0))))</f>
        <v>27</v>
      </c>
      <c r="J163" s="1201"/>
      <c r="K163" s="569">
        <f t="shared" si="13"/>
        <v>46</v>
      </c>
      <c r="L163" s="1200">
        <f>IF(OR(A145=0,A145=""),"",IF($L148="TC",0,IF($L148="Nso",0,VLOOKUP($A145,'Marks Entry'!$B$9:$FN$108,106,0))))</f>
        <v>27</v>
      </c>
      <c r="M163" s="1303"/>
      <c r="N163" s="566">
        <f t="shared" si="14"/>
        <v>73</v>
      </c>
      <c r="O163" s="567" t="str">
        <f>IF(OR(A145=0,A145=""),"",IF($L148="TC",0,IF($L148="Nso",0,VLOOKUP($A145,'Marks Entry'!$B$9:$FN$108,110,0))))</f>
        <v>D</v>
      </c>
      <c r="P163" s="1162"/>
      <c r="Q163" s="88"/>
      <c r="R163" s="88"/>
      <c r="S163" s="88"/>
      <c r="T163" s="88"/>
    </row>
    <row r="164" spans="1:20" s="9" customFormat="1" ht="21.75" customHeight="1" thickBot="1">
      <c r="A164" s="1354"/>
      <c r="B164" s="550" t="s">
        <v>206</v>
      </c>
      <c r="C164" s="1304" t="str">
        <f>'Marks Entry'!$DH$3</f>
        <v>SOCIAL SCIENCE</v>
      </c>
      <c r="D164" s="1305"/>
      <c r="E164" s="563">
        <f>IF(OR(A145=0,A145=""),"",IF($L148="TC",0,IF($L148="Nso",0,VLOOKUP($A145,'Marks Entry'!$B$9:$FN$108,113,0))))</f>
        <v>7</v>
      </c>
      <c r="F164" s="563">
        <f>IF(OR(A145=0,A145=""),"",IF($L148="TC",0,IF($L148="Nso",0,VLOOKUP($A145,'Marks Entry'!$B$9:$FN$108,116,0))))</f>
        <v>7</v>
      </c>
      <c r="G164" s="563">
        <f>IF(OR(A145=0,A145=""),"",IF($L148="TC",0,IF($L148="Nso",0,VLOOKUP($A145,'Marks Entry'!$B$9:$FN$108,119,0))))</f>
        <v>5</v>
      </c>
      <c r="H164" s="570">
        <f t="shared" si="12"/>
        <v>19</v>
      </c>
      <c r="I164" s="1306">
        <f>IF(OR(A145=0,A145=""),"",IF($L148="TC",0,IF($L148="Nso",0,VLOOKUP($A145,'Marks Entry'!$B$9:$FN$108,123,0))))</f>
        <v>27</v>
      </c>
      <c r="J164" s="1212"/>
      <c r="K164" s="571">
        <f t="shared" si="13"/>
        <v>46</v>
      </c>
      <c r="L164" s="1211">
        <f>IF(OR(A145=0,A145=""),"",IF($L148="TC",0,IF($L148="Nso",0,VLOOKUP($A145,'Marks Entry'!$B$9:$FN$108,126,0))))</f>
        <v>27</v>
      </c>
      <c r="M164" s="1307"/>
      <c r="N164" s="566">
        <f t="shared" si="14"/>
        <v>73</v>
      </c>
      <c r="O164" s="567" t="str">
        <f>IF(OR(A145=0,A145=""),"",IF($L148="TC",0,IF($L148="Nso",0,VLOOKUP($A145,'Marks Entry'!$B$9:$FN$108,130,0))))</f>
        <v>D</v>
      </c>
      <c r="P164" s="1162"/>
      <c r="Q164" s="88"/>
      <c r="R164" s="88"/>
      <c r="S164" s="88"/>
      <c r="T164" s="88"/>
    </row>
    <row r="165" spans="1:20" s="9" customFormat="1" ht="21.75" customHeight="1">
      <c r="A165" s="1354"/>
      <c r="B165" s="550" t="s">
        <v>206</v>
      </c>
      <c r="C165" s="1284" t="s">
        <v>86</v>
      </c>
      <c r="D165" s="1285"/>
      <c r="E165" s="1286"/>
      <c r="F165" s="1290" t="s">
        <v>87</v>
      </c>
      <c r="G165" s="1291"/>
      <c r="H165" s="1292" t="s">
        <v>88</v>
      </c>
      <c r="I165" s="1292"/>
      <c r="J165" s="1293" t="s">
        <v>43</v>
      </c>
      <c r="K165" s="1294"/>
      <c r="L165" s="572" t="s">
        <v>94</v>
      </c>
      <c r="M165" s="572" t="s">
        <v>204</v>
      </c>
      <c r="N165" s="573" t="s">
        <v>41</v>
      </c>
      <c r="O165" s="574" t="s">
        <v>45</v>
      </c>
      <c r="P165" s="1162"/>
      <c r="Q165" s="88"/>
      <c r="R165" s="88"/>
      <c r="S165" s="88"/>
      <c r="T165" s="88"/>
    </row>
    <row r="166" spans="1:20" s="9" customFormat="1" ht="21.75" customHeight="1" thickBot="1">
      <c r="A166" s="1354"/>
      <c r="B166" s="550" t="s">
        <v>206</v>
      </c>
      <c r="C166" s="1287"/>
      <c r="D166" s="1288"/>
      <c r="E166" s="1289"/>
      <c r="F166" s="1295">
        <f>IF(OR(A145=0,A145=""),"",IF($L148="TC",0,IF($L148="Nso",0,VLOOKUP($A145,'Marks Entry'!$B$9:$FN$108,161,0))))</f>
        <v>1200</v>
      </c>
      <c r="G166" s="1296"/>
      <c r="H166" s="1297">
        <f>IF(OR(A145=0,A145=""),"",IF($L148="TC",0,IF($L148="Nso",0,VLOOKUP($A145,'Marks Entry'!$B$9:$FN$108,162,0))))</f>
        <v>438</v>
      </c>
      <c r="I166" s="1297"/>
      <c r="J166" s="1298">
        <f>IF(OR(A145=0,A145=""),"",IF($L148="TC",0,IF($L148="Nso",0,VLOOKUP($A145,'Marks Entry'!$B$9:$FN$108,163,0))))</f>
        <v>36.5</v>
      </c>
      <c r="K166" s="1299"/>
      <c r="L166" s="575" t="str">
        <f>IF(OR(A145=0,A145=""),"",IF($L148="TC",0,IF($L148="Nso",0,VLOOKUP($A145,'Marks Entry'!$B$9:$FN$108,164,0))))</f>
        <v>Third</v>
      </c>
      <c r="M166" s="575" t="str">
        <f>IF(OR(A145=0,A145=""),"",IF($L148="TC",0,IF($L148="Nso",0,VLOOKUP($A145,'Marks Entry'!$B$9:$FN$108,165,0))))</f>
        <v>D</v>
      </c>
      <c r="N166" s="576" t="str">
        <f>IF(OR(A145=0,A145=""),"",IF($L148="TC","TC",IF($L148="Nso","NSO",VLOOKUP($A145,'Marks Entry'!$B$9:$FN$108,166,0))))</f>
        <v>PASSED</v>
      </c>
      <c r="O166" s="577">
        <f>IF(OR(A145=0,A145=""),"",IF($L148="Nso",0,VLOOKUP($A145,'Marks Entry'!$B$9:$FN$108,168,0)))</f>
        <v>6.9999999999999991</v>
      </c>
      <c r="P166" s="1162"/>
      <c r="Q166" s="88"/>
      <c r="R166" s="88"/>
      <c r="S166" s="88"/>
      <c r="T166" s="88"/>
    </row>
    <row r="167" spans="1:20" s="9" customFormat="1" ht="21.75" customHeight="1">
      <c r="A167" s="1354"/>
      <c r="B167" s="550" t="s">
        <v>206</v>
      </c>
      <c r="C167" s="1266" t="s">
        <v>61</v>
      </c>
      <c r="D167" s="1267"/>
      <c r="E167" s="1267"/>
      <c r="F167" s="1267"/>
      <c r="G167" s="1267"/>
      <c r="H167" s="1267"/>
      <c r="I167" s="1268"/>
      <c r="J167" s="1269" t="s">
        <v>62</v>
      </c>
      <c r="K167" s="1269"/>
      <c r="L167" s="1270"/>
      <c r="M167" s="578">
        <f>IF(OR(A145=0,A145=""),"",IF($L148="TC",0,IF($L148="Nso",0,VLOOKUP($A145,'Marks Entry'!$B$9:$FN$108,158,0))))</f>
        <v>0</v>
      </c>
      <c r="N167" s="1271" t="s">
        <v>103</v>
      </c>
      <c r="O167" s="1272"/>
      <c r="P167" s="1162"/>
      <c r="Q167" s="88"/>
      <c r="R167" s="88"/>
      <c r="S167" s="88"/>
      <c r="T167" s="88"/>
    </row>
    <row r="168" spans="1:20" s="9" customFormat="1" ht="21.75" customHeight="1" thickBot="1">
      <c r="A168" s="1354"/>
      <c r="B168" s="550" t="s">
        <v>206</v>
      </c>
      <c r="C168" s="1273" t="s">
        <v>56</v>
      </c>
      <c r="D168" s="1274"/>
      <c r="E168" s="1274"/>
      <c r="F168" s="1275" t="s">
        <v>166</v>
      </c>
      <c r="G168" s="1275"/>
      <c r="H168" s="1275"/>
      <c r="I168" s="579" t="s">
        <v>49</v>
      </c>
      <c r="J168" s="1276" t="s">
        <v>63</v>
      </c>
      <c r="K168" s="1276"/>
      <c r="L168" s="1277"/>
      <c r="M168" s="580">
        <f>IF(OR(A145=0,A145=""),"",IF($L148="TC",0,IF($L148="Nso",0,VLOOKUP($A145,'Marks Entry'!$B$9:$FN$108,159,0))))</f>
        <v>0</v>
      </c>
      <c r="N168" s="1278" t="str">
        <f>IF(OR(A145=0,A145=""),"",IF($L148="TC",0,IF($L148="Nso",0,VLOOKUP($A145,'Marks Entry'!$B$9:$FN$108,160,0))))</f>
        <v/>
      </c>
      <c r="O168" s="1279"/>
      <c r="P168" s="1162"/>
      <c r="Q168" s="88"/>
      <c r="R168" s="88"/>
      <c r="S168" s="88"/>
      <c r="T168" s="88"/>
    </row>
    <row r="169" spans="1:20" s="9" customFormat="1" ht="21.75" customHeight="1">
      <c r="A169" s="1354"/>
      <c r="B169" s="550" t="s">
        <v>206</v>
      </c>
      <c r="C169" s="1273"/>
      <c r="D169" s="1274"/>
      <c r="E169" s="1274"/>
      <c r="F169" s="1275"/>
      <c r="G169" s="1275"/>
      <c r="H169" s="1275"/>
      <c r="I169" s="581" t="s">
        <v>101</v>
      </c>
      <c r="J169" s="1280" t="s">
        <v>64</v>
      </c>
      <c r="K169" s="1280"/>
      <c r="L169" s="1281"/>
      <c r="M169" s="1282" t="str">
        <f>IF(OR(A145=0,A145=""),"",IF($L148="TC",0,IF($L148="Nso",0,VLOOKUP($A145,'Marks Entry'!$B$9:$FN$108,169,0))))</f>
        <v>Average</v>
      </c>
      <c r="N169" s="1282"/>
      <c r="O169" s="1283"/>
      <c r="P169" s="1162"/>
      <c r="Q169" s="88"/>
      <c r="R169" s="88"/>
      <c r="S169" s="88"/>
      <c r="T169" s="88"/>
    </row>
    <row r="170" spans="1:20" s="9" customFormat="1" ht="21.75" customHeight="1">
      <c r="A170" s="1354"/>
      <c r="B170" s="550" t="s">
        <v>206</v>
      </c>
      <c r="C170" s="1251" t="str">
        <f>'Marks Entry'!$EB$3</f>
        <v>Work Exp.</v>
      </c>
      <c r="D170" s="1252"/>
      <c r="E170" s="1253"/>
      <c r="F170" s="1254" t="str">
        <f>IF(OR(A145=0,A145=""),"",IF($L148="TC",0,IF($L148="Nso",0,VLOOKUP($A145,'Marks Entry'!$B$9:$GM$108,186,0))))</f>
        <v>71/100</v>
      </c>
      <c r="G170" s="1254"/>
      <c r="H170" s="1254"/>
      <c r="I170" s="582" t="str">
        <f>IF(OR(A145=0,A145=""),"",IF($L148="TC",0,IF($L148="Nso",0,VLOOKUP($A145,'Marks Entry'!$B$9:$GM$108,139,0))))</f>
        <v>B</v>
      </c>
      <c r="J170" s="1255" t="s">
        <v>80</v>
      </c>
      <c r="K170" s="1255"/>
      <c r="L170" s="1256"/>
      <c r="M170" s="1257">
        <f>IF(OR(A145=0,A145=""),"",'Marks Entry'!$AA$2)</f>
        <v>45419</v>
      </c>
      <c r="N170" s="1257"/>
      <c r="O170" s="1258"/>
      <c r="P170" s="1162"/>
      <c r="Q170" s="88"/>
      <c r="R170" s="88"/>
      <c r="S170" s="88"/>
      <c r="T170" s="88"/>
    </row>
    <row r="171" spans="1:20" s="9" customFormat="1" ht="21.75" customHeight="1">
      <c r="A171" s="1354"/>
      <c r="B171" s="550" t="s">
        <v>206</v>
      </c>
      <c r="C171" s="1259" t="str">
        <f>'Marks Entry'!$EK$3</f>
        <v>Art Edu.</v>
      </c>
      <c r="D171" s="1254"/>
      <c r="E171" s="1254"/>
      <c r="F171" s="1260" t="str">
        <f>IF(OR(A145=0,A145=""),"",IF($L148="TC",0,IF($L148="Nso",0,VLOOKUP($A145,'Marks Entry'!$B$9:$GM$108,190,0))))</f>
        <v>71/100</v>
      </c>
      <c r="G171" s="1261"/>
      <c r="H171" s="1262"/>
      <c r="I171" s="582" t="str">
        <f>IF(OR(A145=0,A145=""),"",IF($L148="TC",0,IF($L148="Nso",0,VLOOKUP($A145,'Marks Entry'!$B$9:$GM$108,148,0))))</f>
        <v>B</v>
      </c>
      <c r="J171" s="1263"/>
      <c r="K171" s="1263"/>
      <c r="L171" s="1264"/>
      <c r="M171" s="1264"/>
      <c r="N171" s="1264"/>
      <c r="O171" s="1265"/>
      <c r="P171" s="1162"/>
      <c r="Q171" s="88"/>
      <c r="R171" s="88"/>
      <c r="S171" s="88"/>
      <c r="T171" s="88"/>
    </row>
    <row r="172" spans="1:20" s="9" customFormat="1" ht="21.75" customHeight="1">
      <c r="A172" s="1354"/>
      <c r="B172" s="550" t="s">
        <v>206</v>
      </c>
      <c r="C172" s="1216" t="str">
        <f>'Marks Entry'!$ET$3</f>
        <v>HEALTH &amp; PHY. EDU.</v>
      </c>
      <c r="D172" s="1217"/>
      <c r="E172" s="1217"/>
      <c r="F172" s="1218" t="str">
        <f>IF(OR(A145=0,A145=""),"",IF($L148="TC",0,IF($L148="Nso",0,VLOOKUP($A145,'Marks Entry'!$B$9:$GM$108,194,0))))</f>
        <v>71/100</v>
      </c>
      <c r="G172" s="1219"/>
      <c r="H172" s="1220"/>
      <c r="I172" s="582" t="str">
        <f>IF(OR(A145=0,A145=""),"",IF($L148="TC",0,IF($L148="Nso",0,VLOOKUP($A145,'Marks Entry'!$B$9:$GM$108,157,0))))</f>
        <v>B</v>
      </c>
      <c r="J172" s="1221" t="s">
        <v>76</v>
      </c>
      <c r="K172" s="1222"/>
      <c r="L172" s="1223"/>
      <c r="M172" s="1227"/>
      <c r="N172" s="1228"/>
      <c r="O172" s="1229"/>
      <c r="P172" s="1162"/>
      <c r="Q172" s="88"/>
      <c r="R172" s="88"/>
      <c r="S172" s="88"/>
      <c r="T172" s="88"/>
    </row>
    <row r="173" spans="1:20" s="9" customFormat="1" ht="21.75" customHeight="1">
      <c r="A173" s="1354"/>
      <c r="B173" s="550" t="s">
        <v>206</v>
      </c>
      <c r="C173" s="1233" t="s">
        <v>65</v>
      </c>
      <c r="D173" s="1234"/>
      <c r="E173" s="1234"/>
      <c r="F173" s="1234"/>
      <c r="G173" s="1234"/>
      <c r="H173" s="1234"/>
      <c r="I173" s="1235"/>
      <c r="J173" s="1224"/>
      <c r="K173" s="1225"/>
      <c r="L173" s="1226"/>
      <c r="M173" s="1230"/>
      <c r="N173" s="1231"/>
      <c r="O173" s="1232"/>
      <c r="P173" s="1162"/>
      <c r="Q173" s="88"/>
      <c r="R173" s="88"/>
      <c r="S173" s="88"/>
      <c r="T173" s="88"/>
    </row>
    <row r="174" spans="1:20" s="9" customFormat="1" ht="21.75" customHeight="1" thickBot="1">
      <c r="A174" s="1354"/>
      <c r="B174" s="550" t="s">
        <v>206</v>
      </c>
      <c r="C174" s="583" t="s">
        <v>66</v>
      </c>
      <c r="D174" s="1236" t="s">
        <v>71</v>
      </c>
      <c r="E174" s="1237"/>
      <c r="F174" s="1236" t="s">
        <v>72</v>
      </c>
      <c r="G174" s="1238"/>
      <c r="H174" s="1238"/>
      <c r="I174" s="1239"/>
      <c r="J174" s="1240" t="s">
        <v>77</v>
      </c>
      <c r="K174" s="1241"/>
      <c r="L174" s="1241"/>
      <c r="M174" s="1241"/>
      <c r="N174" s="1241"/>
      <c r="O174" s="1242"/>
      <c r="P174" s="1162"/>
      <c r="Q174" s="88"/>
      <c r="R174" s="88"/>
      <c r="S174" s="88"/>
      <c r="T174" s="88"/>
    </row>
    <row r="175" spans="1:20" s="9" customFormat="1" ht="21.75" customHeight="1">
      <c r="A175" s="1354"/>
      <c r="B175" s="550" t="s">
        <v>206</v>
      </c>
      <c r="C175" s="584" t="s">
        <v>67</v>
      </c>
      <c r="D175" s="1246" t="s">
        <v>207</v>
      </c>
      <c r="E175" s="1247"/>
      <c r="F175" s="1248" t="s">
        <v>73</v>
      </c>
      <c r="G175" s="1249"/>
      <c r="H175" s="1249"/>
      <c r="I175" s="1250"/>
      <c r="J175" s="1243"/>
      <c r="K175" s="1244"/>
      <c r="L175" s="1244"/>
      <c r="M175" s="1244"/>
      <c r="N175" s="1244"/>
      <c r="O175" s="1245"/>
      <c r="P175" s="1162"/>
      <c r="Q175" s="88"/>
      <c r="R175" s="88"/>
      <c r="S175" s="88"/>
      <c r="T175" s="88"/>
    </row>
    <row r="176" spans="1:20" s="9" customFormat="1" ht="21.75" customHeight="1">
      <c r="A176" s="1354"/>
      <c r="B176" s="550" t="s">
        <v>206</v>
      </c>
      <c r="C176" s="585" t="s">
        <v>68</v>
      </c>
      <c r="D176" s="1200" t="s">
        <v>208</v>
      </c>
      <c r="E176" s="1201"/>
      <c r="F176" s="1202" t="s">
        <v>74</v>
      </c>
      <c r="G176" s="1203"/>
      <c r="H176" s="1203"/>
      <c r="I176" s="1204"/>
      <c r="J176" s="1243"/>
      <c r="K176" s="1244"/>
      <c r="L176" s="1244"/>
      <c r="M176" s="1244"/>
      <c r="N176" s="1244"/>
      <c r="O176" s="1245"/>
      <c r="P176" s="1162"/>
      <c r="Q176" s="88"/>
      <c r="R176" s="88"/>
      <c r="S176" s="88"/>
      <c r="T176" s="88"/>
    </row>
    <row r="177" spans="1:20" s="9" customFormat="1" ht="21.75" customHeight="1">
      <c r="A177" s="1354"/>
      <c r="B177" s="550" t="s">
        <v>206</v>
      </c>
      <c r="C177" s="585" t="s">
        <v>70</v>
      </c>
      <c r="D177" s="1200" t="s">
        <v>209</v>
      </c>
      <c r="E177" s="1201"/>
      <c r="F177" s="1202" t="s">
        <v>75</v>
      </c>
      <c r="G177" s="1203"/>
      <c r="H177" s="1203"/>
      <c r="I177" s="1204"/>
      <c r="J177" s="1205" t="s">
        <v>89</v>
      </c>
      <c r="K177" s="1206"/>
      <c r="L177" s="1206"/>
      <c r="M177" s="1206"/>
      <c r="N177" s="1206"/>
      <c r="O177" s="1207"/>
      <c r="P177" s="1162"/>
      <c r="Q177" s="88"/>
      <c r="R177" s="88"/>
      <c r="S177" s="88"/>
      <c r="T177" s="88"/>
    </row>
    <row r="178" spans="1:20" s="9" customFormat="1" ht="21.75" customHeight="1">
      <c r="A178" s="1354"/>
      <c r="B178" s="550" t="s">
        <v>206</v>
      </c>
      <c r="C178" s="585" t="s">
        <v>69</v>
      </c>
      <c r="D178" s="1200" t="s">
        <v>210</v>
      </c>
      <c r="E178" s="1201"/>
      <c r="F178" s="1202" t="s">
        <v>102</v>
      </c>
      <c r="G178" s="1203"/>
      <c r="H178" s="1203"/>
      <c r="I178" s="1204"/>
      <c r="J178" s="1205"/>
      <c r="K178" s="1206"/>
      <c r="L178" s="1206"/>
      <c r="M178" s="1206"/>
      <c r="N178" s="1206"/>
      <c r="O178" s="1207"/>
      <c r="P178" s="1162"/>
      <c r="Q178" s="88"/>
      <c r="R178" s="88"/>
      <c r="S178" s="88"/>
      <c r="T178" s="88"/>
    </row>
    <row r="179" spans="1:20" s="9" customFormat="1" ht="21.75" customHeight="1" thickBot="1">
      <c r="A179" s="1354"/>
      <c r="B179" s="586" t="s">
        <v>206</v>
      </c>
      <c r="C179" s="587" t="s">
        <v>152</v>
      </c>
      <c r="D179" s="1211" t="s">
        <v>211</v>
      </c>
      <c r="E179" s="1212"/>
      <c r="F179" s="1213" t="s">
        <v>212</v>
      </c>
      <c r="G179" s="1214"/>
      <c r="H179" s="1214"/>
      <c r="I179" s="1215"/>
      <c r="J179" s="1208"/>
      <c r="K179" s="1209"/>
      <c r="L179" s="1209"/>
      <c r="M179" s="1209"/>
      <c r="N179" s="1209"/>
      <c r="O179" s="1210"/>
      <c r="P179" s="1162"/>
      <c r="Q179" s="88"/>
      <c r="R179" s="88"/>
      <c r="S179" s="88"/>
      <c r="T179" s="88"/>
    </row>
    <row r="180" spans="1:20" s="9" customFormat="1" ht="11.25" customHeight="1">
      <c r="A180" s="1199"/>
      <c r="B180" s="1199"/>
      <c r="C180" s="1199"/>
      <c r="D180" s="1199"/>
      <c r="E180" s="1199"/>
      <c r="F180" s="1199"/>
      <c r="G180" s="1199"/>
      <c r="H180" s="1199"/>
      <c r="I180" s="1199"/>
      <c r="J180" s="1199"/>
      <c r="K180" s="1199"/>
      <c r="L180" s="1199"/>
      <c r="M180" s="1199"/>
      <c r="N180" s="1199"/>
      <c r="O180" s="1199"/>
      <c r="P180" s="1199"/>
      <c r="Q180" s="88"/>
      <c r="R180" s="88"/>
      <c r="S180" s="88"/>
      <c r="T180" s="88"/>
    </row>
    <row r="181" spans="1:20" s="9" customFormat="1" ht="17.25" customHeight="1" thickBot="1">
      <c r="A181" s="549">
        <f>IF(A145=0,0,A145+1)</f>
        <v>6</v>
      </c>
      <c r="B181" s="1353" t="s">
        <v>52</v>
      </c>
      <c r="C181" s="1353"/>
      <c r="D181" s="1353"/>
      <c r="E181" s="1353"/>
      <c r="F181" s="1353"/>
      <c r="G181" s="1353"/>
      <c r="H181" s="1353"/>
      <c r="I181" s="1353"/>
      <c r="J181" s="1353"/>
      <c r="K181" s="1353"/>
      <c r="L181" s="1353"/>
      <c r="M181" s="1353"/>
      <c r="N181" s="1353"/>
      <c r="O181" s="1353"/>
      <c r="P181" s="1162"/>
      <c r="Q181" s="88"/>
      <c r="R181" s="88"/>
      <c r="S181" s="88"/>
      <c r="T181" s="88"/>
    </row>
    <row r="182" spans="1:20" s="9" customFormat="1" ht="44.25" customHeight="1">
      <c r="A182" s="1354"/>
      <c r="B182" s="1355">
        <v>108</v>
      </c>
      <c r="C182" s="1357" t="e">
        <f>logo</f>
        <v>#REF!</v>
      </c>
      <c r="D182" s="1359" t="str">
        <f>Master!$E$8</f>
        <v xml:space="preserve">Govt. Sr. Secondary School </v>
      </c>
      <c r="E182" s="1360"/>
      <c r="F182" s="1360"/>
      <c r="G182" s="1360"/>
      <c r="H182" s="1360"/>
      <c r="I182" s="1360"/>
      <c r="J182" s="1360"/>
      <c r="K182" s="1360"/>
      <c r="L182" s="1360"/>
      <c r="M182" s="1360"/>
      <c r="N182" s="1360"/>
      <c r="O182" s="1361"/>
      <c r="P182" s="1162"/>
      <c r="Q182" s="88"/>
      <c r="R182" s="88"/>
      <c r="S182" s="88"/>
      <c r="T182" s="88"/>
    </row>
    <row r="183" spans="1:20" s="9" customFormat="1" ht="26.25" customHeight="1" thickBot="1">
      <c r="A183" s="1354"/>
      <c r="B183" s="1356"/>
      <c r="C183" s="1358"/>
      <c r="D183" s="1362" t="str">
        <f>Master!$E$11</f>
        <v>P.S.-Bapini (Jodhpur)</v>
      </c>
      <c r="E183" s="1362"/>
      <c r="F183" s="1362"/>
      <c r="G183" s="1362"/>
      <c r="H183" s="1362"/>
      <c r="I183" s="1362"/>
      <c r="J183" s="1362"/>
      <c r="K183" s="1362"/>
      <c r="L183" s="1362"/>
      <c r="M183" s="1362"/>
      <c r="N183" s="1362"/>
      <c r="O183" s="1363"/>
      <c r="P183" s="1162"/>
      <c r="Q183" s="88"/>
      <c r="R183" s="88"/>
      <c r="S183" s="88"/>
      <c r="T183" s="88"/>
    </row>
    <row r="184" spans="1:20" s="9" customFormat="1" ht="15" customHeight="1">
      <c r="A184" s="1354"/>
      <c r="B184" s="1364"/>
      <c r="C184" s="1365" t="s">
        <v>161</v>
      </c>
      <c r="D184" s="1366"/>
      <c r="E184" s="1366"/>
      <c r="F184" s="1366"/>
      <c r="G184" s="1366"/>
      <c r="H184" s="1367"/>
      <c r="I184" s="1371" t="s">
        <v>124</v>
      </c>
      <c r="J184" s="1372"/>
      <c r="K184" s="1372"/>
      <c r="L184" s="1331">
        <f>IF(OR(A181=0,A181=""),0,VLOOKUP(A181,'Marks Entry'!$B$9:$G$108,6))</f>
        <v>906</v>
      </c>
      <c r="M184" s="1333" t="str">
        <f>CONCATENATE('Marks Entry'!$C$3,"0",'Marks Entry'!$G$3)</f>
        <v>School U-Dise Code :-08151106901</v>
      </c>
      <c r="N184" s="1334"/>
      <c r="O184" s="1335"/>
      <c r="P184" s="1162"/>
      <c r="Q184" s="88"/>
      <c r="R184" s="88"/>
      <c r="S184" s="88"/>
      <c r="T184" s="88"/>
    </row>
    <row r="185" spans="1:20" s="9" customFormat="1" ht="15" customHeight="1">
      <c r="A185" s="1354"/>
      <c r="B185" s="1364"/>
      <c r="C185" s="1365"/>
      <c r="D185" s="1366"/>
      <c r="E185" s="1366"/>
      <c r="F185" s="1366"/>
      <c r="G185" s="1366"/>
      <c r="H185" s="1367"/>
      <c r="I185" s="1371"/>
      <c r="J185" s="1372"/>
      <c r="K185" s="1372"/>
      <c r="L185" s="1331"/>
      <c r="M185" s="1336" t="str">
        <f>CONCATENATE('Marks Entry'!$I$3,'Marks Entry'!$J$3)</f>
        <v>Session :-2024-25</v>
      </c>
      <c r="N185" s="1337"/>
      <c r="O185" s="1338"/>
      <c r="P185" s="1162"/>
      <c r="Q185" s="88"/>
      <c r="R185" s="88"/>
      <c r="S185" s="88"/>
      <c r="T185" s="88"/>
    </row>
    <row r="186" spans="1:20" s="9" customFormat="1" ht="15" customHeight="1" thickBot="1">
      <c r="A186" s="1354"/>
      <c r="B186" s="1364"/>
      <c r="C186" s="1368"/>
      <c r="D186" s="1369"/>
      <c r="E186" s="1369"/>
      <c r="F186" s="1369"/>
      <c r="G186" s="1369"/>
      <c r="H186" s="1370"/>
      <c r="I186" s="1373"/>
      <c r="J186" s="1374"/>
      <c r="K186" s="1374"/>
      <c r="L186" s="1332"/>
      <c r="M186" s="1339"/>
      <c r="N186" s="1340"/>
      <c r="O186" s="1341"/>
      <c r="P186" s="1162"/>
      <c r="Q186" s="88"/>
      <c r="R186" s="88"/>
      <c r="S186" s="88"/>
      <c r="T186" s="88"/>
    </row>
    <row r="187" spans="1:20" s="9" customFormat="1" ht="21" customHeight="1">
      <c r="A187" s="1354"/>
      <c r="B187" s="550" t="s">
        <v>206</v>
      </c>
      <c r="C187" s="1342" t="s">
        <v>20</v>
      </c>
      <c r="D187" s="1343"/>
      <c r="E187" s="1343"/>
      <c r="F187" s="1343"/>
      <c r="G187" s="1344"/>
      <c r="H187" s="551" t="s">
        <v>160</v>
      </c>
      <c r="I187" s="1345">
        <f>IF(OR(A181=0,A181=""),"",VLOOKUP($A181,'Marks Entry'!$B$9:$FN$108,4,0))</f>
        <v>1404</v>
      </c>
      <c r="J187" s="1345"/>
      <c r="K187" s="1345"/>
      <c r="L187" s="1345"/>
      <c r="M187" s="1345"/>
      <c r="N187" s="1345"/>
      <c r="O187" s="1346"/>
      <c r="P187" s="1162"/>
      <c r="Q187" s="88"/>
      <c r="R187" s="88"/>
      <c r="S187" s="88"/>
      <c r="T187" s="88"/>
    </row>
    <row r="188" spans="1:20" s="9" customFormat="1" ht="21" customHeight="1">
      <c r="A188" s="1354"/>
      <c r="B188" s="550" t="s">
        <v>206</v>
      </c>
      <c r="C188" s="1308" t="s">
        <v>22</v>
      </c>
      <c r="D188" s="1309"/>
      <c r="E188" s="1309"/>
      <c r="F188" s="1309"/>
      <c r="G188" s="1310"/>
      <c r="H188" s="552" t="s">
        <v>160</v>
      </c>
      <c r="I188" s="1312" t="str">
        <f>IF(OR(A181=0,A181=""),"",VLOOKUP($A181,'Marks Entry'!$B$9:$FN$108,7,0))</f>
        <v>ASHOKA SUTHAR</v>
      </c>
      <c r="J188" s="1312"/>
      <c r="K188" s="1312"/>
      <c r="L188" s="1312"/>
      <c r="M188" s="1312"/>
      <c r="N188" s="1312"/>
      <c r="O188" s="1313"/>
      <c r="P188" s="1162"/>
      <c r="Q188" s="88"/>
      <c r="R188" s="88"/>
      <c r="S188" s="88"/>
      <c r="T188" s="88"/>
    </row>
    <row r="189" spans="1:20" s="9" customFormat="1" ht="21" customHeight="1">
      <c r="A189" s="1354"/>
      <c r="B189" s="550" t="s">
        <v>206</v>
      </c>
      <c r="C189" s="1308" t="s">
        <v>23</v>
      </c>
      <c r="D189" s="1309"/>
      <c r="E189" s="1309"/>
      <c r="F189" s="1309"/>
      <c r="G189" s="1310"/>
      <c r="H189" s="552" t="s">
        <v>160</v>
      </c>
      <c r="I189" s="1312" t="str">
        <f>IF(OR(A181=0,A181=""),"",VLOOKUP($A181,'Marks Entry'!$B$9:$FN$108,8,0))</f>
        <v>SATYNARYAN</v>
      </c>
      <c r="J189" s="1312"/>
      <c r="K189" s="1312"/>
      <c r="L189" s="1312"/>
      <c r="M189" s="1312"/>
      <c r="N189" s="1312"/>
      <c r="O189" s="1313"/>
      <c r="P189" s="1162"/>
      <c r="Q189" s="88"/>
      <c r="R189" s="88"/>
      <c r="S189" s="88"/>
      <c r="T189" s="88"/>
    </row>
    <row r="190" spans="1:20" s="9" customFormat="1" ht="21" customHeight="1">
      <c r="A190" s="1354"/>
      <c r="B190" s="550" t="s">
        <v>206</v>
      </c>
      <c r="C190" s="1308" t="s">
        <v>54</v>
      </c>
      <c r="D190" s="1309"/>
      <c r="E190" s="1309"/>
      <c r="F190" s="1309"/>
      <c r="G190" s="1310"/>
      <c r="H190" s="552" t="s">
        <v>160</v>
      </c>
      <c r="I190" s="1312" t="str">
        <f>IF(OR(A181=0,A181=""),"",VLOOKUP($A181,'Marks Entry'!$B$9:$FN$108,9,0))</f>
        <v>SANTU</v>
      </c>
      <c r="J190" s="1312"/>
      <c r="K190" s="1312"/>
      <c r="L190" s="1312"/>
      <c r="M190" s="1312"/>
      <c r="N190" s="1312"/>
      <c r="O190" s="1313"/>
      <c r="P190" s="1162"/>
      <c r="Q190" s="88"/>
      <c r="R190" s="88"/>
      <c r="S190" s="88"/>
      <c r="T190" s="88"/>
    </row>
    <row r="191" spans="1:20" s="9" customFormat="1" ht="21" customHeight="1">
      <c r="A191" s="1354"/>
      <c r="B191" s="550" t="s">
        <v>206</v>
      </c>
      <c r="C191" s="1308" t="s">
        <v>55</v>
      </c>
      <c r="D191" s="1309"/>
      <c r="E191" s="1309"/>
      <c r="F191" s="1309"/>
      <c r="G191" s="1310"/>
      <c r="H191" s="552" t="s">
        <v>160</v>
      </c>
      <c r="I191" s="1311" t="str">
        <f>IF(OR(A181=0,A181=""),"",CONCATENATE('Marks Entry'!$G$4,'Marks Entry'!$J$4))</f>
        <v>6(A)</v>
      </c>
      <c r="J191" s="1312"/>
      <c r="K191" s="1312"/>
      <c r="L191" s="1312"/>
      <c r="M191" s="1312"/>
      <c r="N191" s="1312"/>
      <c r="O191" s="1313"/>
      <c r="P191" s="1162"/>
      <c r="Q191" s="88"/>
      <c r="R191" s="88"/>
      <c r="S191" s="88"/>
      <c r="T191" s="88"/>
    </row>
    <row r="192" spans="1:20" s="9" customFormat="1" ht="21" customHeight="1" thickBot="1">
      <c r="A192" s="1354"/>
      <c r="B192" s="550" t="s">
        <v>206</v>
      </c>
      <c r="C192" s="1314" t="s">
        <v>25</v>
      </c>
      <c r="D192" s="1315"/>
      <c r="E192" s="1315"/>
      <c r="F192" s="1315"/>
      <c r="G192" s="1316"/>
      <c r="H192" s="553" t="s">
        <v>160</v>
      </c>
      <c r="I192" s="1317">
        <f>IF(OR(A181=0,A181=""),"",VLOOKUP($A181,'Marks Entry'!$B$9:$FN$108,10,0))</f>
        <v>38876</v>
      </c>
      <c r="J192" s="1317"/>
      <c r="K192" s="1317"/>
      <c r="L192" s="1317"/>
      <c r="M192" s="1317"/>
      <c r="N192" s="1317"/>
      <c r="O192" s="1318"/>
      <c r="P192" s="1162"/>
      <c r="Q192" s="88"/>
      <c r="R192" s="88"/>
      <c r="S192" s="88"/>
      <c r="T192" s="88"/>
    </row>
    <row r="193" spans="1:20" s="9" customFormat="1" ht="34.5" customHeight="1">
      <c r="A193" s="1354"/>
      <c r="B193" s="550" t="s">
        <v>206</v>
      </c>
      <c r="C193" s="1319" t="s">
        <v>56</v>
      </c>
      <c r="D193" s="1320"/>
      <c r="E193" s="554" t="s">
        <v>81</v>
      </c>
      <c r="F193" s="554" t="s">
        <v>82</v>
      </c>
      <c r="G193" s="555" t="str">
        <f>'Marks Entry'!$R$5</f>
        <v>No Bag Day Activity</v>
      </c>
      <c r="H193" s="556" t="s">
        <v>31</v>
      </c>
      <c r="I193" s="1321" t="s">
        <v>57</v>
      </c>
      <c r="J193" s="1322"/>
      <c r="K193" s="557" t="s">
        <v>199</v>
      </c>
      <c r="L193" s="1323" t="s">
        <v>93</v>
      </c>
      <c r="M193" s="1324"/>
      <c r="N193" s="558" t="s">
        <v>85</v>
      </c>
      <c r="O193" s="1325" t="s">
        <v>100</v>
      </c>
      <c r="P193" s="1162"/>
      <c r="Q193" s="88"/>
      <c r="R193" s="88"/>
      <c r="S193" s="88"/>
      <c r="T193" s="88"/>
    </row>
    <row r="194" spans="1:20" s="9" customFormat="1" ht="21.75" customHeight="1" thickBot="1">
      <c r="A194" s="1354"/>
      <c r="B194" s="550" t="s">
        <v>206</v>
      </c>
      <c r="C194" s="1327" t="s">
        <v>58</v>
      </c>
      <c r="D194" s="1328"/>
      <c r="E194" s="559">
        <f>'Marks Entry'!$N$7</f>
        <v>10</v>
      </c>
      <c r="F194" s="559">
        <f>'Marks Entry'!$Q$7</f>
        <v>10</v>
      </c>
      <c r="G194" s="559">
        <f>'Marks Entry'!$T$7</f>
        <v>10</v>
      </c>
      <c r="H194" s="560">
        <f>SUM(E194:G194)</f>
        <v>30</v>
      </c>
      <c r="I194" s="1329">
        <f>'Marks Entry'!$X$7</f>
        <v>70</v>
      </c>
      <c r="J194" s="1330"/>
      <c r="K194" s="561">
        <f>SUM(H194,I194)</f>
        <v>100</v>
      </c>
      <c r="L194" s="1347">
        <f>'Marks Entry'!$AA$7</f>
        <v>100</v>
      </c>
      <c r="M194" s="1348"/>
      <c r="N194" s="562">
        <f>H194+I194+L194</f>
        <v>200</v>
      </c>
      <c r="O194" s="1326"/>
      <c r="P194" s="1162"/>
      <c r="Q194" s="88"/>
      <c r="R194" s="88"/>
      <c r="S194" s="88"/>
      <c r="T194" s="88"/>
    </row>
    <row r="195" spans="1:20" s="9" customFormat="1" ht="21.75" customHeight="1">
      <c r="A195" s="1354"/>
      <c r="B195" s="550" t="s">
        <v>206</v>
      </c>
      <c r="C195" s="1349" t="str">
        <f>'Marks Entry'!$L$3</f>
        <v>HINDI</v>
      </c>
      <c r="D195" s="1350"/>
      <c r="E195" s="563">
        <f>IF(OR(A181=0,A181=""),"",IF($L184="TC",0,IF($L184="Nso",0,VLOOKUP($A181,'Marks Entry'!$B$9:$FN$108,13,0))))</f>
        <v>7</v>
      </c>
      <c r="F195" s="563">
        <f>IF(OR(A181=0,A181=""),"",IF($L184="TC",0,IF($L184="Nso",0,VLOOKUP($A181,'Marks Entry'!$B$9:$FN$108,16,0))))</f>
        <v>7</v>
      </c>
      <c r="G195" s="563">
        <f>IF(OR(A181=0,A181=""),"",IF($L184="TC",0,IF($L184="Nso",0,VLOOKUP($A181,'Marks Entry'!$B$9:$FN$108,19,0))))</f>
        <v>3</v>
      </c>
      <c r="H195" s="564">
        <f>SUM(E195:G195)</f>
        <v>17</v>
      </c>
      <c r="I195" s="1351">
        <f>IF(OR(A181=0,A181=""),"",IF($L184="TC",0,IF($L184="Nso",0,VLOOKUP($A181,'Marks Entry'!$B$9:$FN$108,23,0))))</f>
        <v>38</v>
      </c>
      <c r="J195" s="1247"/>
      <c r="K195" s="565">
        <f>SUM(H195,I195)</f>
        <v>55</v>
      </c>
      <c r="L195" s="1246">
        <f>IF(OR(A181=0,A181=""),"",IF($L184="TC",0,IF($L184="Nso",0,VLOOKUP($A181,'Marks Entry'!$B$9:$FN$108,26,0))))</f>
        <v>38</v>
      </c>
      <c r="M195" s="1352"/>
      <c r="N195" s="566">
        <f>SUM(H195,I195,L195)</f>
        <v>93</v>
      </c>
      <c r="O195" s="567" t="str">
        <f>IF(OR(A181=0,A181=""),"",IF($L184="TC",0,IF($L184="Nso",0,VLOOKUP($A181,'Marks Entry'!$B$9:$FN$108,30,0))))</f>
        <v>D</v>
      </c>
      <c r="P195" s="1162"/>
      <c r="Q195" s="88"/>
      <c r="R195" s="88"/>
      <c r="S195" s="88"/>
      <c r="T195" s="88"/>
    </row>
    <row r="196" spans="1:20" s="9" customFormat="1" ht="21.75" customHeight="1">
      <c r="A196" s="1354"/>
      <c r="B196" s="550" t="s">
        <v>206</v>
      </c>
      <c r="C196" s="1300" t="str">
        <f>'Marks Entry'!$AF$3</f>
        <v>ENGLISH</v>
      </c>
      <c r="D196" s="1301"/>
      <c r="E196" s="563">
        <f>IF(OR(A181=0,A181=""),"",IF($L184="TC",0,IF($L184="Nso",0,VLOOKUP($A181,'Marks Entry'!$B$9:$FN$108,33,0))))</f>
        <v>7</v>
      </c>
      <c r="F196" s="563">
        <f>IF(OR(A181=0,A181=""),"",IF($L184="TC",0,IF($L184="Nso",0,VLOOKUP($A181,'Marks Entry'!$B$9:$FN$108,36,0))))</f>
        <v>7</v>
      </c>
      <c r="G196" s="563">
        <f>IF(OR(A181=0,A181=""),"",IF($L184="TC",0,IF($L184="Nso",0,VLOOKUP($A181,'Marks Entry'!$B$9:$FN$108,39,0))))</f>
        <v>3</v>
      </c>
      <c r="H196" s="568">
        <f t="shared" ref="H196:H200" si="15">SUM(E196:G196)</f>
        <v>17</v>
      </c>
      <c r="I196" s="1302">
        <f>IF(OR(A181=0,A181=""),"",IF($L184="TC",0,IF($L184="Nso",0,VLOOKUP($A181,'Marks Entry'!$B$9:$FN$108,43,0))))</f>
        <v>38</v>
      </c>
      <c r="J196" s="1201"/>
      <c r="K196" s="569">
        <f t="shared" ref="K196:K200" si="16">SUM(H196,I196)</f>
        <v>55</v>
      </c>
      <c r="L196" s="1200">
        <f>IF(OR(A181=0,A181=""),"",IF($L184="TC",0,IF($L184="Nso",0,VLOOKUP($A181,'Marks Entry'!$B$9:$FN$108,46,0))))</f>
        <v>38</v>
      </c>
      <c r="M196" s="1303"/>
      <c r="N196" s="566">
        <f t="shared" ref="N196:N200" si="17">SUM(H196,I196,L196)</f>
        <v>93</v>
      </c>
      <c r="O196" s="567" t="str">
        <f>IF(OR(A181=0,A181=""),"",IF($L184="TC",0,IF($L184="Nso",0,VLOOKUP($A181,'Marks Entry'!$B$9:$FN$108,50,0))))</f>
        <v>D</v>
      </c>
      <c r="P196" s="1162"/>
      <c r="Q196" s="88"/>
      <c r="R196" s="88"/>
      <c r="S196" s="88"/>
      <c r="T196" s="88"/>
    </row>
    <row r="197" spans="1:20" s="9" customFormat="1" ht="21.75" customHeight="1">
      <c r="A197" s="1354"/>
      <c r="B197" s="550" t="s">
        <v>206</v>
      </c>
      <c r="C197" s="1300" t="str">
        <f>'Marks Entry'!$AZ$3</f>
        <v>SANSKRIT</v>
      </c>
      <c r="D197" s="1301"/>
      <c r="E197" s="563">
        <f>IF(OR(A181=0,A181=""),"",IF($L184="TC",0,IF($L184="Nso",0,VLOOKUP($A181,'Marks Entry'!$B$9:$FN$108,53,0))))</f>
        <v>7</v>
      </c>
      <c r="F197" s="563">
        <f>IF(OR(A181=0,A181=""),"",IF($L184="TC",0,IF($L184="TC",0,IF($L184="Nso",0,VLOOKUP($A181,'Marks Entry'!$B$9:$FN$108,56,0)))))</f>
        <v>7</v>
      </c>
      <c r="G197" s="563">
        <f>IF(OR(A181=0,A181=""),"",IF($L184="TC",0,IF($L184="TC",0,IF($L184="Nso",0,VLOOKUP($A181,'Marks Entry'!$B$9:$FN$108,59,0)))))</f>
        <v>3</v>
      </c>
      <c r="H197" s="568">
        <f t="shared" si="15"/>
        <v>17</v>
      </c>
      <c r="I197" s="1302">
        <f>IF(OR(A181=0,A181=""),"",IF($L184="TC",0,IF($L184="Nso",0,VLOOKUP($A181,'Marks Entry'!$B$9:$FN$108,63,0))))</f>
        <v>38</v>
      </c>
      <c r="J197" s="1201"/>
      <c r="K197" s="569">
        <f t="shared" si="16"/>
        <v>55</v>
      </c>
      <c r="L197" s="1200">
        <f>IF(OR(A181=0,A181=""),"",IF($L184="TC",0,IF($L184="Nso",0,VLOOKUP($A181,'Marks Entry'!$B$9:$FN$108,66,0))))</f>
        <v>38</v>
      </c>
      <c r="M197" s="1303"/>
      <c r="N197" s="566">
        <f t="shared" si="17"/>
        <v>93</v>
      </c>
      <c r="O197" s="567" t="str">
        <f>IF(OR(A181=0,A181=""),"",IF($L184="TC",0,IF($L184="Nso",0,VLOOKUP($A181,'Marks Entry'!$B$9:$FN$108,70,0))))</f>
        <v>D</v>
      </c>
      <c r="P197" s="1162"/>
      <c r="Q197" s="88"/>
      <c r="R197" s="88"/>
      <c r="S197" s="88"/>
      <c r="T197" s="88"/>
    </row>
    <row r="198" spans="1:20" s="9" customFormat="1" ht="21.75" customHeight="1">
      <c r="A198" s="1354"/>
      <c r="B198" s="550" t="s">
        <v>206</v>
      </c>
      <c r="C198" s="1300" t="str">
        <f>'Marks Entry'!$BT$3</f>
        <v>SCIENCE</v>
      </c>
      <c r="D198" s="1301"/>
      <c r="E198" s="563">
        <f>IF(OR(A181=0,A181=""),"",IF($L184="TC",0,IF($L184="Nso",0,VLOOKUP($A181,'Marks Entry'!$B$9:$FN$108,73,0))))</f>
        <v>7</v>
      </c>
      <c r="F198" s="563">
        <f>IF(OR(A181=0,A181=""),"",IF($L184="TC",0,IF($L184="Nso",0,VLOOKUP($A181,'Marks Entry'!$B$9:$FN$108,76,0))))</f>
        <v>7</v>
      </c>
      <c r="G198" s="563">
        <f>IF(OR(A181=0,A181=""),"",IF($L184="TC",0,IF($L184="Nso",0,VLOOKUP($A181,'Marks Entry'!$B$9:$FN$108,79,0))))</f>
        <v>3</v>
      </c>
      <c r="H198" s="568">
        <f t="shared" si="15"/>
        <v>17</v>
      </c>
      <c r="I198" s="1302">
        <f>IF(OR(A181=0,A181=""),"",IF($L184="TC",0,IF($L184="Nso",0,VLOOKUP($A181,'Marks Entry'!$B$9:$FN$108,83,0))))</f>
        <v>38</v>
      </c>
      <c r="J198" s="1201"/>
      <c r="K198" s="569">
        <f t="shared" si="16"/>
        <v>55</v>
      </c>
      <c r="L198" s="1200">
        <f>IF(OR(A181=0,A181=""),"",IF($L184="TC",0,IF($L184="Nso",0,VLOOKUP($A181,'Marks Entry'!$B$9:$FN$108,86,0))))</f>
        <v>38</v>
      </c>
      <c r="M198" s="1303"/>
      <c r="N198" s="566">
        <f t="shared" si="17"/>
        <v>93</v>
      </c>
      <c r="O198" s="567" t="str">
        <f>IF(OR(A181=0,A181=""),"",IF($L184="TC",0,IF($L184="Nso",0,VLOOKUP($A181,'Marks Entry'!$B$9:$FN$108,90,0))))</f>
        <v>D</v>
      </c>
      <c r="P198" s="1162"/>
      <c r="Q198" s="88"/>
      <c r="R198" s="88"/>
      <c r="S198" s="88"/>
      <c r="T198" s="88"/>
    </row>
    <row r="199" spans="1:20" s="9" customFormat="1" ht="21.75" customHeight="1">
      <c r="A199" s="1354"/>
      <c r="B199" s="550" t="s">
        <v>206</v>
      </c>
      <c r="C199" s="1300" t="str">
        <f>'Marks Entry'!$CN$3</f>
        <v>MATHEMATICS</v>
      </c>
      <c r="D199" s="1301"/>
      <c r="E199" s="563">
        <f>IF(OR(A181=0,A181=""),"",IF($L184="TC",0,IF($L184="Nso",0,VLOOKUP($A181,'Marks Entry'!$B$9:$FN$108,93,0))))</f>
        <v>7</v>
      </c>
      <c r="F199" s="563">
        <f>IF(OR(A181=0,A181=""),"",IF($L184="TC",0,IF($L184="Nso",0,VLOOKUP($A181,'Marks Entry'!$B$9:$FN$108,96,0))))</f>
        <v>7</v>
      </c>
      <c r="G199" s="563">
        <f>IF(OR(A181=0,A181=""),"",IF($L184="TC",0,IF($L184="Nso",0,VLOOKUP($A181,'Marks Entry'!$B$9:$FN$108,99,0))))</f>
        <v>3</v>
      </c>
      <c r="H199" s="568">
        <f t="shared" si="15"/>
        <v>17</v>
      </c>
      <c r="I199" s="1302">
        <f>IF(OR(A181=0,A181=""),"",IF($L184="TC",0,IF($L184="Nso",0,VLOOKUP($A181,'Marks Entry'!$B$9:$FN$108,103,0))))</f>
        <v>38</v>
      </c>
      <c r="J199" s="1201"/>
      <c r="K199" s="569">
        <f t="shared" si="16"/>
        <v>55</v>
      </c>
      <c r="L199" s="1200">
        <f>IF(OR(A181=0,A181=""),"",IF($L184="TC",0,IF($L184="Nso",0,VLOOKUP($A181,'Marks Entry'!$B$9:$FN$108,106,0))))</f>
        <v>38</v>
      </c>
      <c r="M199" s="1303"/>
      <c r="N199" s="566">
        <f t="shared" si="17"/>
        <v>93</v>
      </c>
      <c r="O199" s="567" t="str">
        <f>IF(OR(A181=0,A181=""),"",IF($L184="TC",0,IF($L184="Nso",0,VLOOKUP($A181,'Marks Entry'!$B$9:$FN$108,110,0))))</f>
        <v>D</v>
      </c>
      <c r="P199" s="1162"/>
      <c r="Q199" s="88"/>
      <c r="R199" s="88"/>
      <c r="S199" s="88"/>
      <c r="T199" s="88"/>
    </row>
    <row r="200" spans="1:20" s="9" customFormat="1" ht="21.75" customHeight="1" thickBot="1">
      <c r="A200" s="1354"/>
      <c r="B200" s="550" t="s">
        <v>206</v>
      </c>
      <c r="C200" s="1304" t="str">
        <f>'Marks Entry'!$DH$3</f>
        <v>SOCIAL SCIENCE</v>
      </c>
      <c r="D200" s="1305"/>
      <c r="E200" s="563">
        <f>IF(OR(A181=0,A181=""),"",IF($L184="TC",0,IF($L184="Nso",0,VLOOKUP($A181,'Marks Entry'!$B$9:$FN$108,113,0))))</f>
        <v>7</v>
      </c>
      <c r="F200" s="563">
        <f>IF(OR(A181=0,A181=""),"",IF($L184="TC",0,IF($L184="Nso",0,VLOOKUP($A181,'Marks Entry'!$B$9:$FN$108,116,0))))</f>
        <v>7</v>
      </c>
      <c r="G200" s="563">
        <f>IF(OR(A181=0,A181=""),"",IF($L184="TC",0,IF($L184="Nso",0,VLOOKUP($A181,'Marks Entry'!$B$9:$FN$108,119,0))))</f>
        <v>3</v>
      </c>
      <c r="H200" s="570">
        <f t="shared" si="15"/>
        <v>17</v>
      </c>
      <c r="I200" s="1306">
        <f>IF(OR(A181=0,A181=""),"",IF($L184="TC",0,IF($L184="Nso",0,VLOOKUP($A181,'Marks Entry'!$B$9:$FN$108,123,0))))</f>
        <v>38</v>
      </c>
      <c r="J200" s="1212"/>
      <c r="K200" s="571">
        <f t="shared" si="16"/>
        <v>55</v>
      </c>
      <c r="L200" s="1211">
        <f>IF(OR(A181=0,A181=""),"",IF($L184="TC",0,IF($L184="Nso",0,VLOOKUP($A181,'Marks Entry'!$B$9:$FN$108,126,0))))</f>
        <v>38</v>
      </c>
      <c r="M200" s="1307"/>
      <c r="N200" s="566">
        <f t="shared" si="17"/>
        <v>93</v>
      </c>
      <c r="O200" s="567" t="str">
        <f>IF(OR(A181=0,A181=""),"",IF($L184="TC",0,IF($L184="Nso",0,VLOOKUP($A181,'Marks Entry'!$B$9:$FN$108,130,0))))</f>
        <v>D</v>
      </c>
      <c r="P200" s="1162"/>
      <c r="Q200" s="88"/>
      <c r="R200" s="88"/>
      <c r="S200" s="88"/>
      <c r="T200" s="88"/>
    </row>
    <row r="201" spans="1:20" s="9" customFormat="1" ht="21.75" customHeight="1">
      <c r="A201" s="1354"/>
      <c r="B201" s="550" t="s">
        <v>206</v>
      </c>
      <c r="C201" s="1284" t="s">
        <v>86</v>
      </c>
      <c r="D201" s="1285"/>
      <c r="E201" s="1286"/>
      <c r="F201" s="1290" t="s">
        <v>87</v>
      </c>
      <c r="G201" s="1291"/>
      <c r="H201" s="1292" t="s">
        <v>88</v>
      </c>
      <c r="I201" s="1292"/>
      <c r="J201" s="1293" t="s">
        <v>43</v>
      </c>
      <c r="K201" s="1294"/>
      <c r="L201" s="572" t="s">
        <v>94</v>
      </c>
      <c r="M201" s="572" t="s">
        <v>204</v>
      </c>
      <c r="N201" s="573" t="s">
        <v>41</v>
      </c>
      <c r="O201" s="574" t="s">
        <v>45</v>
      </c>
      <c r="P201" s="1162"/>
      <c r="Q201" s="88"/>
      <c r="R201" s="88"/>
      <c r="S201" s="88"/>
      <c r="T201" s="88"/>
    </row>
    <row r="202" spans="1:20" s="9" customFormat="1" ht="21.75" customHeight="1" thickBot="1">
      <c r="A202" s="1354"/>
      <c r="B202" s="550" t="s">
        <v>206</v>
      </c>
      <c r="C202" s="1287"/>
      <c r="D202" s="1288"/>
      <c r="E202" s="1289"/>
      <c r="F202" s="1295">
        <f>IF(OR(A181=0,A181=""),"",IF($L184="TC",0,IF($L184="Nso",0,VLOOKUP($A181,'Marks Entry'!$B$9:$FN$108,161,0))))</f>
        <v>1200</v>
      </c>
      <c r="G202" s="1296"/>
      <c r="H202" s="1297">
        <f>IF(OR(A181=0,A181=""),"",IF($L184="TC",0,IF($L184="Nso",0,VLOOKUP($A181,'Marks Entry'!$B$9:$FN$108,162,0))))</f>
        <v>558</v>
      </c>
      <c r="I202" s="1297"/>
      <c r="J202" s="1298">
        <f>IF(OR(A181=0,A181=""),"",IF($L184="TC",0,IF($L184="Nso",0,VLOOKUP($A181,'Marks Entry'!$B$9:$FN$108,163,0))))</f>
        <v>46.5</v>
      </c>
      <c r="K202" s="1299"/>
      <c r="L202" s="575" t="str">
        <f>IF(OR(A181=0,A181=""),"",IF($L184="TC",0,IF($L184="Nso",0,VLOOKUP($A181,'Marks Entry'!$B$9:$FN$108,164,0))))</f>
        <v>Third</v>
      </c>
      <c r="M202" s="575" t="str">
        <f>IF(OR(A181=0,A181=""),"",IF($L184="TC",0,IF($L184="Nso",0,VLOOKUP($A181,'Marks Entry'!$B$9:$FN$108,165,0))))</f>
        <v>D</v>
      </c>
      <c r="N202" s="576" t="str">
        <f>IF(OR(A181=0,A181=""),"",IF($L184="TC","TC",IF($L184="Nso","NSO",VLOOKUP($A181,'Marks Entry'!$B$9:$FN$108,166,0))))</f>
        <v>PASSED</v>
      </c>
      <c r="O202" s="577">
        <f>IF(OR(A181=0,A181=""),"",IF($L184="Nso",0,VLOOKUP($A181,'Marks Entry'!$B$9:$FN$108,168,0)))</f>
        <v>3.9999999999999991</v>
      </c>
      <c r="P202" s="1162"/>
      <c r="Q202" s="88"/>
      <c r="R202" s="88"/>
      <c r="S202" s="88"/>
      <c r="T202" s="88"/>
    </row>
    <row r="203" spans="1:20" s="9" customFormat="1" ht="21.75" customHeight="1">
      <c r="A203" s="1354"/>
      <c r="B203" s="550" t="s">
        <v>206</v>
      </c>
      <c r="C203" s="1266" t="s">
        <v>61</v>
      </c>
      <c r="D203" s="1267"/>
      <c r="E203" s="1267"/>
      <c r="F203" s="1267"/>
      <c r="G203" s="1267"/>
      <c r="H203" s="1267"/>
      <c r="I203" s="1268"/>
      <c r="J203" s="1269" t="s">
        <v>62</v>
      </c>
      <c r="K203" s="1269"/>
      <c r="L203" s="1270"/>
      <c r="M203" s="578">
        <f>IF(OR(A181=0,A181=""),"",IF($L184="TC",0,IF($L184="Nso",0,VLOOKUP($A181,'Marks Entry'!$B$9:$FN$108,158,0))))</f>
        <v>0</v>
      </c>
      <c r="N203" s="1271" t="s">
        <v>103</v>
      </c>
      <c r="O203" s="1272"/>
      <c r="P203" s="1162"/>
      <c r="Q203" s="88"/>
      <c r="R203" s="88"/>
      <c r="S203" s="88"/>
      <c r="T203" s="88"/>
    </row>
    <row r="204" spans="1:20" s="9" customFormat="1" ht="21.75" customHeight="1" thickBot="1">
      <c r="A204" s="1354"/>
      <c r="B204" s="550" t="s">
        <v>206</v>
      </c>
      <c r="C204" s="1273" t="s">
        <v>56</v>
      </c>
      <c r="D204" s="1274"/>
      <c r="E204" s="1274"/>
      <c r="F204" s="1275" t="s">
        <v>166</v>
      </c>
      <c r="G204" s="1275"/>
      <c r="H204" s="1275"/>
      <c r="I204" s="579" t="s">
        <v>49</v>
      </c>
      <c r="J204" s="1276" t="s">
        <v>63</v>
      </c>
      <c r="K204" s="1276"/>
      <c r="L204" s="1277"/>
      <c r="M204" s="580">
        <f>IF(OR(A181=0,A181=""),"",IF($L184="TC",0,IF($L184="Nso",0,VLOOKUP($A181,'Marks Entry'!$B$9:$FN$108,159,0))))</f>
        <v>0</v>
      </c>
      <c r="N204" s="1278" t="str">
        <f>IF(OR(A181=0,A181=""),"",IF($L184="TC",0,IF($L184="Nso",0,VLOOKUP($A181,'Marks Entry'!$B$9:$FN$108,160,0))))</f>
        <v/>
      </c>
      <c r="O204" s="1279"/>
      <c r="P204" s="1162"/>
      <c r="Q204" s="88"/>
      <c r="R204" s="88"/>
      <c r="S204" s="88"/>
      <c r="T204" s="88"/>
    </row>
    <row r="205" spans="1:20" s="9" customFormat="1" ht="21.75" customHeight="1">
      <c r="A205" s="1354"/>
      <c r="B205" s="550" t="s">
        <v>206</v>
      </c>
      <c r="C205" s="1273"/>
      <c r="D205" s="1274"/>
      <c r="E205" s="1274"/>
      <c r="F205" s="1275"/>
      <c r="G205" s="1275"/>
      <c r="H205" s="1275"/>
      <c r="I205" s="581" t="s">
        <v>101</v>
      </c>
      <c r="J205" s="1280" t="s">
        <v>64</v>
      </c>
      <c r="K205" s="1280"/>
      <c r="L205" s="1281"/>
      <c r="M205" s="1282" t="str">
        <f>IF(OR(A181=0,A181=""),"",IF($L184="TC",0,IF($L184="Nso",0,VLOOKUP($A181,'Marks Entry'!$B$9:$FN$108,169,0))))</f>
        <v>Average</v>
      </c>
      <c r="N205" s="1282"/>
      <c r="O205" s="1283"/>
      <c r="P205" s="1162"/>
      <c r="Q205" s="88"/>
      <c r="R205" s="88"/>
      <c r="S205" s="88"/>
      <c r="T205" s="88"/>
    </row>
    <row r="206" spans="1:20" s="9" customFormat="1" ht="21.75" customHeight="1">
      <c r="A206" s="1354"/>
      <c r="B206" s="550" t="s">
        <v>206</v>
      </c>
      <c r="C206" s="1251" t="str">
        <f>'Marks Entry'!$EB$3</f>
        <v>Work Exp.</v>
      </c>
      <c r="D206" s="1252"/>
      <c r="E206" s="1253"/>
      <c r="F206" s="1254" t="str">
        <f>IF(OR(A181=0,A181=""),"",IF($L184="TC",0,IF($L184="Nso",0,VLOOKUP($A181,'Marks Entry'!$B$9:$GM$108,186,0))))</f>
        <v>71/100</v>
      </c>
      <c r="G206" s="1254"/>
      <c r="H206" s="1254"/>
      <c r="I206" s="582" t="str">
        <f>IF(OR(A181=0,A181=""),"",IF($L184="TC",0,IF($L184="Nso",0,VLOOKUP($A181,'Marks Entry'!$B$9:$GM$108,139,0))))</f>
        <v>B</v>
      </c>
      <c r="J206" s="1255" t="s">
        <v>80</v>
      </c>
      <c r="K206" s="1255"/>
      <c r="L206" s="1256"/>
      <c r="M206" s="1257">
        <f>IF(OR(A181=0,A181=""),"",'Marks Entry'!$AA$2)</f>
        <v>45419</v>
      </c>
      <c r="N206" s="1257"/>
      <c r="O206" s="1258"/>
      <c r="P206" s="1162"/>
      <c r="Q206" s="88"/>
      <c r="R206" s="88"/>
      <c r="S206" s="88"/>
      <c r="T206" s="88"/>
    </row>
    <row r="207" spans="1:20" s="9" customFormat="1" ht="21.75" customHeight="1">
      <c r="A207" s="1354"/>
      <c r="B207" s="550" t="s">
        <v>206</v>
      </c>
      <c r="C207" s="1259" t="str">
        <f>'Marks Entry'!$EK$3</f>
        <v>Art Edu.</v>
      </c>
      <c r="D207" s="1254"/>
      <c r="E207" s="1254"/>
      <c r="F207" s="1260" t="str">
        <f>IF(OR(A181=0,A181=""),"",IF($L184="TC",0,IF($L184="Nso",0,VLOOKUP($A181,'Marks Entry'!$B$9:$GM$108,190,0))))</f>
        <v>71/100</v>
      </c>
      <c r="G207" s="1261"/>
      <c r="H207" s="1262"/>
      <c r="I207" s="582" t="str">
        <f>IF(OR(A181=0,A181=""),"",IF($L184="TC",0,IF($L184="Nso",0,VLOOKUP($A181,'Marks Entry'!$B$9:$GM$108,148,0))))</f>
        <v>B</v>
      </c>
      <c r="J207" s="1263"/>
      <c r="K207" s="1263"/>
      <c r="L207" s="1264"/>
      <c r="M207" s="1264"/>
      <c r="N207" s="1264"/>
      <c r="O207" s="1265"/>
      <c r="P207" s="1162"/>
      <c r="Q207" s="88"/>
      <c r="R207" s="88"/>
      <c r="S207" s="88"/>
      <c r="T207" s="88"/>
    </row>
    <row r="208" spans="1:20" s="9" customFormat="1" ht="21.75" customHeight="1">
      <c r="A208" s="1354"/>
      <c r="B208" s="550" t="s">
        <v>206</v>
      </c>
      <c r="C208" s="1216" t="str">
        <f>'Marks Entry'!$ET$3</f>
        <v>HEALTH &amp; PHY. EDU.</v>
      </c>
      <c r="D208" s="1217"/>
      <c r="E208" s="1217"/>
      <c r="F208" s="1218" t="str">
        <f>IF(OR(A181=0,A181=""),"",IF($L184="TC",0,IF($L184="Nso",0,VLOOKUP($A181,'Marks Entry'!$B$9:$GM$108,194,0))))</f>
        <v>71/100</v>
      </c>
      <c r="G208" s="1219"/>
      <c r="H208" s="1220"/>
      <c r="I208" s="582" t="str">
        <f>IF(OR(A181=0,A181=""),"",IF($L184="TC",0,IF($L184="Nso",0,VLOOKUP($A181,'Marks Entry'!$B$9:$GM$108,157,0))))</f>
        <v>B</v>
      </c>
      <c r="J208" s="1221" t="s">
        <v>76</v>
      </c>
      <c r="K208" s="1222"/>
      <c r="L208" s="1223"/>
      <c r="M208" s="1227"/>
      <c r="N208" s="1228"/>
      <c r="O208" s="1229"/>
      <c r="P208" s="1162"/>
      <c r="Q208" s="88"/>
      <c r="R208" s="88"/>
      <c r="S208" s="88"/>
      <c r="T208" s="88"/>
    </row>
    <row r="209" spans="1:20" s="9" customFormat="1" ht="21.75" customHeight="1">
      <c r="A209" s="1354"/>
      <c r="B209" s="550" t="s">
        <v>206</v>
      </c>
      <c r="C209" s="1233" t="s">
        <v>65</v>
      </c>
      <c r="D209" s="1234"/>
      <c r="E209" s="1234"/>
      <c r="F209" s="1234"/>
      <c r="G209" s="1234"/>
      <c r="H209" s="1234"/>
      <c r="I209" s="1235"/>
      <c r="J209" s="1224"/>
      <c r="K209" s="1225"/>
      <c r="L209" s="1226"/>
      <c r="M209" s="1230"/>
      <c r="N209" s="1231"/>
      <c r="O209" s="1232"/>
      <c r="P209" s="1162"/>
      <c r="Q209" s="88"/>
      <c r="R209" s="88"/>
      <c r="S209" s="88"/>
      <c r="T209" s="88"/>
    </row>
    <row r="210" spans="1:20" s="9" customFormat="1" ht="21.75" customHeight="1" thickBot="1">
      <c r="A210" s="1354"/>
      <c r="B210" s="550" t="s">
        <v>206</v>
      </c>
      <c r="C210" s="583" t="s">
        <v>66</v>
      </c>
      <c r="D210" s="1236" t="s">
        <v>71</v>
      </c>
      <c r="E210" s="1237"/>
      <c r="F210" s="1236" t="s">
        <v>72</v>
      </c>
      <c r="G210" s="1238"/>
      <c r="H210" s="1238"/>
      <c r="I210" s="1239"/>
      <c r="J210" s="1240" t="s">
        <v>77</v>
      </c>
      <c r="K210" s="1241"/>
      <c r="L210" s="1241"/>
      <c r="M210" s="1241"/>
      <c r="N210" s="1241"/>
      <c r="O210" s="1242"/>
      <c r="P210" s="1162"/>
      <c r="Q210" s="88"/>
      <c r="R210" s="88"/>
      <c r="S210" s="88"/>
      <c r="T210" s="88"/>
    </row>
    <row r="211" spans="1:20" s="9" customFormat="1" ht="21.75" customHeight="1">
      <c r="A211" s="1354"/>
      <c r="B211" s="550" t="s">
        <v>206</v>
      </c>
      <c r="C211" s="584" t="s">
        <v>67</v>
      </c>
      <c r="D211" s="1246" t="s">
        <v>207</v>
      </c>
      <c r="E211" s="1247"/>
      <c r="F211" s="1248" t="s">
        <v>73</v>
      </c>
      <c r="G211" s="1249"/>
      <c r="H211" s="1249"/>
      <c r="I211" s="1250"/>
      <c r="J211" s="1243"/>
      <c r="K211" s="1244"/>
      <c r="L211" s="1244"/>
      <c r="M211" s="1244"/>
      <c r="N211" s="1244"/>
      <c r="O211" s="1245"/>
      <c r="P211" s="1162"/>
      <c r="Q211" s="88"/>
      <c r="R211" s="88"/>
      <c r="S211" s="88"/>
      <c r="T211" s="88"/>
    </row>
    <row r="212" spans="1:20" s="9" customFormat="1" ht="21.75" customHeight="1">
      <c r="A212" s="1354"/>
      <c r="B212" s="550" t="s">
        <v>206</v>
      </c>
      <c r="C212" s="585" t="s">
        <v>68</v>
      </c>
      <c r="D212" s="1200" t="s">
        <v>208</v>
      </c>
      <c r="E212" s="1201"/>
      <c r="F212" s="1202" t="s">
        <v>74</v>
      </c>
      <c r="G212" s="1203"/>
      <c r="H212" s="1203"/>
      <c r="I212" s="1204"/>
      <c r="J212" s="1243"/>
      <c r="K212" s="1244"/>
      <c r="L212" s="1244"/>
      <c r="M212" s="1244"/>
      <c r="N212" s="1244"/>
      <c r="O212" s="1245"/>
      <c r="P212" s="1162"/>
      <c r="Q212" s="88"/>
      <c r="R212" s="88"/>
      <c r="S212" s="88"/>
      <c r="T212" s="88"/>
    </row>
    <row r="213" spans="1:20" s="9" customFormat="1" ht="21.75" customHeight="1">
      <c r="A213" s="1354"/>
      <c r="B213" s="550" t="s">
        <v>206</v>
      </c>
      <c r="C213" s="585" t="s">
        <v>70</v>
      </c>
      <c r="D213" s="1200" t="s">
        <v>209</v>
      </c>
      <c r="E213" s="1201"/>
      <c r="F213" s="1202" t="s">
        <v>75</v>
      </c>
      <c r="G213" s="1203"/>
      <c r="H213" s="1203"/>
      <c r="I213" s="1204"/>
      <c r="J213" s="1205" t="s">
        <v>89</v>
      </c>
      <c r="K213" s="1206"/>
      <c r="L213" s="1206"/>
      <c r="M213" s="1206"/>
      <c r="N213" s="1206"/>
      <c r="O213" s="1207"/>
      <c r="P213" s="1162"/>
      <c r="Q213" s="88"/>
      <c r="R213" s="88"/>
      <c r="S213" s="88"/>
      <c r="T213" s="88"/>
    </row>
    <row r="214" spans="1:20" s="9" customFormat="1" ht="21.75" customHeight="1">
      <c r="A214" s="1354"/>
      <c r="B214" s="550" t="s">
        <v>206</v>
      </c>
      <c r="C214" s="585" t="s">
        <v>69</v>
      </c>
      <c r="D214" s="1200" t="s">
        <v>210</v>
      </c>
      <c r="E214" s="1201"/>
      <c r="F214" s="1202" t="s">
        <v>102</v>
      </c>
      <c r="G214" s="1203"/>
      <c r="H214" s="1203"/>
      <c r="I214" s="1204"/>
      <c r="J214" s="1205"/>
      <c r="K214" s="1206"/>
      <c r="L214" s="1206"/>
      <c r="M214" s="1206"/>
      <c r="N214" s="1206"/>
      <c r="O214" s="1207"/>
      <c r="P214" s="1162"/>
      <c r="Q214" s="88"/>
      <c r="R214" s="88"/>
      <c r="S214" s="88"/>
      <c r="T214" s="88"/>
    </row>
    <row r="215" spans="1:20" s="9" customFormat="1" ht="21.75" customHeight="1" thickBot="1">
      <c r="A215" s="1354"/>
      <c r="B215" s="586" t="s">
        <v>206</v>
      </c>
      <c r="C215" s="587" t="s">
        <v>152</v>
      </c>
      <c r="D215" s="1211" t="s">
        <v>211</v>
      </c>
      <c r="E215" s="1212"/>
      <c r="F215" s="1213" t="s">
        <v>212</v>
      </c>
      <c r="G215" s="1214"/>
      <c r="H215" s="1214"/>
      <c r="I215" s="1215"/>
      <c r="J215" s="1208"/>
      <c r="K215" s="1209"/>
      <c r="L215" s="1209"/>
      <c r="M215" s="1209"/>
      <c r="N215" s="1209"/>
      <c r="O215" s="1210"/>
      <c r="P215" s="1162"/>
      <c r="Q215" s="88"/>
      <c r="R215" s="88"/>
      <c r="S215" s="88"/>
      <c r="T215" s="88"/>
    </row>
    <row r="216" spans="1:20" s="9" customFormat="1" ht="11.25" customHeight="1">
      <c r="A216" s="1199"/>
      <c r="B216" s="1199"/>
      <c r="C216" s="1199"/>
      <c r="D216" s="1199"/>
      <c r="E216" s="1199"/>
      <c r="F216" s="1199"/>
      <c r="G216" s="1199"/>
      <c r="H216" s="1199"/>
      <c r="I216" s="1199"/>
      <c r="J216" s="1199"/>
      <c r="K216" s="1199"/>
      <c r="L216" s="1199"/>
      <c r="M216" s="1199"/>
      <c r="N216" s="1199"/>
      <c r="O216" s="1199"/>
      <c r="P216" s="1199"/>
      <c r="Q216" s="88"/>
      <c r="R216" s="88"/>
      <c r="S216" s="88"/>
      <c r="T216" s="88"/>
    </row>
    <row r="217" spans="1:20" s="9" customFormat="1" ht="17.25" customHeight="1" thickBot="1">
      <c r="A217" s="549">
        <f>IF(A181=0,0,A181+1)</f>
        <v>7</v>
      </c>
      <c r="B217" s="1353" t="s">
        <v>52</v>
      </c>
      <c r="C217" s="1353"/>
      <c r="D217" s="1353"/>
      <c r="E217" s="1353"/>
      <c r="F217" s="1353"/>
      <c r="G217" s="1353"/>
      <c r="H217" s="1353"/>
      <c r="I217" s="1353"/>
      <c r="J217" s="1353"/>
      <c r="K217" s="1353"/>
      <c r="L217" s="1353"/>
      <c r="M217" s="1353"/>
      <c r="N217" s="1353"/>
      <c r="O217" s="1353"/>
      <c r="P217" s="1162"/>
      <c r="Q217" s="88"/>
      <c r="R217" s="88"/>
      <c r="S217" s="88"/>
      <c r="T217" s="88"/>
    </row>
    <row r="218" spans="1:20" s="9" customFormat="1" ht="44.25" customHeight="1">
      <c r="A218" s="1354"/>
      <c r="B218" s="1355">
        <v>108</v>
      </c>
      <c r="C218" s="1357" t="e">
        <f>logo</f>
        <v>#REF!</v>
      </c>
      <c r="D218" s="1359" t="str">
        <f>Master!$E$8</f>
        <v xml:space="preserve">Govt. Sr. Secondary School </v>
      </c>
      <c r="E218" s="1360"/>
      <c r="F218" s="1360"/>
      <c r="G218" s="1360"/>
      <c r="H218" s="1360"/>
      <c r="I218" s="1360"/>
      <c r="J218" s="1360"/>
      <c r="K218" s="1360"/>
      <c r="L218" s="1360"/>
      <c r="M218" s="1360"/>
      <c r="N218" s="1360"/>
      <c r="O218" s="1361"/>
      <c r="P218" s="1162"/>
      <c r="Q218" s="88"/>
      <c r="R218" s="88"/>
      <c r="S218" s="88"/>
      <c r="T218" s="88"/>
    </row>
    <row r="219" spans="1:20" s="9" customFormat="1" ht="26.25" customHeight="1" thickBot="1">
      <c r="A219" s="1354"/>
      <c r="B219" s="1356"/>
      <c r="C219" s="1358"/>
      <c r="D219" s="1362" t="str">
        <f>Master!$E$11</f>
        <v>P.S.-Bapini (Jodhpur)</v>
      </c>
      <c r="E219" s="1362"/>
      <c r="F219" s="1362"/>
      <c r="G219" s="1362"/>
      <c r="H219" s="1362"/>
      <c r="I219" s="1362"/>
      <c r="J219" s="1362"/>
      <c r="K219" s="1362"/>
      <c r="L219" s="1362"/>
      <c r="M219" s="1362"/>
      <c r="N219" s="1362"/>
      <c r="O219" s="1363"/>
      <c r="P219" s="1162"/>
      <c r="Q219" s="88"/>
      <c r="R219" s="88"/>
      <c r="S219" s="88"/>
      <c r="T219" s="88"/>
    </row>
    <row r="220" spans="1:20" s="9" customFormat="1" ht="15" customHeight="1">
      <c r="A220" s="1354"/>
      <c r="B220" s="1364"/>
      <c r="C220" s="1365" t="s">
        <v>161</v>
      </c>
      <c r="D220" s="1366"/>
      <c r="E220" s="1366"/>
      <c r="F220" s="1366"/>
      <c r="G220" s="1366"/>
      <c r="H220" s="1367"/>
      <c r="I220" s="1371" t="s">
        <v>124</v>
      </c>
      <c r="J220" s="1372"/>
      <c r="K220" s="1372"/>
      <c r="L220" s="1331">
        <f>IF(OR(A217=0,A217=""),0,VLOOKUP(A217,'Marks Entry'!$B$9:$G$108,6))</f>
        <v>907</v>
      </c>
      <c r="M220" s="1333" t="str">
        <f>CONCATENATE('Marks Entry'!$C$3,"0",'Marks Entry'!$G$3)</f>
        <v>School U-Dise Code :-08151106901</v>
      </c>
      <c r="N220" s="1334"/>
      <c r="O220" s="1335"/>
      <c r="P220" s="1162"/>
      <c r="Q220" s="88"/>
      <c r="R220" s="88"/>
      <c r="S220" s="88"/>
      <c r="T220" s="88"/>
    </row>
    <row r="221" spans="1:20" s="9" customFormat="1" ht="15" customHeight="1">
      <c r="A221" s="1354"/>
      <c r="B221" s="1364"/>
      <c r="C221" s="1365"/>
      <c r="D221" s="1366"/>
      <c r="E221" s="1366"/>
      <c r="F221" s="1366"/>
      <c r="G221" s="1366"/>
      <c r="H221" s="1367"/>
      <c r="I221" s="1371"/>
      <c r="J221" s="1372"/>
      <c r="K221" s="1372"/>
      <c r="L221" s="1331"/>
      <c r="M221" s="1336" t="str">
        <f>CONCATENATE('Marks Entry'!$I$3,'Marks Entry'!$J$3)</f>
        <v>Session :-2024-25</v>
      </c>
      <c r="N221" s="1337"/>
      <c r="O221" s="1338"/>
      <c r="P221" s="1162"/>
      <c r="Q221" s="88"/>
      <c r="R221" s="88"/>
      <c r="S221" s="88"/>
      <c r="T221" s="88"/>
    </row>
    <row r="222" spans="1:20" s="9" customFormat="1" ht="15" customHeight="1" thickBot="1">
      <c r="A222" s="1354"/>
      <c r="B222" s="1364"/>
      <c r="C222" s="1368"/>
      <c r="D222" s="1369"/>
      <c r="E222" s="1369"/>
      <c r="F222" s="1369"/>
      <c r="G222" s="1369"/>
      <c r="H222" s="1370"/>
      <c r="I222" s="1373"/>
      <c r="J222" s="1374"/>
      <c r="K222" s="1374"/>
      <c r="L222" s="1332"/>
      <c r="M222" s="1339"/>
      <c r="N222" s="1340"/>
      <c r="O222" s="1341"/>
      <c r="P222" s="1162"/>
      <c r="Q222" s="88"/>
      <c r="R222" s="88"/>
      <c r="S222" s="88"/>
      <c r="T222" s="88"/>
    </row>
    <row r="223" spans="1:20" s="9" customFormat="1" ht="21" customHeight="1">
      <c r="A223" s="1354"/>
      <c r="B223" s="550" t="s">
        <v>206</v>
      </c>
      <c r="C223" s="1342" t="s">
        <v>20</v>
      </c>
      <c r="D223" s="1343"/>
      <c r="E223" s="1343"/>
      <c r="F223" s="1343"/>
      <c r="G223" s="1344"/>
      <c r="H223" s="551" t="s">
        <v>160</v>
      </c>
      <c r="I223" s="1345">
        <f>IF(OR(A217=0,A217=""),"",VLOOKUP($A217,'Marks Entry'!$B$9:$FN$108,4,0))</f>
        <v>1453</v>
      </c>
      <c r="J223" s="1345"/>
      <c r="K223" s="1345"/>
      <c r="L223" s="1345"/>
      <c r="M223" s="1345"/>
      <c r="N223" s="1345"/>
      <c r="O223" s="1346"/>
      <c r="P223" s="1162"/>
      <c r="Q223" s="88"/>
      <c r="R223" s="88"/>
      <c r="S223" s="88"/>
      <c r="T223" s="88"/>
    </row>
    <row r="224" spans="1:20" s="9" customFormat="1" ht="21" customHeight="1">
      <c r="A224" s="1354"/>
      <c r="B224" s="550" t="s">
        <v>206</v>
      </c>
      <c r="C224" s="1308" t="s">
        <v>22</v>
      </c>
      <c r="D224" s="1309"/>
      <c r="E224" s="1309"/>
      <c r="F224" s="1309"/>
      <c r="G224" s="1310"/>
      <c r="H224" s="552" t="s">
        <v>160</v>
      </c>
      <c r="I224" s="1312" t="str">
        <f>IF(OR(A217=0,A217=""),"",VLOOKUP($A217,'Marks Entry'!$B$9:$FN$108,7,0))</f>
        <v>BAJRANG VISHNOI</v>
      </c>
      <c r="J224" s="1312"/>
      <c r="K224" s="1312"/>
      <c r="L224" s="1312"/>
      <c r="M224" s="1312"/>
      <c r="N224" s="1312"/>
      <c r="O224" s="1313"/>
      <c r="P224" s="1162"/>
      <c r="Q224" s="88"/>
      <c r="R224" s="88"/>
      <c r="S224" s="88"/>
      <c r="T224" s="88"/>
    </row>
    <row r="225" spans="1:20" s="9" customFormat="1" ht="21" customHeight="1">
      <c r="A225" s="1354"/>
      <c r="B225" s="550" t="s">
        <v>206</v>
      </c>
      <c r="C225" s="1308" t="s">
        <v>23</v>
      </c>
      <c r="D225" s="1309"/>
      <c r="E225" s="1309"/>
      <c r="F225" s="1309"/>
      <c r="G225" s="1310"/>
      <c r="H225" s="552" t="s">
        <v>160</v>
      </c>
      <c r="I225" s="1312" t="str">
        <f>IF(OR(A217=0,A217=""),"",VLOOKUP($A217,'Marks Entry'!$B$9:$FN$108,8,0))</f>
        <v>OM PRAKASH VISHNOI</v>
      </c>
      <c r="J225" s="1312"/>
      <c r="K225" s="1312"/>
      <c r="L225" s="1312"/>
      <c r="M225" s="1312"/>
      <c r="N225" s="1312"/>
      <c r="O225" s="1313"/>
      <c r="P225" s="1162"/>
      <c r="Q225" s="88"/>
      <c r="R225" s="88"/>
      <c r="S225" s="88"/>
      <c r="T225" s="88"/>
    </row>
    <row r="226" spans="1:20" s="9" customFormat="1" ht="21" customHeight="1">
      <c r="A226" s="1354"/>
      <c r="B226" s="550" t="s">
        <v>206</v>
      </c>
      <c r="C226" s="1308" t="s">
        <v>54</v>
      </c>
      <c r="D226" s="1309"/>
      <c r="E226" s="1309"/>
      <c r="F226" s="1309"/>
      <c r="G226" s="1310"/>
      <c r="H226" s="552" t="s">
        <v>160</v>
      </c>
      <c r="I226" s="1312" t="str">
        <f>IF(OR(A217=0,A217=""),"",VLOOKUP($A217,'Marks Entry'!$B$9:$FN$108,9,0))</f>
        <v>LOONGA DEVI</v>
      </c>
      <c r="J226" s="1312"/>
      <c r="K226" s="1312"/>
      <c r="L226" s="1312"/>
      <c r="M226" s="1312"/>
      <c r="N226" s="1312"/>
      <c r="O226" s="1313"/>
      <c r="P226" s="1162"/>
      <c r="Q226" s="88"/>
      <c r="R226" s="88"/>
      <c r="S226" s="88"/>
      <c r="T226" s="88"/>
    </row>
    <row r="227" spans="1:20" s="9" customFormat="1" ht="21" customHeight="1">
      <c r="A227" s="1354"/>
      <c r="B227" s="550" t="s">
        <v>206</v>
      </c>
      <c r="C227" s="1308" t="s">
        <v>55</v>
      </c>
      <c r="D227" s="1309"/>
      <c r="E227" s="1309"/>
      <c r="F227" s="1309"/>
      <c r="G227" s="1310"/>
      <c r="H227" s="552" t="s">
        <v>160</v>
      </c>
      <c r="I227" s="1311" t="str">
        <f>IF(OR(A217=0,A217=""),"",CONCATENATE('Marks Entry'!$G$4,'Marks Entry'!$J$4))</f>
        <v>6(A)</v>
      </c>
      <c r="J227" s="1312"/>
      <c r="K227" s="1312"/>
      <c r="L227" s="1312"/>
      <c r="M227" s="1312"/>
      <c r="N227" s="1312"/>
      <c r="O227" s="1313"/>
      <c r="P227" s="1162"/>
      <c r="Q227" s="88"/>
      <c r="R227" s="88"/>
      <c r="S227" s="88"/>
      <c r="T227" s="88"/>
    </row>
    <row r="228" spans="1:20" s="9" customFormat="1" ht="21" customHeight="1" thickBot="1">
      <c r="A228" s="1354"/>
      <c r="B228" s="550" t="s">
        <v>206</v>
      </c>
      <c r="C228" s="1314" t="s">
        <v>25</v>
      </c>
      <c r="D228" s="1315"/>
      <c r="E228" s="1315"/>
      <c r="F228" s="1315"/>
      <c r="G228" s="1316"/>
      <c r="H228" s="553" t="s">
        <v>160</v>
      </c>
      <c r="I228" s="1317">
        <f>IF(OR(A217=0,A217=""),"",VLOOKUP($A217,'Marks Entry'!$B$9:$FN$108,10,0))</f>
        <v>38991</v>
      </c>
      <c r="J228" s="1317"/>
      <c r="K228" s="1317"/>
      <c r="L228" s="1317"/>
      <c r="M228" s="1317"/>
      <c r="N228" s="1317"/>
      <c r="O228" s="1318"/>
      <c r="P228" s="1162"/>
      <c r="Q228" s="88"/>
      <c r="R228" s="88"/>
      <c r="S228" s="88"/>
      <c r="T228" s="88"/>
    </row>
    <row r="229" spans="1:20" s="9" customFormat="1" ht="34.5" customHeight="1">
      <c r="A229" s="1354"/>
      <c r="B229" s="550" t="s">
        <v>206</v>
      </c>
      <c r="C229" s="1319" t="s">
        <v>56</v>
      </c>
      <c r="D229" s="1320"/>
      <c r="E229" s="554" t="s">
        <v>81</v>
      </c>
      <c r="F229" s="554" t="s">
        <v>82</v>
      </c>
      <c r="G229" s="555" t="str">
        <f>'Marks Entry'!$R$5</f>
        <v>No Bag Day Activity</v>
      </c>
      <c r="H229" s="556" t="s">
        <v>31</v>
      </c>
      <c r="I229" s="1321" t="s">
        <v>57</v>
      </c>
      <c r="J229" s="1322"/>
      <c r="K229" s="557" t="s">
        <v>199</v>
      </c>
      <c r="L229" s="1323" t="s">
        <v>93</v>
      </c>
      <c r="M229" s="1324"/>
      <c r="N229" s="558" t="s">
        <v>85</v>
      </c>
      <c r="O229" s="1325" t="s">
        <v>100</v>
      </c>
      <c r="P229" s="1162"/>
      <c r="Q229" s="88"/>
      <c r="R229" s="88"/>
      <c r="S229" s="88"/>
      <c r="T229" s="88"/>
    </row>
    <row r="230" spans="1:20" s="9" customFormat="1" ht="21.75" customHeight="1" thickBot="1">
      <c r="A230" s="1354"/>
      <c r="B230" s="550" t="s">
        <v>206</v>
      </c>
      <c r="C230" s="1327" t="s">
        <v>58</v>
      </c>
      <c r="D230" s="1328"/>
      <c r="E230" s="559">
        <f>'Marks Entry'!$N$7</f>
        <v>10</v>
      </c>
      <c r="F230" s="559">
        <f>'Marks Entry'!$Q$7</f>
        <v>10</v>
      </c>
      <c r="G230" s="559">
        <f>'Marks Entry'!$T$7</f>
        <v>10</v>
      </c>
      <c r="H230" s="560">
        <f>SUM(E230:G230)</f>
        <v>30</v>
      </c>
      <c r="I230" s="1329">
        <f>'Marks Entry'!$X$7</f>
        <v>70</v>
      </c>
      <c r="J230" s="1330"/>
      <c r="K230" s="561">
        <f>SUM(H230,I230)</f>
        <v>100</v>
      </c>
      <c r="L230" s="1347">
        <f>'Marks Entry'!$AA$7</f>
        <v>100</v>
      </c>
      <c r="M230" s="1348"/>
      <c r="N230" s="562">
        <f>H230+I230+L230</f>
        <v>200</v>
      </c>
      <c r="O230" s="1326"/>
      <c r="P230" s="1162"/>
      <c r="Q230" s="88"/>
      <c r="R230" s="88"/>
      <c r="S230" s="88"/>
      <c r="T230" s="88"/>
    </row>
    <row r="231" spans="1:20" s="9" customFormat="1" ht="21.75" customHeight="1">
      <c r="A231" s="1354"/>
      <c r="B231" s="550" t="s">
        <v>206</v>
      </c>
      <c r="C231" s="1349" t="str">
        <f>'Marks Entry'!$L$3</f>
        <v>HINDI</v>
      </c>
      <c r="D231" s="1350"/>
      <c r="E231" s="563">
        <f>IF(OR(A217=0,A217=""),"",IF($L220="TC",0,IF($L220="Nso",0,VLOOKUP($A217,'Marks Entry'!$B$9:$FN$108,13,0))))</f>
        <v>4</v>
      </c>
      <c r="F231" s="563">
        <f>IF(OR(A217=0,A217=""),"",IF($L220="TC",0,IF($L220="Nso",0,VLOOKUP($A217,'Marks Entry'!$B$9:$FN$108,16,0))))</f>
        <v>4</v>
      </c>
      <c r="G231" s="563">
        <f>IF(OR(A217=0,A217=""),"",IF($L220="TC",0,IF($L220="Nso",0,VLOOKUP($A217,'Marks Entry'!$B$9:$FN$108,19,0))))</f>
        <v>2</v>
      </c>
      <c r="H231" s="564">
        <f>SUM(E231:G231)</f>
        <v>10</v>
      </c>
      <c r="I231" s="1351">
        <f>IF(OR(A217=0,A217=""),"",IF($L220="TC",0,IF($L220="Nso",0,VLOOKUP($A217,'Marks Entry'!$B$9:$FN$108,23,0))))</f>
        <v>30</v>
      </c>
      <c r="J231" s="1247"/>
      <c r="K231" s="565">
        <f>SUM(H231,I231)</f>
        <v>40</v>
      </c>
      <c r="L231" s="1246">
        <f>IF(OR(A217=0,A217=""),"",IF($L220="TC",0,IF($L220="Nso",0,VLOOKUP($A217,'Marks Entry'!$B$9:$FN$108,26,0))))</f>
        <v>60</v>
      </c>
      <c r="M231" s="1352"/>
      <c r="N231" s="566">
        <f>SUM(H231,I231,L231)</f>
        <v>100</v>
      </c>
      <c r="O231" s="567" t="str">
        <f>IF(OR(A217=0,A217=""),"",IF($L220="TC",0,IF($L220="Nso",0,VLOOKUP($A217,'Marks Entry'!$B$9:$FN$108,30,0))))</f>
        <v>D</v>
      </c>
      <c r="P231" s="1162"/>
      <c r="Q231" s="88"/>
      <c r="R231" s="88"/>
      <c r="S231" s="88"/>
      <c r="T231" s="88"/>
    </row>
    <row r="232" spans="1:20" s="9" customFormat="1" ht="21.75" customHeight="1">
      <c r="A232" s="1354"/>
      <c r="B232" s="550" t="s">
        <v>206</v>
      </c>
      <c r="C232" s="1300" t="str">
        <f>'Marks Entry'!$AF$3</f>
        <v>ENGLISH</v>
      </c>
      <c r="D232" s="1301"/>
      <c r="E232" s="563">
        <f>IF(OR(A217=0,A217=""),"",IF($L220="TC",0,IF($L220="Nso",0,VLOOKUP($A217,'Marks Entry'!$B$9:$FN$108,33,0))))</f>
        <v>6</v>
      </c>
      <c r="F232" s="563">
        <f>IF(OR(A217=0,A217=""),"",IF($L220="TC",0,IF($L220="Nso",0,VLOOKUP($A217,'Marks Entry'!$B$9:$FN$108,36,0))))</f>
        <v>6</v>
      </c>
      <c r="G232" s="563">
        <f>IF(OR(A217=0,A217=""),"",IF($L220="TC",0,IF($L220="Nso",0,VLOOKUP($A217,'Marks Entry'!$B$9:$FN$108,39,0))))</f>
        <v>3</v>
      </c>
      <c r="H232" s="568">
        <f t="shared" ref="H232:H236" si="18">SUM(E232:G232)</f>
        <v>15</v>
      </c>
      <c r="I232" s="1302">
        <f>IF(OR(A217=0,A217=""),"",IF($L220="TC",0,IF($L220="Nso",0,VLOOKUP($A217,'Marks Entry'!$B$9:$FN$108,43,0))))</f>
        <v>40</v>
      </c>
      <c r="J232" s="1201"/>
      <c r="K232" s="569">
        <f t="shared" ref="K232:K236" si="19">SUM(H232,I232)</f>
        <v>55</v>
      </c>
      <c r="L232" s="1200">
        <f>IF(OR(A217=0,A217=""),"",IF($L220="TC",0,IF($L220="Nso",0,VLOOKUP($A217,'Marks Entry'!$B$9:$FN$108,46,0))))</f>
        <v>70</v>
      </c>
      <c r="M232" s="1303"/>
      <c r="N232" s="566">
        <f t="shared" ref="N232:N236" si="20">SUM(H232,I232,L232)</f>
        <v>125</v>
      </c>
      <c r="O232" s="567" t="str">
        <f>IF(OR(A217=0,A217=""),"",IF($L220="TC",0,IF($L220="Nso",0,VLOOKUP($A217,'Marks Entry'!$B$9:$FN$108,50,0))))</f>
        <v>C</v>
      </c>
      <c r="P232" s="1162"/>
      <c r="Q232" s="88"/>
      <c r="R232" s="88"/>
      <c r="S232" s="88"/>
      <c r="T232" s="88"/>
    </row>
    <row r="233" spans="1:20" s="9" customFormat="1" ht="21.75" customHeight="1">
      <c r="A233" s="1354"/>
      <c r="B233" s="550" t="s">
        <v>206</v>
      </c>
      <c r="C233" s="1300" t="str">
        <f>'Marks Entry'!$AZ$3</f>
        <v>SANSKRIT</v>
      </c>
      <c r="D233" s="1301"/>
      <c r="E233" s="563">
        <f>IF(OR(A217=0,A217=""),"",IF($L220="TC",0,IF($L220="Nso",0,VLOOKUP($A217,'Marks Entry'!$B$9:$FN$108,53,0))))</f>
        <v>8</v>
      </c>
      <c r="F233" s="563">
        <f>IF(OR(A217=0,A217=""),"",IF($L220="TC",0,IF($L220="TC",0,IF($L220="Nso",0,VLOOKUP($A217,'Marks Entry'!$B$9:$FN$108,56,0)))))</f>
        <v>8</v>
      </c>
      <c r="G233" s="563">
        <f>IF(OR(A217=0,A217=""),"",IF($L220="TC",0,IF($L220="TC",0,IF($L220="Nso",0,VLOOKUP($A217,'Marks Entry'!$B$9:$FN$108,59,0)))))</f>
        <v>4</v>
      </c>
      <c r="H233" s="568">
        <f t="shared" si="18"/>
        <v>20</v>
      </c>
      <c r="I233" s="1302">
        <f>IF(OR(A217=0,A217=""),"",IF($L220="TC",0,IF($L220="Nso",0,VLOOKUP($A217,'Marks Entry'!$B$9:$FN$108,63,0))))</f>
        <v>45</v>
      </c>
      <c r="J233" s="1201"/>
      <c r="K233" s="569">
        <f t="shared" si="19"/>
        <v>65</v>
      </c>
      <c r="L233" s="1200">
        <f>IF(OR(A217=0,A217=""),"",IF($L220="TC",0,IF($L220="Nso",0,VLOOKUP($A217,'Marks Entry'!$B$9:$FN$108,66,0))))</f>
        <v>80</v>
      </c>
      <c r="M233" s="1303"/>
      <c r="N233" s="566">
        <f t="shared" si="20"/>
        <v>145</v>
      </c>
      <c r="O233" s="567" t="str">
        <f>IF(OR(A217=0,A217=""),"",IF($L220="TC",0,IF($L220="Nso",0,VLOOKUP($A217,'Marks Entry'!$B$9:$FN$108,70,0))))</f>
        <v>B</v>
      </c>
      <c r="P233" s="1162"/>
      <c r="Q233" s="88"/>
      <c r="R233" s="88"/>
      <c r="S233" s="88"/>
      <c r="T233" s="88"/>
    </row>
    <row r="234" spans="1:20" s="9" customFormat="1" ht="21.75" customHeight="1">
      <c r="A234" s="1354"/>
      <c r="B234" s="550" t="s">
        <v>206</v>
      </c>
      <c r="C234" s="1300" t="str">
        <f>'Marks Entry'!$BT$3</f>
        <v>SCIENCE</v>
      </c>
      <c r="D234" s="1301"/>
      <c r="E234" s="563">
        <f>IF(OR(A217=0,A217=""),"",IF($L220="TC",0,IF($L220="Nso",0,VLOOKUP($A217,'Marks Entry'!$B$9:$FN$108,73,0))))</f>
        <v>4</v>
      </c>
      <c r="F234" s="563">
        <f>IF(OR(A217=0,A217=""),"",IF($L220="TC",0,IF($L220="Nso",0,VLOOKUP($A217,'Marks Entry'!$B$9:$FN$108,76,0))))</f>
        <v>4</v>
      </c>
      <c r="G234" s="563">
        <f>IF(OR(A217=0,A217=""),"",IF($L220="TC",0,IF($L220="Nso",0,VLOOKUP($A217,'Marks Entry'!$B$9:$FN$108,79,0))))</f>
        <v>2</v>
      </c>
      <c r="H234" s="568">
        <f t="shared" si="18"/>
        <v>10</v>
      </c>
      <c r="I234" s="1302">
        <f>IF(OR(A217=0,A217=""),"",IF($L220="TC",0,IF($L220="Nso",0,VLOOKUP($A217,'Marks Entry'!$B$9:$FN$108,83,0))))</f>
        <v>45</v>
      </c>
      <c r="J234" s="1201"/>
      <c r="K234" s="569">
        <f t="shared" si="19"/>
        <v>55</v>
      </c>
      <c r="L234" s="1200">
        <f>IF(OR(A217=0,A217=""),"",IF($L220="TC",0,IF($L220="Nso",0,VLOOKUP($A217,'Marks Entry'!$B$9:$FN$108,86,0))))</f>
        <v>60</v>
      </c>
      <c r="M234" s="1303"/>
      <c r="N234" s="566">
        <f t="shared" si="20"/>
        <v>115</v>
      </c>
      <c r="O234" s="567" t="str">
        <f>IF(OR(A217=0,A217=""),"",IF($L220="TC",0,IF($L220="Nso",0,VLOOKUP($A217,'Marks Entry'!$B$9:$FN$108,90,0))))</f>
        <v>C</v>
      </c>
      <c r="P234" s="1162"/>
      <c r="Q234" s="88"/>
      <c r="R234" s="88"/>
      <c r="S234" s="88"/>
      <c r="T234" s="88"/>
    </row>
    <row r="235" spans="1:20" s="9" customFormat="1" ht="21.75" customHeight="1">
      <c r="A235" s="1354"/>
      <c r="B235" s="550" t="s">
        <v>206</v>
      </c>
      <c r="C235" s="1300" t="str">
        <f>'Marks Entry'!$CN$3</f>
        <v>MATHEMATICS</v>
      </c>
      <c r="D235" s="1301"/>
      <c r="E235" s="563">
        <f>IF(OR(A217=0,A217=""),"",IF($L220="TC",0,IF($L220="Nso",0,VLOOKUP($A217,'Marks Entry'!$B$9:$FN$108,93,0))))</f>
        <v>8</v>
      </c>
      <c r="F235" s="563">
        <f>IF(OR(A217=0,A217=""),"",IF($L220="TC",0,IF($L220="Nso",0,VLOOKUP($A217,'Marks Entry'!$B$9:$FN$108,96,0))))</f>
        <v>8</v>
      </c>
      <c r="G235" s="563">
        <f>IF(OR(A217=0,A217=""),"",IF($L220="TC",0,IF($L220="Nso",0,VLOOKUP($A217,'Marks Entry'!$B$9:$FN$108,99,0))))</f>
        <v>4</v>
      </c>
      <c r="H235" s="568">
        <f t="shared" si="18"/>
        <v>20</v>
      </c>
      <c r="I235" s="1302">
        <f>IF(OR(A217=0,A217=""),"",IF($L220="TC",0,IF($L220="Nso",0,VLOOKUP($A217,'Marks Entry'!$B$9:$FN$108,103,0))))</f>
        <v>30</v>
      </c>
      <c r="J235" s="1201"/>
      <c r="K235" s="569">
        <f t="shared" si="19"/>
        <v>50</v>
      </c>
      <c r="L235" s="1200">
        <f>IF(OR(A217=0,A217=""),"",IF($L220="TC",0,IF($L220="Nso",0,VLOOKUP($A217,'Marks Entry'!$B$9:$FN$108,106,0))))</f>
        <v>60</v>
      </c>
      <c r="M235" s="1303"/>
      <c r="N235" s="566">
        <f t="shared" si="20"/>
        <v>110</v>
      </c>
      <c r="O235" s="567" t="str">
        <f>IF(OR(A217=0,A217=""),"",IF($L220="TC",0,IF($L220="Nso",0,VLOOKUP($A217,'Marks Entry'!$B$9:$FN$108,110,0))))</f>
        <v>C</v>
      </c>
      <c r="P235" s="1162"/>
      <c r="Q235" s="88"/>
      <c r="R235" s="88"/>
      <c r="S235" s="88"/>
      <c r="T235" s="88"/>
    </row>
    <row r="236" spans="1:20" s="9" customFormat="1" ht="21.75" customHeight="1" thickBot="1">
      <c r="A236" s="1354"/>
      <c r="B236" s="550" t="s">
        <v>206</v>
      </c>
      <c r="C236" s="1304" t="str">
        <f>'Marks Entry'!$DH$3</f>
        <v>SOCIAL SCIENCE</v>
      </c>
      <c r="D236" s="1305"/>
      <c r="E236" s="563">
        <f>IF(OR(A217=0,A217=""),"",IF($L220="TC",0,IF($L220="Nso",0,VLOOKUP($A217,'Marks Entry'!$B$9:$FN$108,113,0))))</f>
        <v>10</v>
      </c>
      <c r="F236" s="563">
        <f>IF(OR(A217=0,A217=""),"",IF($L220="TC",0,IF($L220="Nso",0,VLOOKUP($A217,'Marks Entry'!$B$9:$FN$108,116,0))))</f>
        <v>10</v>
      </c>
      <c r="G236" s="563">
        <f>IF(OR(A217=0,A217=""),"",IF($L220="TC",0,IF($L220="Nso",0,VLOOKUP($A217,'Marks Entry'!$B$9:$FN$108,119,0))))</f>
        <v>5</v>
      </c>
      <c r="H236" s="570">
        <f t="shared" si="18"/>
        <v>25</v>
      </c>
      <c r="I236" s="1306">
        <f>IF(OR(A217=0,A217=""),"",IF($L220="TC",0,IF($L220="Nso",0,VLOOKUP($A217,'Marks Entry'!$B$9:$FN$108,123,0))))</f>
        <v>40</v>
      </c>
      <c r="J236" s="1212"/>
      <c r="K236" s="571">
        <f t="shared" si="19"/>
        <v>65</v>
      </c>
      <c r="L236" s="1211">
        <f>IF(OR(A217=0,A217=""),"",IF($L220="TC",0,IF($L220="Nso",0,VLOOKUP($A217,'Marks Entry'!$B$9:$FN$108,126,0))))</f>
        <v>90</v>
      </c>
      <c r="M236" s="1307"/>
      <c r="N236" s="566">
        <f t="shared" si="20"/>
        <v>155</v>
      </c>
      <c r="O236" s="567" t="str">
        <f>IF(OR(A217=0,A217=""),"",IF($L220="TC",0,IF($L220="Nso",0,VLOOKUP($A217,'Marks Entry'!$B$9:$FN$108,130,0))))</f>
        <v>B</v>
      </c>
      <c r="P236" s="1162"/>
      <c r="Q236" s="88"/>
      <c r="R236" s="88"/>
      <c r="S236" s="88"/>
      <c r="T236" s="88"/>
    </row>
    <row r="237" spans="1:20" s="9" customFormat="1" ht="21.75" customHeight="1">
      <c r="A237" s="1354"/>
      <c r="B237" s="550" t="s">
        <v>206</v>
      </c>
      <c r="C237" s="1284" t="s">
        <v>86</v>
      </c>
      <c r="D237" s="1285"/>
      <c r="E237" s="1286"/>
      <c r="F237" s="1290" t="s">
        <v>87</v>
      </c>
      <c r="G237" s="1291"/>
      <c r="H237" s="1292" t="s">
        <v>88</v>
      </c>
      <c r="I237" s="1292"/>
      <c r="J237" s="1293" t="s">
        <v>43</v>
      </c>
      <c r="K237" s="1294"/>
      <c r="L237" s="572" t="s">
        <v>94</v>
      </c>
      <c r="M237" s="572" t="s">
        <v>204</v>
      </c>
      <c r="N237" s="573" t="s">
        <v>41</v>
      </c>
      <c r="O237" s="574" t="s">
        <v>45</v>
      </c>
      <c r="P237" s="1162"/>
      <c r="Q237" s="88"/>
      <c r="R237" s="88"/>
      <c r="S237" s="88"/>
      <c r="T237" s="88"/>
    </row>
    <row r="238" spans="1:20" s="9" customFormat="1" ht="21.75" customHeight="1" thickBot="1">
      <c r="A238" s="1354"/>
      <c r="B238" s="550" t="s">
        <v>206</v>
      </c>
      <c r="C238" s="1287"/>
      <c r="D238" s="1288"/>
      <c r="E238" s="1289"/>
      <c r="F238" s="1295">
        <f>IF(OR(A217=0,A217=""),"",IF($L220="TC",0,IF($L220="Nso",0,VLOOKUP($A217,'Marks Entry'!$B$9:$FN$108,161,0))))</f>
        <v>1200</v>
      </c>
      <c r="G238" s="1296"/>
      <c r="H238" s="1297">
        <f>IF(OR(A217=0,A217=""),"",IF($L220="TC",0,IF($L220="Nso",0,VLOOKUP($A217,'Marks Entry'!$B$9:$FN$108,162,0))))</f>
        <v>750</v>
      </c>
      <c r="I238" s="1297"/>
      <c r="J238" s="1298">
        <f>IF(OR(A217=0,A217=""),"",IF($L220="TC",0,IF($L220="Nso",0,VLOOKUP($A217,'Marks Entry'!$B$9:$FN$108,163,0))))</f>
        <v>62.5</v>
      </c>
      <c r="K238" s="1299"/>
      <c r="L238" s="575" t="str">
        <f>IF(OR(A217=0,A217=""),"",IF($L220="TC",0,IF($L220="Nso",0,VLOOKUP($A217,'Marks Entry'!$B$9:$FN$108,164,0))))</f>
        <v>First</v>
      </c>
      <c r="M238" s="575" t="str">
        <f>IF(OR(A217=0,A217=""),"",IF($L220="TC",0,IF($L220="Nso",0,VLOOKUP($A217,'Marks Entry'!$B$9:$FN$108,165,0))))</f>
        <v>C</v>
      </c>
      <c r="N238" s="576" t="str">
        <f>IF(OR(A217=0,A217=""),"",IF($L220="TC","TC",IF($L220="Nso","NSO",VLOOKUP($A217,'Marks Entry'!$B$9:$FN$108,166,0))))</f>
        <v>PASSED</v>
      </c>
      <c r="O238" s="577">
        <f>IF(OR(A217=0,A217=""),"",IF($L220="Nso",0,VLOOKUP($A217,'Marks Entry'!$B$9:$FN$108,168,0)))</f>
        <v>0.99999999999999933</v>
      </c>
      <c r="P238" s="1162"/>
      <c r="Q238" s="88"/>
      <c r="R238" s="88"/>
      <c r="S238" s="88"/>
      <c r="T238" s="88"/>
    </row>
    <row r="239" spans="1:20" s="9" customFormat="1" ht="21.75" customHeight="1">
      <c r="A239" s="1354"/>
      <c r="B239" s="550" t="s">
        <v>206</v>
      </c>
      <c r="C239" s="1266" t="s">
        <v>61</v>
      </c>
      <c r="D239" s="1267"/>
      <c r="E239" s="1267"/>
      <c r="F239" s="1267"/>
      <c r="G239" s="1267"/>
      <c r="H239" s="1267"/>
      <c r="I239" s="1268"/>
      <c r="J239" s="1269" t="s">
        <v>62</v>
      </c>
      <c r="K239" s="1269"/>
      <c r="L239" s="1270"/>
      <c r="M239" s="578">
        <f>IF(OR(A217=0,A217=""),"",IF($L220="TC",0,IF($L220="Nso",0,VLOOKUP($A217,'Marks Entry'!$B$9:$FN$108,158,0))))</f>
        <v>0</v>
      </c>
      <c r="N239" s="1271" t="s">
        <v>103</v>
      </c>
      <c r="O239" s="1272"/>
      <c r="P239" s="1162"/>
      <c r="Q239" s="88"/>
      <c r="R239" s="88"/>
      <c r="S239" s="88"/>
      <c r="T239" s="88"/>
    </row>
    <row r="240" spans="1:20" s="9" customFormat="1" ht="21.75" customHeight="1" thickBot="1">
      <c r="A240" s="1354"/>
      <c r="B240" s="550" t="s">
        <v>206</v>
      </c>
      <c r="C240" s="1273" t="s">
        <v>56</v>
      </c>
      <c r="D240" s="1274"/>
      <c r="E240" s="1274"/>
      <c r="F240" s="1275" t="s">
        <v>166</v>
      </c>
      <c r="G240" s="1275"/>
      <c r="H240" s="1275"/>
      <c r="I240" s="579" t="s">
        <v>49</v>
      </c>
      <c r="J240" s="1276" t="s">
        <v>63</v>
      </c>
      <c r="K240" s="1276"/>
      <c r="L240" s="1277"/>
      <c r="M240" s="580">
        <f>IF(OR(A217=0,A217=""),"",IF($L220="TC",0,IF($L220="Nso",0,VLOOKUP($A217,'Marks Entry'!$B$9:$FN$108,159,0))))</f>
        <v>0</v>
      </c>
      <c r="N240" s="1278" t="str">
        <f>IF(OR(A217=0,A217=""),"",IF($L220="TC",0,IF($L220="Nso",0,VLOOKUP($A217,'Marks Entry'!$B$9:$FN$108,160,0))))</f>
        <v/>
      </c>
      <c r="O240" s="1279"/>
      <c r="P240" s="1162"/>
      <c r="Q240" s="88"/>
      <c r="R240" s="88"/>
      <c r="S240" s="88"/>
      <c r="T240" s="88"/>
    </row>
    <row r="241" spans="1:20" s="9" customFormat="1" ht="21.75" customHeight="1">
      <c r="A241" s="1354"/>
      <c r="B241" s="550" t="s">
        <v>206</v>
      </c>
      <c r="C241" s="1273"/>
      <c r="D241" s="1274"/>
      <c r="E241" s="1274"/>
      <c r="F241" s="1275"/>
      <c r="G241" s="1275"/>
      <c r="H241" s="1275"/>
      <c r="I241" s="581" t="s">
        <v>101</v>
      </c>
      <c r="J241" s="1280" t="s">
        <v>64</v>
      </c>
      <c r="K241" s="1280"/>
      <c r="L241" s="1281"/>
      <c r="M241" s="1282" t="str">
        <f>IF(OR(A217=0,A217=""),"",IF($L220="TC",0,IF($L220="Nso",0,VLOOKUP($A217,'Marks Entry'!$B$9:$FN$108,169,0))))</f>
        <v>Good</v>
      </c>
      <c r="N241" s="1282"/>
      <c r="O241" s="1283"/>
      <c r="P241" s="1162"/>
      <c r="Q241" s="88"/>
      <c r="R241" s="88"/>
      <c r="S241" s="88"/>
      <c r="T241" s="88"/>
    </row>
    <row r="242" spans="1:20" s="9" customFormat="1" ht="21.75" customHeight="1">
      <c r="A242" s="1354"/>
      <c r="B242" s="550" t="s">
        <v>206</v>
      </c>
      <c r="C242" s="1251" t="str">
        <f>'Marks Entry'!$EB$3</f>
        <v>Work Exp.</v>
      </c>
      <c r="D242" s="1252"/>
      <c r="E242" s="1253"/>
      <c r="F242" s="1254" t="str">
        <f>IF(OR(A217=0,A217=""),"",IF($L220="TC",0,IF($L220="Nso",0,VLOOKUP($A217,'Marks Entry'!$B$9:$GM$108,186,0))))</f>
        <v>71/100</v>
      </c>
      <c r="G242" s="1254"/>
      <c r="H242" s="1254"/>
      <c r="I242" s="582" t="str">
        <f>IF(OR(A217=0,A217=""),"",IF($L220="TC",0,IF($L220="Nso",0,VLOOKUP($A217,'Marks Entry'!$B$9:$GM$108,139,0))))</f>
        <v>B</v>
      </c>
      <c r="J242" s="1255" t="s">
        <v>80</v>
      </c>
      <c r="K242" s="1255"/>
      <c r="L242" s="1256"/>
      <c r="M242" s="1257">
        <f>IF(OR(A217=0,A217=""),"",'Marks Entry'!$AA$2)</f>
        <v>45419</v>
      </c>
      <c r="N242" s="1257"/>
      <c r="O242" s="1258"/>
      <c r="P242" s="1162"/>
      <c r="Q242" s="88"/>
      <c r="R242" s="88"/>
      <c r="S242" s="88"/>
      <c r="T242" s="88"/>
    </row>
    <row r="243" spans="1:20" s="9" customFormat="1" ht="21.75" customHeight="1">
      <c r="A243" s="1354"/>
      <c r="B243" s="550" t="s">
        <v>206</v>
      </c>
      <c r="C243" s="1259" t="str">
        <f>'Marks Entry'!$EK$3</f>
        <v>Art Edu.</v>
      </c>
      <c r="D243" s="1254"/>
      <c r="E243" s="1254"/>
      <c r="F243" s="1260" t="str">
        <f>IF(OR(A217=0,A217=""),"",IF($L220="TC",0,IF($L220="Nso",0,VLOOKUP($A217,'Marks Entry'!$B$9:$GM$108,190,0))))</f>
        <v>71/100</v>
      </c>
      <c r="G243" s="1261"/>
      <c r="H243" s="1262"/>
      <c r="I243" s="582" t="str">
        <f>IF(OR(A217=0,A217=""),"",IF($L220="TC",0,IF($L220="Nso",0,VLOOKUP($A217,'Marks Entry'!$B$9:$GM$108,148,0))))</f>
        <v>B</v>
      </c>
      <c r="J243" s="1263"/>
      <c r="K243" s="1263"/>
      <c r="L243" s="1264"/>
      <c r="M243" s="1264"/>
      <c r="N243" s="1264"/>
      <c r="O243" s="1265"/>
      <c r="P243" s="1162"/>
      <c r="Q243" s="88"/>
      <c r="R243" s="88"/>
      <c r="S243" s="88"/>
      <c r="T243" s="88"/>
    </row>
    <row r="244" spans="1:20" s="9" customFormat="1" ht="21.75" customHeight="1">
      <c r="A244" s="1354"/>
      <c r="B244" s="550" t="s">
        <v>206</v>
      </c>
      <c r="C244" s="1216" t="str">
        <f>'Marks Entry'!$ET$3</f>
        <v>HEALTH &amp; PHY. EDU.</v>
      </c>
      <c r="D244" s="1217"/>
      <c r="E244" s="1217"/>
      <c r="F244" s="1218" t="str">
        <f>IF(OR(A217=0,A217=""),"",IF($L220="TC",0,IF($L220="Nso",0,VLOOKUP($A217,'Marks Entry'!$B$9:$GM$108,194,0))))</f>
        <v>71/100</v>
      </c>
      <c r="G244" s="1219"/>
      <c r="H244" s="1220"/>
      <c r="I244" s="582" t="str">
        <f>IF(OR(A217=0,A217=""),"",IF($L220="TC",0,IF($L220="Nso",0,VLOOKUP($A217,'Marks Entry'!$B$9:$GM$108,157,0))))</f>
        <v>B</v>
      </c>
      <c r="J244" s="1221" t="s">
        <v>76</v>
      </c>
      <c r="K244" s="1222"/>
      <c r="L244" s="1223"/>
      <c r="M244" s="1227"/>
      <c r="N244" s="1228"/>
      <c r="O244" s="1229"/>
      <c r="P244" s="1162"/>
      <c r="Q244" s="88"/>
      <c r="R244" s="88"/>
      <c r="S244" s="88"/>
      <c r="T244" s="88"/>
    </row>
    <row r="245" spans="1:20" s="9" customFormat="1" ht="21.75" customHeight="1">
      <c r="A245" s="1354"/>
      <c r="B245" s="550" t="s">
        <v>206</v>
      </c>
      <c r="C245" s="1233" t="s">
        <v>65</v>
      </c>
      <c r="D245" s="1234"/>
      <c r="E245" s="1234"/>
      <c r="F245" s="1234"/>
      <c r="G245" s="1234"/>
      <c r="H245" s="1234"/>
      <c r="I245" s="1235"/>
      <c r="J245" s="1224"/>
      <c r="K245" s="1225"/>
      <c r="L245" s="1226"/>
      <c r="M245" s="1230"/>
      <c r="N245" s="1231"/>
      <c r="O245" s="1232"/>
      <c r="P245" s="1162"/>
      <c r="Q245" s="88"/>
      <c r="R245" s="88"/>
      <c r="S245" s="88"/>
      <c r="T245" s="88"/>
    </row>
    <row r="246" spans="1:20" s="9" customFormat="1" ht="21.75" customHeight="1" thickBot="1">
      <c r="A246" s="1354"/>
      <c r="B246" s="550" t="s">
        <v>206</v>
      </c>
      <c r="C246" s="583" t="s">
        <v>66</v>
      </c>
      <c r="D246" s="1236" t="s">
        <v>71</v>
      </c>
      <c r="E246" s="1237"/>
      <c r="F246" s="1236" t="s">
        <v>72</v>
      </c>
      <c r="G246" s="1238"/>
      <c r="H246" s="1238"/>
      <c r="I246" s="1239"/>
      <c r="J246" s="1240" t="s">
        <v>77</v>
      </c>
      <c r="K246" s="1241"/>
      <c r="L246" s="1241"/>
      <c r="M246" s="1241"/>
      <c r="N246" s="1241"/>
      <c r="O246" s="1242"/>
      <c r="P246" s="1162"/>
      <c r="Q246" s="88"/>
      <c r="R246" s="88"/>
      <c r="S246" s="88"/>
      <c r="T246" s="88"/>
    </row>
    <row r="247" spans="1:20" s="9" customFormat="1" ht="21.75" customHeight="1">
      <c r="A247" s="1354"/>
      <c r="B247" s="550" t="s">
        <v>206</v>
      </c>
      <c r="C247" s="584" t="s">
        <v>67</v>
      </c>
      <c r="D247" s="1246" t="s">
        <v>207</v>
      </c>
      <c r="E247" s="1247"/>
      <c r="F247" s="1248" t="s">
        <v>73</v>
      </c>
      <c r="G247" s="1249"/>
      <c r="H247" s="1249"/>
      <c r="I247" s="1250"/>
      <c r="J247" s="1243"/>
      <c r="K247" s="1244"/>
      <c r="L247" s="1244"/>
      <c r="M247" s="1244"/>
      <c r="N247" s="1244"/>
      <c r="O247" s="1245"/>
      <c r="P247" s="1162"/>
      <c r="Q247" s="88"/>
      <c r="R247" s="88"/>
      <c r="S247" s="88"/>
      <c r="T247" s="88"/>
    </row>
    <row r="248" spans="1:20" s="9" customFormat="1" ht="21.75" customHeight="1">
      <c r="A248" s="1354"/>
      <c r="B248" s="550" t="s">
        <v>206</v>
      </c>
      <c r="C248" s="585" t="s">
        <v>68</v>
      </c>
      <c r="D248" s="1200" t="s">
        <v>208</v>
      </c>
      <c r="E248" s="1201"/>
      <c r="F248" s="1202" t="s">
        <v>74</v>
      </c>
      <c r="G248" s="1203"/>
      <c r="H248" s="1203"/>
      <c r="I248" s="1204"/>
      <c r="J248" s="1243"/>
      <c r="K248" s="1244"/>
      <c r="L248" s="1244"/>
      <c r="M248" s="1244"/>
      <c r="N248" s="1244"/>
      <c r="O248" s="1245"/>
      <c r="P248" s="1162"/>
      <c r="Q248" s="88"/>
      <c r="R248" s="88"/>
      <c r="S248" s="88"/>
      <c r="T248" s="88"/>
    </row>
    <row r="249" spans="1:20" s="9" customFormat="1" ht="21.75" customHeight="1">
      <c r="A249" s="1354"/>
      <c r="B249" s="550" t="s">
        <v>206</v>
      </c>
      <c r="C249" s="585" t="s">
        <v>70</v>
      </c>
      <c r="D249" s="1200" t="s">
        <v>209</v>
      </c>
      <c r="E249" s="1201"/>
      <c r="F249" s="1202" t="s">
        <v>75</v>
      </c>
      <c r="G249" s="1203"/>
      <c r="H249" s="1203"/>
      <c r="I249" s="1204"/>
      <c r="J249" s="1205" t="s">
        <v>89</v>
      </c>
      <c r="K249" s="1206"/>
      <c r="L249" s="1206"/>
      <c r="M249" s="1206"/>
      <c r="N249" s="1206"/>
      <c r="O249" s="1207"/>
      <c r="P249" s="1162"/>
      <c r="Q249" s="88"/>
      <c r="R249" s="88"/>
      <c r="S249" s="88"/>
      <c r="T249" s="88"/>
    </row>
    <row r="250" spans="1:20" s="9" customFormat="1" ht="21.75" customHeight="1">
      <c r="A250" s="1354"/>
      <c r="B250" s="550" t="s">
        <v>206</v>
      </c>
      <c r="C250" s="585" t="s">
        <v>69</v>
      </c>
      <c r="D250" s="1200" t="s">
        <v>210</v>
      </c>
      <c r="E250" s="1201"/>
      <c r="F250" s="1202" t="s">
        <v>102</v>
      </c>
      <c r="G250" s="1203"/>
      <c r="H250" s="1203"/>
      <c r="I250" s="1204"/>
      <c r="J250" s="1205"/>
      <c r="K250" s="1206"/>
      <c r="L250" s="1206"/>
      <c r="M250" s="1206"/>
      <c r="N250" s="1206"/>
      <c r="O250" s="1207"/>
      <c r="P250" s="1162"/>
      <c r="Q250" s="88"/>
      <c r="R250" s="88"/>
      <c r="S250" s="88"/>
      <c r="T250" s="88"/>
    </row>
    <row r="251" spans="1:20" s="9" customFormat="1" ht="21.75" customHeight="1" thickBot="1">
      <c r="A251" s="1354"/>
      <c r="B251" s="586" t="s">
        <v>206</v>
      </c>
      <c r="C251" s="587" t="s">
        <v>152</v>
      </c>
      <c r="D251" s="1211" t="s">
        <v>211</v>
      </c>
      <c r="E251" s="1212"/>
      <c r="F251" s="1213" t="s">
        <v>212</v>
      </c>
      <c r="G251" s="1214"/>
      <c r="H251" s="1214"/>
      <c r="I251" s="1215"/>
      <c r="J251" s="1208"/>
      <c r="K251" s="1209"/>
      <c r="L251" s="1209"/>
      <c r="M251" s="1209"/>
      <c r="N251" s="1209"/>
      <c r="O251" s="1210"/>
      <c r="P251" s="1162"/>
      <c r="Q251" s="88"/>
      <c r="R251" s="88"/>
      <c r="S251" s="88"/>
      <c r="T251" s="88"/>
    </row>
    <row r="252" spans="1:20" s="9" customFormat="1" ht="11.25" customHeight="1">
      <c r="A252" s="1199"/>
      <c r="B252" s="1199"/>
      <c r="C252" s="1199"/>
      <c r="D252" s="1199"/>
      <c r="E252" s="1199"/>
      <c r="F252" s="1199"/>
      <c r="G252" s="1199"/>
      <c r="H252" s="1199"/>
      <c r="I252" s="1199"/>
      <c r="J252" s="1199"/>
      <c r="K252" s="1199"/>
      <c r="L252" s="1199"/>
      <c r="M252" s="1199"/>
      <c r="N252" s="1199"/>
      <c r="O252" s="1199"/>
      <c r="P252" s="1199"/>
      <c r="Q252" s="88"/>
      <c r="R252" s="88"/>
      <c r="S252" s="88"/>
      <c r="T252" s="88"/>
    </row>
    <row r="253" spans="1:20" s="9" customFormat="1" ht="17.25" customHeight="1" thickBot="1">
      <c r="A253" s="549">
        <f>IF(A217=0,0,A217+1)</f>
        <v>8</v>
      </c>
      <c r="B253" s="1353" t="s">
        <v>52</v>
      </c>
      <c r="C253" s="1353"/>
      <c r="D253" s="1353"/>
      <c r="E253" s="1353"/>
      <c r="F253" s="1353"/>
      <c r="G253" s="1353"/>
      <c r="H253" s="1353"/>
      <c r="I253" s="1353"/>
      <c r="J253" s="1353"/>
      <c r="K253" s="1353"/>
      <c r="L253" s="1353"/>
      <c r="M253" s="1353"/>
      <c r="N253" s="1353"/>
      <c r="O253" s="1353"/>
      <c r="P253" s="1162"/>
      <c r="Q253" s="88"/>
      <c r="R253" s="88"/>
      <c r="S253" s="88"/>
      <c r="T253" s="88"/>
    </row>
    <row r="254" spans="1:20" s="9" customFormat="1" ht="44.25" customHeight="1">
      <c r="A254" s="1354"/>
      <c r="B254" s="1355">
        <v>108</v>
      </c>
      <c r="C254" s="1357" t="e">
        <f>logo</f>
        <v>#REF!</v>
      </c>
      <c r="D254" s="1359" t="str">
        <f>Master!$E$8</f>
        <v xml:space="preserve">Govt. Sr. Secondary School </v>
      </c>
      <c r="E254" s="1360"/>
      <c r="F254" s="1360"/>
      <c r="G254" s="1360"/>
      <c r="H254" s="1360"/>
      <c r="I254" s="1360"/>
      <c r="J254" s="1360"/>
      <c r="K254" s="1360"/>
      <c r="L254" s="1360"/>
      <c r="M254" s="1360"/>
      <c r="N254" s="1360"/>
      <c r="O254" s="1361"/>
      <c r="P254" s="1162"/>
      <c r="Q254" s="88"/>
      <c r="R254" s="88"/>
      <c r="S254" s="88"/>
      <c r="T254" s="88"/>
    </row>
    <row r="255" spans="1:20" s="9" customFormat="1" ht="26.25" customHeight="1" thickBot="1">
      <c r="A255" s="1354"/>
      <c r="B255" s="1356"/>
      <c r="C255" s="1358"/>
      <c r="D255" s="1362" t="str">
        <f>Master!$E$11</f>
        <v>P.S.-Bapini (Jodhpur)</v>
      </c>
      <c r="E255" s="1362"/>
      <c r="F255" s="1362"/>
      <c r="G255" s="1362"/>
      <c r="H255" s="1362"/>
      <c r="I255" s="1362"/>
      <c r="J255" s="1362"/>
      <c r="K255" s="1362"/>
      <c r="L255" s="1362"/>
      <c r="M255" s="1362"/>
      <c r="N255" s="1362"/>
      <c r="O255" s="1363"/>
      <c r="P255" s="1162"/>
      <c r="Q255" s="88"/>
      <c r="R255" s="88"/>
      <c r="S255" s="88"/>
      <c r="T255" s="88"/>
    </row>
    <row r="256" spans="1:20" s="9" customFormat="1" ht="15" customHeight="1">
      <c r="A256" s="1354"/>
      <c r="B256" s="1364"/>
      <c r="C256" s="1365" t="s">
        <v>161</v>
      </c>
      <c r="D256" s="1366"/>
      <c r="E256" s="1366"/>
      <c r="F256" s="1366"/>
      <c r="G256" s="1366"/>
      <c r="H256" s="1367"/>
      <c r="I256" s="1371" t="s">
        <v>124</v>
      </c>
      <c r="J256" s="1372"/>
      <c r="K256" s="1372"/>
      <c r="L256" s="1331">
        <f>IF(OR(A253=0,A253=""),0,VLOOKUP(A253,'Marks Entry'!$B$9:$G$108,6))</f>
        <v>908</v>
      </c>
      <c r="M256" s="1333" t="str">
        <f>CONCATENATE('Marks Entry'!$C$3,"0",'Marks Entry'!$G$3)</f>
        <v>School U-Dise Code :-08151106901</v>
      </c>
      <c r="N256" s="1334"/>
      <c r="O256" s="1335"/>
      <c r="P256" s="1162"/>
      <c r="Q256" s="88"/>
      <c r="R256" s="88"/>
      <c r="S256" s="88"/>
      <c r="T256" s="88"/>
    </row>
    <row r="257" spans="1:20" s="9" customFormat="1" ht="15" customHeight="1">
      <c r="A257" s="1354"/>
      <c r="B257" s="1364"/>
      <c r="C257" s="1365"/>
      <c r="D257" s="1366"/>
      <c r="E257" s="1366"/>
      <c r="F257" s="1366"/>
      <c r="G257" s="1366"/>
      <c r="H257" s="1367"/>
      <c r="I257" s="1371"/>
      <c r="J257" s="1372"/>
      <c r="K257" s="1372"/>
      <c r="L257" s="1331"/>
      <c r="M257" s="1336" t="str">
        <f>CONCATENATE('Marks Entry'!$I$3,'Marks Entry'!$J$3)</f>
        <v>Session :-2024-25</v>
      </c>
      <c r="N257" s="1337"/>
      <c r="O257" s="1338"/>
      <c r="P257" s="1162"/>
      <c r="Q257" s="88"/>
      <c r="R257" s="88"/>
      <c r="S257" s="88"/>
      <c r="T257" s="88"/>
    </row>
    <row r="258" spans="1:20" s="9" customFormat="1" ht="15" customHeight="1" thickBot="1">
      <c r="A258" s="1354"/>
      <c r="B258" s="1364"/>
      <c r="C258" s="1368"/>
      <c r="D258" s="1369"/>
      <c r="E258" s="1369"/>
      <c r="F258" s="1369"/>
      <c r="G258" s="1369"/>
      <c r="H258" s="1370"/>
      <c r="I258" s="1373"/>
      <c r="J258" s="1374"/>
      <c r="K258" s="1374"/>
      <c r="L258" s="1332"/>
      <c r="M258" s="1339"/>
      <c r="N258" s="1340"/>
      <c r="O258" s="1341"/>
      <c r="P258" s="1162"/>
      <c r="Q258" s="88"/>
      <c r="R258" s="88"/>
      <c r="S258" s="88"/>
      <c r="T258" s="88"/>
    </row>
    <row r="259" spans="1:20" s="9" customFormat="1" ht="21" customHeight="1">
      <c r="A259" s="1354"/>
      <c r="B259" s="550" t="s">
        <v>206</v>
      </c>
      <c r="C259" s="1342" t="s">
        <v>20</v>
      </c>
      <c r="D259" s="1343"/>
      <c r="E259" s="1343"/>
      <c r="F259" s="1343"/>
      <c r="G259" s="1344"/>
      <c r="H259" s="551" t="s">
        <v>160</v>
      </c>
      <c r="I259" s="1345">
        <f>IF(OR(A253=0,A253=""),"",VLOOKUP($A253,'Marks Entry'!$B$9:$FN$108,4,0))</f>
        <v>1</v>
      </c>
      <c r="J259" s="1345"/>
      <c r="K259" s="1345"/>
      <c r="L259" s="1345"/>
      <c r="M259" s="1345"/>
      <c r="N259" s="1345"/>
      <c r="O259" s="1346"/>
      <c r="P259" s="1162"/>
      <c r="Q259" s="88"/>
      <c r="R259" s="88"/>
      <c r="S259" s="88"/>
      <c r="T259" s="88"/>
    </row>
    <row r="260" spans="1:20" s="9" customFormat="1" ht="21" customHeight="1">
      <c r="A260" s="1354"/>
      <c r="B260" s="550" t="s">
        <v>206</v>
      </c>
      <c r="C260" s="1308" t="s">
        <v>22</v>
      </c>
      <c r="D260" s="1309"/>
      <c r="E260" s="1309"/>
      <c r="F260" s="1309"/>
      <c r="G260" s="1310"/>
      <c r="H260" s="552" t="s">
        <v>160</v>
      </c>
      <c r="I260" s="1312">
        <f>IF(OR(A253=0,A253=""),"",VLOOKUP($A253,'Marks Entry'!$B$9:$FN$108,7,0))</f>
        <v>0</v>
      </c>
      <c r="J260" s="1312"/>
      <c r="K260" s="1312"/>
      <c r="L260" s="1312"/>
      <c r="M260" s="1312"/>
      <c r="N260" s="1312"/>
      <c r="O260" s="1313"/>
      <c r="P260" s="1162"/>
      <c r="Q260" s="88"/>
      <c r="R260" s="88"/>
      <c r="S260" s="88"/>
      <c r="T260" s="88"/>
    </row>
    <row r="261" spans="1:20" s="9" customFormat="1" ht="21" customHeight="1">
      <c r="A261" s="1354"/>
      <c r="B261" s="550" t="s">
        <v>206</v>
      </c>
      <c r="C261" s="1308" t="s">
        <v>23</v>
      </c>
      <c r="D261" s="1309"/>
      <c r="E261" s="1309"/>
      <c r="F261" s="1309"/>
      <c r="G261" s="1310"/>
      <c r="H261" s="552" t="s">
        <v>160</v>
      </c>
      <c r="I261" s="1312">
        <f>IF(OR(A253=0,A253=""),"",VLOOKUP($A253,'Marks Entry'!$B$9:$FN$108,8,0))</f>
        <v>0</v>
      </c>
      <c r="J261" s="1312"/>
      <c r="K261" s="1312"/>
      <c r="L261" s="1312"/>
      <c r="M261" s="1312"/>
      <c r="N261" s="1312"/>
      <c r="O261" s="1313"/>
      <c r="P261" s="1162"/>
      <c r="Q261" s="88"/>
      <c r="R261" s="88"/>
      <c r="S261" s="88"/>
      <c r="T261" s="88"/>
    </row>
    <row r="262" spans="1:20" s="9" customFormat="1" ht="21" customHeight="1">
      <c r="A262" s="1354"/>
      <c r="B262" s="550" t="s">
        <v>206</v>
      </c>
      <c r="C262" s="1308" t="s">
        <v>54</v>
      </c>
      <c r="D262" s="1309"/>
      <c r="E262" s="1309"/>
      <c r="F262" s="1309"/>
      <c r="G262" s="1310"/>
      <c r="H262" s="552" t="s">
        <v>160</v>
      </c>
      <c r="I262" s="1312">
        <f>IF(OR(A253=0,A253=""),"",VLOOKUP($A253,'Marks Entry'!$B$9:$FN$108,9,0))</f>
        <v>0</v>
      </c>
      <c r="J262" s="1312"/>
      <c r="K262" s="1312"/>
      <c r="L262" s="1312"/>
      <c r="M262" s="1312"/>
      <c r="N262" s="1312"/>
      <c r="O262" s="1313"/>
      <c r="P262" s="1162"/>
      <c r="Q262" s="88"/>
      <c r="R262" s="88"/>
      <c r="S262" s="88"/>
      <c r="T262" s="88"/>
    </row>
    <row r="263" spans="1:20" s="9" customFormat="1" ht="21" customHeight="1">
      <c r="A263" s="1354"/>
      <c r="B263" s="550" t="s">
        <v>206</v>
      </c>
      <c r="C263" s="1308" t="s">
        <v>55</v>
      </c>
      <c r="D263" s="1309"/>
      <c r="E263" s="1309"/>
      <c r="F263" s="1309"/>
      <c r="G263" s="1310"/>
      <c r="H263" s="552" t="s">
        <v>160</v>
      </c>
      <c r="I263" s="1311" t="str">
        <f>IF(OR(A253=0,A253=""),"",CONCATENATE('Marks Entry'!$G$4,'Marks Entry'!$J$4))</f>
        <v>6(A)</v>
      </c>
      <c r="J263" s="1312"/>
      <c r="K263" s="1312"/>
      <c r="L263" s="1312"/>
      <c r="M263" s="1312"/>
      <c r="N263" s="1312"/>
      <c r="O263" s="1313"/>
      <c r="P263" s="1162"/>
      <c r="Q263" s="88"/>
      <c r="R263" s="88"/>
      <c r="S263" s="88"/>
      <c r="T263" s="88"/>
    </row>
    <row r="264" spans="1:20" s="9" customFormat="1" ht="21" customHeight="1" thickBot="1">
      <c r="A264" s="1354"/>
      <c r="B264" s="550" t="s">
        <v>206</v>
      </c>
      <c r="C264" s="1314" t="s">
        <v>25</v>
      </c>
      <c r="D264" s="1315"/>
      <c r="E264" s="1315"/>
      <c r="F264" s="1315"/>
      <c r="G264" s="1316"/>
      <c r="H264" s="553" t="s">
        <v>160</v>
      </c>
      <c r="I264" s="1317">
        <f>IF(OR(A253=0,A253=""),"",VLOOKUP($A253,'Marks Entry'!$B$9:$FN$108,10,0))</f>
        <v>0</v>
      </c>
      <c r="J264" s="1317"/>
      <c r="K264" s="1317"/>
      <c r="L264" s="1317"/>
      <c r="M264" s="1317"/>
      <c r="N264" s="1317"/>
      <c r="O264" s="1318"/>
      <c r="P264" s="1162"/>
      <c r="Q264" s="88"/>
      <c r="R264" s="88"/>
      <c r="S264" s="88"/>
      <c r="T264" s="88"/>
    </row>
    <row r="265" spans="1:20" s="9" customFormat="1" ht="34.5" customHeight="1">
      <c r="A265" s="1354"/>
      <c r="B265" s="550" t="s">
        <v>206</v>
      </c>
      <c r="C265" s="1319" t="s">
        <v>56</v>
      </c>
      <c r="D265" s="1320"/>
      <c r="E265" s="554" t="s">
        <v>81</v>
      </c>
      <c r="F265" s="554" t="s">
        <v>82</v>
      </c>
      <c r="G265" s="555" t="str">
        <f>'Marks Entry'!$R$5</f>
        <v>No Bag Day Activity</v>
      </c>
      <c r="H265" s="556" t="s">
        <v>31</v>
      </c>
      <c r="I265" s="1321" t="s">
        <v>57</v>
      </c>
      <c r="J265" s="1322"/>
      <c r="K265" s="557" t="s">
        <v>199</v>
      </c>
      <c r="L265" s="1323" t="s">
        <v>93</v>
      </c>
      <c r="M265" s="1324"/>
      <c r="N265" s="558" t="s">
        <v>85</v>
      </c>
      <c r="O265" s="1325" t="s">
        <v>100</v>
      </c>
      <c r="P265" s="1162"/>
      <c r="Q265" s="88"/>
      <c r="R265" s="88"/>
      <c r="S265" s="88"/>
      <c r="T265" s="88"/>
    </row>
    <row r="266" spans="1:20" s="9" customFormat="1" ht="21.75" customHeight="1" thickBot="1">
      <c r="A266" s="1354"/>
      <c r="B266" s="550" t="s">
        <v>206</v>
      </c>
      <c r="C266" s="1327" t="s">
        <v>58</v>
      </c>
      <c r="D266" s="1328"/>
      <c r="E266" s="559">
        <f>'Marks Entry'!$N$7</f>
        <v>10</v>
      </c>
      <c r="F266" s="559">
        <f>'Marks Entry'!$Q$7</f>
        <v>10</v>
      </c>
      <c r="G266" s="559">
        <f>'Marks Entry'!$T$7</f>
        <v>10</v>
      </c>
      <c r="H266" s="560">
        <f>SUM(E266:G266)</f>
        <v>30</v>
      </c>
      <c r="I266" s="1329">
        <f>'Marks Entry'!$X$7</f>
        <v>70</v>
      </c>
      <c r="J266" s="1330"/>
      <c r="K266" s="561">
        <f>SUM(H266,I266)</f>
        <v>100</v>
      </c>
      <c r="L266" s="1347">
        <f>'Marks Entry'!$AA$7</f>
        <v>100</v>
      </c>
      <c r="M266" s="1348"/>
      <c r="N266" s="562">
        <f>H266+I266+L266</f>
        <v>200</v>
      </c>
      <c r="O266" s="1326"/>
      <c r="P266" s="1162"/>
      <c r="Q266" s="88"/>
      <c r="R266" s="88"/>
      <c r="S266" s="88"/>
      <c r="T266" s="88"/>
    </row>
    <row r="267" spans="1:20" s="9" customFormat="1" ht="21.75" customHeight="1">
      <c r="A267" s="1354"/>
      <c r="B267" s="550" t="s">
        <v>206</v>
      </c>
      <c r="C267" s="1349" t="str">
        <f>'Marks Entry'!$L$3</f>
        <v>HINDI</v>
      </c>
      <c r="D267" s="1350"/>
      <c r="E267" s="563">
        <f>IF(OR(A253=0,A253=""),"",IF($L256="TC",0,IF($L256="Nso",0,VLOOKUP($A253,'Marks Entry'!$B$9:$FN$108,13,0))))</f>
        <v>0</v>
      </c>
      <c r="F267" s="563">
        <f>IF(OR(A253=0,A253=""),"",IF($L256="TC",0,IF($L256="Nso",0,VLOOKUP($A253,'Marks Entry'!$B$9:$FN$108,16,0))))</f>
        <v>0</v>
      </c>
      <c r="G267" s="563">
        <f>IF(OR(A253=0,A253=""),"",IF($L256="TC",0,IF($L256="Nso",0,VLOOKUP($A253,'Marks Entry'!$B$9:$FN$108,19,0))))</f>
        <v>0</v>
      </c>
      <c r="H267" s="564">
        <f>SUM(E267:G267)</f>
        <v>0</v>
      </c>
      <c r="I267" s="1351">
        <f>IF(OR(A253=0,A253=""),"",IF($L256="TC",0,IF($L256="Nso",0,VLOOKUP($A253,'Marks Entry'!$B$9:$FN$108,23,0))))</f>
        <v>0</v>
      </c>
      <c r="J267" s="1247"/>
      <c r="K267" s="565">
        <f>SUM(H267,I267)</f>
        <v>0</v>
      </c>
      <c r="L267" s="1246">
        <f>IF(OR(A253=0,A253=""),"",IF($L256="TC",0,IF($L256="Nso",0,VLOOKUP($A253,'Marks Entry'!$B$9:$FN$108,26,0))))</f>
        <v>0</v>
      </c>
      <c r="M267" s="1352"/>
      <c r="N267" s="566">
        <f>SUM(H267,I267,L267)</f>
        <v>0</v>
      </c>
      <c r="O267" s="567" t="str">
        <f>IF(OR(A253=0,A253=""),"",IF($L256="TC",0,IF($L256="Nso",0,VLOOKUP($A253,'Marks Entry'!$B$9:$FN$108,30,0))))</f>
        <v>E</v>
      </c>
      <c r="P267" s="1162"/>
      <c r="Q267" s="88"/>
      <c r="R267" s="88"/>
      <c r="S267" s="88"/>
      <c r="T267" s="88"/>
    </row>
    <row r="268" spans="1:20" s="9" customFormat="1" ht="21.75" customHeight="1">
      <c r="A268" s="1354"/>
      <c r="B268" s="550" t="s">
        <v>206</v>
      </c>
      <c r="C268" s="1300" t="str">
        <f>'Marks Entry'!$AF$3</f>
        <v>ENGLISH</v>
      </c>
      <c r="D268" s="1301"/>
      <c r="E268" s="563">
        <f>IF(OR(A253=0,A253=""),"",IF($L256="TC",0,IF($L256="Nso",0,VLOOKUP($A253,'Marks Entry'!$B$9:$FN$108,33,0))))</f>
        <v>0</v>
      </c>
      <c r="F268" s="563">
        <f>IF(OR(A253=0,A253=""),"",IF($L256="TC",0,IF($L256="Nso",0,VLOOKUP($A253,'Marks Entry'!$B$9:$FN$108,36,0))))</f>
        <v>0</v>
      </c>
      <c r="G268" s="563">
        <f>IF(OR(A253=0,A253=""),"",IF($L256="TC",0,IF($L256="Nso",0,VLOOKUP($A253,'Marks Entry'!$B$9:$FN$108,39,0))))</f>
        <v>0</v>
      </c>
      <c r="H268" s="568">
        <f t="shared" ref="H268:H272" si="21">SUM(E268:G268)</f>
        <v>0</v>
      </c>
      <c r="I268" s="1302">
        <f>IF(OR(A253=0,A253=""),"",IF($L256="TC",0,IF($L256="Nso",0,VLOOKUP($A253,'Marks Entry'!$B$9:$FN$108,43,0))))</f>
        <v>0</v>
      </c>
      <c r="J268" s="1201"/>
      <c r="K268" s="569">
        <f t="shared" ref="K268:K272" si="22">SUM(H268,I268)</f>
        <v>0</v>
      </c>
      <c r="L268" s="1200">
        <f>IF(OR(A253=0,A253=""),"",IF($L256="TC",0,IF($L256="Nso",0,VLOOKUP($A253,'Marks Entry'!$B$9:$FN$108,46,0))))</f>
        <v>0</v>
      </c>
      <c r="M268" s="1303"/>
      <c r="N268" s="566">
        <f t="shared" ref="N268:N272" si="23">SUM(H268,I268,L268)</f>
        <v>0</v>
      </c>
      <c r="O268" s="567" t="str">
        <f>IF(OR(A253=0,A253=""),"",IF($L256="TC",0,IF($L256="Nso",0,VLOOKUP($A253,'Marks Entry'!$B$9:$FN$108,50,0))))</f>
        <v>E</v>
      </c>
      <c r="P268" s="1162"/>
      <c r="Q268" s="88"/>
      <c r="R268" s="88"/>
      <c r="S268" s="88"/>
      <c r="T268" s="88"/>
    </row>
    <row r="269" spans="1:20" s="9" customFormat="1" ht="21.75" customHeight="1">
      <c r="A269" s="1354"/>
      <c r="B269" s="550" t="s">
        <v>206</v>
      </c>
      <c r="C269" s="1300" t="str">
        <f>'Marks Entry'!$AZ$3</f>
        <v>SANSKRIT</v>
      </c>
      <c r="D269" s="1301"/>
      <c r="E269" s="563">
        <f>IF(OR(A253=0,A253=""),"",IF($L256="TC",0,IF($L256="Nso",0,VLOOKUP($A253,'Marks Entry'!$B$9:$FN$108,53,0))))</f>
        <v>0</v>
      </c>
      <c r="F269" s="563">
        <f>IF(OR(A253=0,A253=""),"",IF($L256="TC",0,IF($L256="TC",0,IF($L256="Nso",0,VLOOKUP($A253,'Marks Entry'!$B$9:$FN$108,56,0)))))</f>
        <v>0</v>
      </c>
      <c r="G269" s="563">
        <f>IF(OR(A253=0,A253=""),"",IF($L256="TC",0,IF($L256="TC",0,IF($L256="Nso",0,VLOOKUP($A253,'Marks Entry'!$B$9:$FN$108,59,0)))))</f>
        <v>0</v>
      </c>
      <c r="H269" s="568">
        <f t="shared" si="21"/>
        <v>0</v>
      </c>
      <c r="I269" s="1302">
        <f>IF(OR(A253=0,A253=""),"",IF($L256="TC",0,IF($L256="Nso",0,VLOOKUP($A253,'Marks Entry'!$B$9:$FN$108,63,0))))</f>
        <v>0</v>
      </c>
      <c r="J269" s="1201"/>
      <c r="K269" s="569">
        <f t="shared" si="22"/>
        <v>0</v>
      </c>
      <c r="L269" s="1200">
        <f>IF(OR(A253=0,A253=""),"",IF($L256="TC",0,IF($L256="Nso",0,VLOOKUP($A253,'Marks Entry'!$B$9:$FN$108,66,0))))</f>
        <v>0</v>
      </c>
      <c r="M269" s="1303"/>
      <c r="N269" s="566">
        <f t="shared" si="23"/>
        <v>0</v>
      </c>
      <c r="O269" s="567" t="str">
        <f>IF(OR(A253=0,A253=""),"",IF($L256="TC",0,IF($L256="Nso",0,VLOOKUP($A253,'Marks Entry'!$B$9:$FN$108,70,0))))</f>
        <v>E</v>
      </c>
      <c r="P269" s="1162"/>
      <c r="Q269" s="88"/>
      <c r="R269" s="88"/>
      <c r="S269" s="88"/>
      <c r="T269" s="88"/>
    </row>
    <row r="270" spans="1:20" s="9" customFormat="1" ht="21.75" customHeight="1">
      <c r="A270" s="1354"/>
      <c r="B270" s="550" t="s">
        <v>206</v>
      </c>
      <c r="C270" s="1300" t="str">
        <f>'Marks Entry'!$BT$3</f>
        <v>SCIENCE</v>
      </c>
      <c r="D270" s="1301"/>
      <c r="E270" s="563">
        <f>IF(OR(A253=0,A253=""),"",IF($L256="TC",0,IF($L256="Nso",0,VLOOKUP($A253,'Marks Entry'!$B$9:$FN$108,73,0))))</f>
        <v>0</v>
      </c>
      <c r="F270" s="563">
        <f>IF(OR(A253=0,A253=""),"",IF($L256="TC",0,IF($L256="Nso",0,VLOOKUP($A253,'Marks Entry'!$B$9:$FN$108,76,0))))</f>
        <v>0</v>
      </c>
      <c r="G270" s="563">
        <f>IF(OR(A253=0,A253=""),"",IF($L256="TC",0,IF($L256="Nso",0,VLOOKUP($A253,'Marks Entry'!$B$9:$FN$108,79,0))))</f>
        <v>0</v>
      </c>
      <c r="H270" s="568">
        <f t="shared" si="21"/>
        <v>0</v>
      </c>
      <c r="I270" s="1302">
        <f>IF(OR(A253=0,A253=""),"",IF($L256="TC",0,IF($L256="Nso",0,VLOOKUP($A253,'Marks Entry'!$B$9:$FN$108,83,0))))</f>
        <v>0</v>
      </c>
      <c r="J270" s="1201"/>
      <c r="K270" s="569">
        <f t="shared" si="22"/>
        <v>0</v>
      </c>
      <c r="L270" s="1200">
        <f>IF(OR(A253=0,A253=""),"",IF($L256="TC",0,IF($L256="Nso",0,VLOOKUP($A253,'Marks Entry'!$B$9:$FN$108,86,0))))</f>
        <v>0</v>
      </c>
      <c r="M270" s="1303"/>
      <c r="N270" s="566">
        <f t="shared" si="23"/>
        <v>0</v>
      </c>
      <c r="O270" s="567" t="str">
        <f>IF(OR(A253=0,A253=""),"",IF($L256="TC",0,IF($L256="Nso",0,VLOOKUP($A253,'Marks Entry'!$B$9:$FN$108,90,0))))</f>
        <v>E</v>
      </c>
      <c r="P270" s="1162"/>
      <c r="Q270" s="88"/>
      <c r="R270" s="88"/>
      <c r="S270" s="88"/>
      <c r="T270" s="88"/>
    </row>
    <row r="271" spans="1:20" s="9" customFormat="1" ht="21.75" customHeight="1">
      <c r="A271" s="1354"/>
      <c r="B271" s="550" t="s">
        <v>206</v>
      </c>
      <c r="C271" s="1300" t="str">
        <f>'Marks Entry'!$CN$3</f>
        <v>MATHEMATICS</v>
      </c>
      <c r="D271" s="1301"/>
      <c r="E271" s="563">
        <f>IF(OR(A253=0,A253=""),"",IF($L256="TC",0,IF($L256="Nso",0,VLOOKUP($A253,'Marks Entry'!$B$9:$FN$108,93,0))))</f>
        <v>0</v>
      </c>
      <c r="F271" s="563">
        <f>IF(OR(A253=0,A253=""),"",IF($L256="TC",0,IF($L256="Nso",0,VLOOKUP($A253,'Marks Entry'!$B$9:$FN$108,96,0))))</f>
        <v>0</v>
      </c>
      <c r="G271" s="563">
        <f>IF(OR(A253=0,A253=""),"",IF($L256="TC",0,IF($L256="Nso",0,VLOOKUP($A253,'Marks Entry'!$B$9:$FN$108,99,0))))</f>
        <v>0</v>
      </c>
      <c r="H271" s="568">
        <f t="shared" si="21"/>
        <v>0</v>
      </c>
      <c r="I271" s="1302">
        <f>IF(OR(A253=0,A253=""),"",IF($L256="TC",0,IF($L256="Nso",0,VLOOKUP($A253,'Marks Entry'!$B$9:$FN$108,103,0))))</f>
        <v>0</v>
      </c>
      <c r="J271" s="1201"/>
      <c r="K271" s="569">
        <f t="shared" si="22"/>
        <v>0</v>
      </c>
      <c r="L271" s="1200">
        <f>IF(OR(A253=0,A253=""),"",IF($L256="TC",0,IF($L256="Nso",0,VLOOKUP($A253,'Marks Entry'!$B$9:$FN$108,106,0))))</f>
        <v>0</v>
      </c>
      <c r="M271" s="1303"/>
      <c r="N271" s="566">
        <f t="shared" si="23"/>
        <v>0</v>
      </c>
      <c r="O271" s="567" t="str">
        <f>IF(OR(A253=0,A253=""),"",IF($L256="TC",0,IF($L256="Nso",0,VLOOKUP($A253,'Marks Entry'!$B$9:$FN$108,110,0))))</f>
        <v>E</v>
      </c>
      <c r="P271" s="1162"/>
      <c r="Q271" s="88"/>
      <c r="R271" s="88"/>
      <c r="S271" s="88"/>
      <c r="T271" s="88"/>
    </row>
    <row r="272" spans="1:20" s="9" customFormat="1" ht="21.75" customHeight="1" thickBot="1">
      <c r="A272" s="1354"/>
      <c r="B272" s="550" t="s">
        <v>206</v>
      </c>
      <c r="C272" s="1304" t="str">
        <f>'Marks Entry'!$DH$3</f>
        <v>SOCIAL SCIENCE</v>
      </c>
      <c r="D272" s="1305"/>
      <c r="E272" s="563">
        <f>IF(OR(A253=0,A253=""),"",IF($L256="TC",0,IF($L256="Nso",0,VLOOKUP($A253,'Marks Entry'!$B$9:$FN$108,113,0))))</f>
        <v>0</v>
      </c>
      <c r="F272" s="563">
        <f>IF(OR(A253=0,A253=""),"",IF($L256="TC",0,IF($L256="Nso",0,VLOOKUP($A253,'Marks Entry'!$B$9:$FN$108,116,0))))</f>
        <v>0</v>
      </c>
      <c r="G272" s="563">
        <f>IF(OR(A253=0,A253=""),"",IF($L256="TC",0,IF($L256="Nso",0,VLOOKUP($A253,'Marks Entry'!$B$9:$FN$108,119,0))))</f>
        <v>0</v>
      </c>
      <c r="H272" s="570">
        <f t="shared" si="21"/>
        <v>0</v>
      </c>
      <c r="I272" s="1306">
        <f>IF(OR(A253=0,A253=""),"",IF($L256="TC",0,IF($L256="Nso",0,VLOOKUP($A253,'Marks Entry'!$B$9:$FN$108,123,0))))</f>
        <v>0</v>
      </c>
      <c r="J272" s="1212"/>
      <c r="K272" s="571">
        <f t="shared" si="22"/>
        <v>0</v>
      </c>
      <c r="L272" s="1211">
        <f>IF(OR(A253=0,A253=""),"",IF($L256="TC",0,IF($L256="Nso",0,VLOOKUP($A253,'Marks Entry'!$B$9:$FN$108,126,0))))</f>
        <v>0</v>
      </c>
      <c r="M272" s="1307"/>
      <c r="N272" s="566">
        <f t="shared" si="23"/>
        <v>0</v>
      </c>
      <c r="O272" s="567" t="str">
        <f>IF(OR(A253=0,A253=""),"",IF($L256="TC",0,IF($L256="Nso",0,VLOOKUP($A253,'Marks Entry'!$B$9:$FN$108,130,0))))</f>
        <v>E</v>
      </c>
      <c r="P272" s="1162"/>
      <c r="Q272" s="88"/>
      <c r="R272" s="88"/>
      <c r="S272" s="88"/>
      <c r="T272" s="88"/>
    </row>
    <row r="273" spans="1:20" s="9" customFormat="1" ht="21.75" customHeight="1">
      <c r="A273" s="1354"/>
      <c r="B273" s="550" t="s">
        <v>206</v>
      </c>
      <c r="C273" s="1284" t="s">
        <v>86</v>
      </c>
      <c r="D273" s="1285"/>
      <c r="E273" s="1286"/>
      <c r="F273" s="1290" t="s">
        <v>87</v>
      </c>
      <c r="G273" s="1291"/>
      <c r="H273" s="1292" t="s">
        <v>88</v>
      </c>
      <c r="I273" s="1292"/>
      <c r="J273" s="1293" t="s">
        <v>43</v>
      </c>
      <c r="K273" s="1294"/>
      <c r="L273" s="572" t="s">
        <v>94</v>
      </c>
      <c r="M273" s="572" t="s">
        <v>204</v>
      </c>
      <c r="N273" s="573" t="s">
        <v>41</v>
      </c>
      <c r="O273" s="574" t="s">
        <v>45</v>
      </c>
      <c r="P273" s="1162"/>
      <c r="Q273" s="88"/>
      <c r="R273" s="88"/>
      <c r="S273" s="88"/>
      <c r="T273" s="88"/>
    </row>
    <row r="274" spans="1:20" s="9" customFormat="1" ht="21.75" customHeight="1" thickBot="1">
      <c r="A274" s="1354"/>
      <c r="B274" s="550" t="s">
        <v>206</v>
      </c>
      <c r="C274" s="1287"/>
      <c r="D274" s="1288"/>
      <c r="E274" s="1289"/>
      <c r="F274" s="1295">
        <f>IF(OR(A253=0,A253=""),"",IF($L256="TC",0,IF($L256="Nso",0,VLOOKUP($A253,'Marks Entry'!$B$9:$FN$108,161,0))))</f>
        <v>1200</v>
      </c>
      <c r="G274" s="1296"/>
      <c r="H274" s="1297">
        <f>IF(OR(A253=0,A253=""),"",IF($L256="TC",0,IF($L256="Nso",0,VLOOKUP($A253,'Marks Entry'!$B$9:$FN$108,162,0))))</f>
        <v>0</v>
      </c>
      <c r="I274" s="1297"/>
      <c r="J274" s="1298">
        <f>IF(OR(A253=0,A253=""),"",IF($L256="TC",0,IF($L256="Nso",0,VLOOKUP($A253,'Marks Entry'!$B$9:$FN$108,163,0))))</f>
        <v>0</v>
      </c>
      <c r="K274" s="1299"/>
      <c r="L274" s="575" t="str">
        <f>IF(OR(A253=0,A253=""),"",IF($L256="TC",0,IF($L256="Nso",0,VLOOKUP($A253,'Marks Entry'!$B$9:$FN$108,164,0))))</f>
        <v/>
      </c>
      <c r="M274" s="575" t="str">
        <f>IF(OR(A253=0,A253=""),"",IF($L256="TC",0,IF($L256="Nso",0,VLOOKUP($A253,'Marks Entry'!$B$9:$FN$108,165,0))))</f>
        <v/>
      </c>
      <c r="N274" s="576" t="str">
        <f>IF(OR(A253=0,A253=""),"",IF($L256="TC","TC",IF($L256="Nso","NSO",VLOOKUP($A253,'Marks Entry'!$B$9:$FN$108,166,0))))</f>
        <v>PROMOTED</v>
      </c>
      <c r="O274" s="577" t="str">
        <f>IF(OR(A253=0,A253=""),"",IF($L256="Nso",0,VLOOKUP($A253,'Marks Entry'!$B$9:$FN$108,168,0)))</f>
        <v/>
      </c>
      <c r="P274" s="1162"/>
      <c r="Q274" s="88"/>
      <c r="R274" s="88"/>
      <c r="S274" s="88"/>
      <c r="T274" s="88"/>
    </row>
    <row r="275" spans="1:20" s="9" customFormat="1" ht="21.75" customHeight="1">
      <c r="A275" s="1354"/>
      <c r="B275" s="550" t="s">
        <v>206</v>
      </c>
      <c r="C275" s="1266" t="s">
        <v>61</v>
      </c>
      <c r="D275" s="1267"/>
      <c r="E275" s="1267"/>
      <c r="F275" s="1267"/>
      <c r="G275" s="1267"/>
      <c r="H275" s="1267"/>
      <c r="I275" s="1268"/>
      <c r="J275" s="1269" t="s">
        <v>62</v>
      </c>
      <c r="K275" s="1269"/>
      <c r="L275" s="1270"/>
      <c r="M275" s="578">
        <f>IF(OR(A253=0,A253=""),"",IF($L256="TC",0,IF($L256="Nso",0,VLOOKUP($A253,'Marks Entry'!$B$9:$FN$108,158,0))))</f>
        <v>0</v>
      </c>
      <c r="N275" s="1271" t="s">
        <v>103</v>
      </c>
      <c r="O275" s="1272"/>
      <c r="P275" s="1162"/>
      <c r="Q275" s="88"/>
      <c r="R275" s="88"/>
      <c r="S275" s="88"/>
      <c r="T275" s="88"/>
    </row>
    <row r="276" spans="1:20" s="9" customFormat="1" ht="21.75" customHeight="1" thickBot="1">
      <c r="A276" s="1354"/>
      <c r="B276" s="550" t="s">
        <v>206</v>
      </c>
      <c r="C276" s="1273" t="s">
        <v>56</v>
      </c>
      <c r="D276" s="1274"/>
      <c r="E276" s="1274"/>
      <c r="F276" s="1275" t="s">
        <v>166</v>
      </c>
      <c r="G276" s="1275"/>
      <c r="H276" s="1275"/>
      <c r="I276" s="579" t="s">
        <v>49</v>
      </c>
      <c r="J276" s="1276" t="s">
        <v>63</v>
      </c>
      <c r="K276" s="1276"/>
      <c r="L276" s="1277"/>
      <c r="M276" s="580">
        <f>IF(OR(A253=0,A253=""),"",IF($L256="TC",0,IF($L256="Nso",0,VLOOKUP($A253,'Marks Entry'!$B$9:$FN$108,159,0))))</f>
        <v>0</v>
      </c>
      <c r="N276" s="1278" t="str">
        <f>IF(OR(A253=0,A253=""),"",IF($L256="TC",0,IF($L256="Nso",0,VLOOKUP($A253,'Marks Entry'!$B$9:$FN$108,160,0))))</f>
        <v/>
      </c>
      <c r="O276" s="1279"/>
      <c r="P276" s="1162"/>
      <c r="Q276" s="88"/>
      <c r="R276" s="88"/>
      <c r="S276" s="88"/>
      <c r="T276" s="88"/>
    </row>
    <row r="277" spans="1:20" s="9" customFormat="1" ht="21.75" customHeight="1">
      <c r="A277" s="1354"/>
      <c r="B277" s="550" t="s">
        <v>206</v>
      </c>
      <c r="C277" s="1273"/>
      <c r="D277" s="1274"/>
      <c r="E277" s="1274"/>
      <c r="F277" s="1275"/>
      <c r="G277" s="1275"/>
      <c r="H277" s="1275"/>
      <c r="I277" s="581" t="s">
        <v>101</v>
      </c>
      <c r="J277" s="1280" t="s">
        <v>64</v>
      </c>
      <c r="K277" s="1280"/>
      <c r="L277" s="1281"/>
      <c r="M277" s="1282" t="str">
        <f>IF(OR(A253=0,A253=""),"",IF($L256="TC",0,IF($L256="Nso",0,VLOOKUP($A253,'Marks Entry'!$B$9:$FN$108,169,0))))</f>
        <v>Need Improvement</v>
      </c>
      <c r="N277" s="1282"/>
      <c r="O277" s="1283"/>
      <c r="P277" s="1162"/>
      <c r="Q277" s="88"/>
      <c r="R277" s="88"/>
      <c r="S277" s="88"/>
      <c r="T277" s="88"/>
    </row>
    <row r="278" spans="1:20" s="9" customFormat="1" ht="21.75" customHeight="1">
      <c r="A278" s="1354"/>
      <c r="B278" s="550" t="s">
        <v>206</v>
      </c>
      <c r="C278" s="1251" t="str">
        <f>'Marks Entry'!$EB$3</f>
        <v>Work Exp.</v>
      </c>
      <c r="D278" s="1252"/>
      <c r="E278" s="1253"/>
      <c r="F278" s="1254" t="str">
        <f>IF(OR(A253=0,A253=""),"",IF($L256="TC",0,IF($L256="Nso",0,VLOOKUP($A253,'Marks Entry'!$B$9:$GM$108,186,0))))</f>
        <v>0/100</v>
      </c>
      <c r="G278" s="1254"/>
      <c r="H278" s="1254"/>
      <c r="I278" s="582" t="str">
        <f>IF(OR(A253=0,A253=""),"",IF($L256="TC",0,IF($L256="Nso",0,VLOOKUP($A253,'Marks Entry'!$B$9:$GM$108,139,0))))</f>
        <v>E</v>
      </c>
      <c r="J278" s="1255" t="s">
        <v>80</v>
      </c>
      <c r="K278" s="1255"/>
      <c r="L278" s="1256"/>
      <c r="M278" s="1257">
        <f>IF(OR(A253=0,A253=""),"",'Marks Entry'!$AA$2)</f>
        <v>45419</v>
      </c>
      <c r="N278" s="1257"/>
      <c r="O278" s="1258"/>
      <c r="P278" s="1162"/>
      <c r="Q278" s="88"/>
      <c r="R278" s="88"/>
      <c r="S278" s="88"/>
      <c r="T278" s="88"/>
    </row>
    <row r="279" spans="1:20" s="9" customFormat="1" ht="21.75" customHeight="1">
      <c r="A279" s="1354"/>
      <c r="B279" s="550" t="s">
        <v>206</v>
      </c>
      <c r="C279" s="1259" t="str">
        <f>'Marks Entry'!$EK$3</f>
        <v>Art Edu.</v>
      </c>
      <c r="D279" s="1254"/>
      <c r="E279" s="1254"/>
      <c r="F279" s="1260" t="str">
        <f>IF(OR(A253=0,A253=""),"",IF($L256="TC",0,IF($L256="Nso",0,VLOOKUP($A253,'Marks Entry'!$B$9:$GM$108,190,0))))</f>
        <v>0/100</v>
      </c>
      <c r="G279" s="1261"/>
      <c r="H279" s="1262"/>
      <c r="I279" s="582" t="str">
        <f>IF(OR(A253=0,A253=""),"",IF($L256="TC",0,IF($L256="Nso",0,VLOOKUP($A253,'Marks Entry'!$B$9:$GM$108,148,0))))</f>
        <v>E</v>
      </c>
      <c r="J279" s="1263"/>
      <c r="K279" s="1263"/>
      <c r="L279" s="1264"/>
      <c r="M279" s="1264"/>
      <c r="N279" s="1264"/>
      <c r="O279" s="1265"/>
      <c r="P279" s="1162"/>
      <c r="Q279" s="88"/>
      <c r="R279" s="88"/>
      <c r="S279" s="88"/>
      <c r="T279" s="88"/>
    </row>
    <row r="280" spans="1:20" s="9" customFormat="1" ht="21.75" customHeight="1">
      <c r="A280" s="1354"/>
      <c r="B280" s="550" t="s">
        <v>206</v>
      </c>
      <c r="C280" s="1216" t="str">
        <f>'Marks Entry'!$ET$3</f>
        <v>HEALTH &amp; PHY. EDU.</v>
      </c>
      <c r="D280" s="1217"/>
      <c r="E280" s="1217"/>
      <c r="F280" s="1218" t="str">
        <f>IF(OR(A253=0,A253=""),"",IF($L256="TC",0,IF($L256="Nso",0,VLOOKUP($A253,'Marks Entry'!$B$9:$GM$108,194,0))))</f>
        <v>0/100</v>
      </c>
      <c r="G280" s="1219"/>
      <c r="H280" s="1220"/>
      <c r="I280" s="582" t="str">
        <f>IF(OR(A253=0,A253=""),"",IF($L256="TC",0,IF($L256="Nso",0,VLOOKUP($A253,'Marks Entry'!$B$9:$GM$108,157,0))))</f>
        <v>E</v>
      </c>
      <c r="J280" s="1221" t="s">
        <v>76</v>
      </c>
      <c r="K280" s="1222"/>
      <c r="L280" s="1223"/>
      <c r="M280" s="1227"/>
      <c r="N280" s="1228"/>
      <c r="O280" s="1229"/>
      <c r="P280" s="1162"/>
      <c r="Q280" s="88"/>
      <c r="R280" s="88"/>
      <c r="S280" s="88"/>
      <c r="T280" s="88"/>
    </row>
    <row r="281" spans="1:20" s="9" customFormat="1" ht="21.75" customHeight="1">
      <c r="A281" s="1354"/>
      <c r="B281" s="550" t="s">
        <v>206</v>
      </c>
      <c r="C281" s="1233" t="s">
        <v>65</v>
      </c>
      <c r="D281" s="1234"/>
      <c r="E281" s="1234"/>
      <c r="F281" s="1234"/>
      <c r="G281" s="1234"/>
      <c r="H281" s="1234"/>
      <c r="I281" s="1235"/>
      <c r="J281" s="1224"/>
      <c r="K281" s="1225"/>
      <c r="L281" s="1226"/>
      <c r="M281" s="1230"/>
      <c r="N281" s="1231"/>
      <c r="O281" s="1232"/>
      <c r="P281" s="1162"/>
      <c r="Q281" s="88"/>
      <c r="R281" s="88"/>
      <c r="S281" s="88"/>
      <c r="T281" s="88"/>
    </row>
    <row r="282" spans="1:20" s="9" customFormat="1" ht="21.75" customHeight="1" thickBot="1">
      <c r="A282" s="1354"/>
      <c r="B282" s="550" t="s">
        <v>206</v>
      </c>
      <c r="C282" s="583" t="s">
        <v>66</v>
      </c>
      <c r="D282" s="1236" t="s">
        <v>71</v>
      </c>
      <c r="E282" s="1237"/>
      <c r="F282" s="1236" t="s">
        <v>72</v>
      </c>
      <c r="G282" s="1238"/>
      <c r="H282" s="1238"/>
      <c r="I282" s="1239"/>
      <c r="J282" s="1240" t="s">
        <v>77</v>
      </c>
      <c r="K282" s="1241"/>
      <c r="L282" s="1241"/>
      <c r="M282" s="1241"/>
      <c r="N282" s="1241"/>
      <c r="O282" s="1242"/>
      <c r="P282" s="1162"/>
      <c r="Q282" s="88"/>
      <c r="R282" s="88"/>
      <c r="S282" s="88"/>
      <c r="T282" s="88"/>
    </row>
    <row r="283" spans="1:20" s="9" customFormat="1" ht="21.75" customHeight="1">
      <c r="A283" s="1354"/>
      <c r="B283" s="550" t="s">
        <v>206</v>
      </c>
      <c r="C283" s="584" t="s">
        <v>67</v>
      </c>
      <c r="D283" s="1246" t="s">
        <v>207</v>
      </c>
      <c r="E283" s="1247"/>
      <c r="F283" s="1248" t="s">
        <v>73</v>
      </c>
      <c r="G283" s="1249"/>
      <c r="H283" s="1249"/>
      <c r="I283" s="1250"/>
      <c r="J283" s="1243"/>
      <c r="K283" s="1244"/>
      <c r="L283" s="1244"/>
      <c r="M283" s="1244"/>
      <c r="N283" s="1244"/>
      <c r="O283" s="1245"/>
      <c r="P283" s="1162"/>
      <c r="Q283" s="88"/>
      <c r="R283" s="88"/>
      <c r="S283" s="88"/>
      <c r="T283" s="88"/>
    </row>
    <row r="284" spans="1:20" s="9" customFormat="1" ht="21.75" customHeight="1">
      <c r="A284" s="1354"/>
      <c r="B284" s="550" t="s">
        <v>206</v>
      </c>
      <c r="C284" s="585" t="s">
        <v>68</v>
      </c>
      <c r="D284" s="1200" t="s">
        <v>208</v>
      </c>
      <c r="E284" s="1201"/>
      <c r="F284" s="1202" t="s">
        <v>74</v>
      </c>
      <c r="G284" s="1203"/>
      <c r="H284" s="1203"/>
      <c r="I284" s="1204"/>
      <c r="J284" s="1243"/>
      <c r="K284" s="1244"/>
      <c r="L284" s="1244"/>
      <c r="M284" s="1244"/>
      <c r="N284" s="1244"/>
      <c r="O284" s="1245"/>
      <c r="P284" s="1162"/>
      <c r="Q284" s="88"/>
      <c r="R284" s="88"/>
      <c r="S284" s="88"/>
      <c r="T284" s="88"/>
    </row>
    <row r="285" spans="1:20" s="9" customFormat="1" ht="21.75" customHeight="1">
      <c r="A285" s="1354"/>
      <c r="B285" s="550" t="s">
        <v>206</v>
      </c>
      <c r="C285" s="585" t="s">
        <v>70</v>
      </c>
      <c r="D285" s="1200" t="s">
        <v>209</v>
      </c>
      <c r="E285" s="1201"/>
      <c r="F285" s="1202" t="s">
        <v>75</v>
      </c>
      <c r="G285" s="1203"/>
      <c r="H285" s="1203"/>
      <c r="I285" s="1204"/>
      <c r="J285" s="1205" t="s">
        <v>89</v>
      </c>
      <c r="K285" s="1206"/>
      <c r="L285" s="1206"/>
      <c r="M285" s="1206"/>
      <c r="N285" s="1206"/>
      <c r="O285" s="1207"/>
      <c r="P285" s="1162"/>
      <c r="Q285" s="88"/>
      <c r="R285" s="88"/>
      <c r="S285" s="88"/>
      <c r="T285" s="88"/>
    </row>
    <row r="286" spans="1:20" s="9" customFormat="1" ht="21.75" customHeight="1">
      <c r="A286" s="1354"/>
      <c r="B286" s="550" t="s">
        <v>206</v>
      </c>
      <c r="C286" s="585" t="s">
        <v>69</v>
      </c>
      <c r="D286" s="1200" t="s">
        <v>210</v>
      </c>
      <c r="E286" s="1201"/>
      <c r="F286" s="1202" t="s">
        <v>102</v>
      </c>
      <c r="G286" s="1203"/>
      <c r="H286" s="1203"/>
      <c r="I286" s="1204"/>
      <c r="J286" s="1205"/>
      <c r="K286" s="1206"/>
      <c r="L286" s="1206"/>
      <c r="M286" s="1206"/>
      <c r="N286" s="1206"/>
      <c r="O286" s="1207"/>
      <c r="P286" s="1162"/>
      <c r="Q286" s="88"/>
      <c r="R286" s="88"/>
      <c r="S286" s="88"/>
      <c r="T286" s="88"/>
    </row>
    <row r="287" spans="1:20" s="9" customFormat="1" ht="21.75" customHeight="1" thickBot="1">
      <c r="A287" s="1354"/>
      <c r="B287" s="586" t="s">
        <v>206</v>
      </c>
      <c r="C287" s="587" t="s">
        <v>152</v>
      </c>
      <c r="D287" s="1211" t="s">
        <v>211</v>
      </c>
      <c r="E287" s="1212"/>
      <c r="F287" s="1213" t="s">
        <v>212</v>
      </c>
      <c r="G287" s="1214"/>
      <c r="H287" s="1214"/>
      <c r="I287" s="1215"/>
      <c r="J287" s="1208"/>
      <c r="K287" s="1209"/>
      <c r="L287" s="1209"/>
      <c r="M287" s="1209"/>
      <c r="N287" s="1209"/>
      <c r="O287" s="1210"/>
      <c r="P287" s="1162"/>
      <c r="Q287" s="88"/>
      <c r="R287" s="88"/>
      <c r="S287" s="88"/>
      <c r="T287" s="88"/>
    </row>
    <row r="288" spans="1:20" s="9" customFormat="1" ht="11.25" customHeight="1">
      <c r="A288" s="1199"/>
      <c r="B288" s="1199"/>
      <c r="C288" s="1199"/>
      <c r="D288" s="1199"/>
      <c r="E288" s="1199"/>
      <c r="F288" s="1199"/>
      <c r="G288" s="1199"/>
      <c r="H288" s="1199"/>
      <c r="I288" s="1199"/>
      <c r="J288" s="1199"/>
      <c r="K288" s="1199"/>
      <c r="L288" s="1199"/>
      <c r="M288" s="1199"/>
      <c r="N288" s="1199"/>
      <c r="O288" s="1199"/>
      <c r="P288" s="1199"/>
      <c r="Q288" s="88"/>
      <c r="R288" s="88"/>
      <c r="S288" s="88"/>
      <c r="T288" s="88"/>
    </row>
    <row r="289" spans="1:20" s="9" customFormat="1" ht="17.25" customHeight="1" thickBot="1">
      <c r="A289" s="549">
        <f>IF(A253=0,0,A253+1)</f>
        <v>9</v>
      </c>
      <c r="B289" s="1353" t="s">
        <v>52</v>
      </c>
      <c r="C289" s="1353"/>
      <c r="D289" s="1353"/>
      <c r="E289" s="1353"/>
      <c r="F289" s="1353"/>
      <c r="G289" s="1353"/>
      <c r="H289" s="1353"/>
      <c r="I289" s="1353"/>
      <c r="J289" s="1353"/>
      <c r="K289" s="1353"/>
      <c r="L289" s="1353"/>
      <c r="M289" s="1353"/>
      <c r="N289" s="1353"/>
      <c r="O289" s="1353"/>
      <c r="P289" s="1162"/>
      <c r="Q289" s="88"/>
      <c r="R289" s="88"/>
      <c r="S289" s="88"/>
      <c r="T289" s="88"/>
    </row>
    <row r="290" spans="1:20" s="9" customFormat="1" ht="44.25" customHeight="1">
      <c r="A290" s="1354"/>
      <c r="B290" s="1355">
        <v>108</v>
      </c>
      <c r="C290" s="1357" t="e">
        <f>logo</f>
        <v>#REF!</v>
      </c>
      <c r="D290" s="1359" t="str">
        <f>Master!$E$8</f>
        <v xml:space="preserve">Govt. Sr. Secondary School </v>
      </c>
      <c r="E290" s="1360"/>
      <c r="F290" s="1360"/>
      <c r="G290" s="1360"/>
      <c r="H290" s="1360"/>
      <c r="I290" s="1360"/>
      <c r="J290" s="1360"/>
      <c r="K290" s="1360"/>
      <c r="L290" s="1360"/>
      <c r="M290" s="1360"/>
      <c r="N290" s="1360"/>
      <c r="O290" s="1361"/>
      <c r="P290" s="1162"/>
      <c r="Q290" s="88"/>
      <c r="R290" s="88"/>
      <c r="S290" s="88"/>
      <c r="T290" s="88"/>
    </row>
    <row r="291" spans="1:20" s="9" customFormat="1" ht="26.25" customHeight="1" thickBot="1">
      <c r="A291" s="1354"/>
      <c r="B291" s="1356"/>
      <c r="C291" s="1358"/>
      <c r="D291" s="1362" t="str">
        <f>Master!$E$11</f>
        <v>P.S.-Bapini (Jodhpur)</v>
      </c>
      <c r="E291" s="1362"/>
      <c r="F291" s="1362"/>
      <c r="G291" s="1362"/>
      <c r="H291" s="1362"/>
      <c r="I291" s="1362"/>
      <c r="J291" s="1362"/>
      <c r="K291" s="1362"/>
      <c r="L291" s="1362"/>
      <c r="M291" s="1362"/>
      <c r="N291" s="1362"/>
      <c r="O291" s="1363"/>
      <c r="P291" s="1162"/>
      <c r="Q291" s="88"/>
      <c r="R291" s="88"/>
      <c r="S291" s="88"/>
      <c r="T291" s="88"/>
    </row>
    <row r="292" spans="1:20" s="9" customFormat="1" ht="15" customHeight="1">
      <c r="A292" s="1354"/>
      <c r="B292" s="1364"/>
      <c r="C292" s="1365" t="s">
        <v>161</v>
      </c>
      <c r="D292" s="1366"/>
      <c r="E292" s="1366"/>
      <c r="F292" s="1366"/>
      <c r="G292" s="1366"/>
      <c r="H292" s="1367"/>
      <c r="I292" s="1371" t="s">
        <v>124</v>
      </c>
      <c r="J292" s="1372"/>
      <c r="K292" s="1372"/>
      <c r="L292" s="1331">
        <f>IF(OR(A289=0,A289=""),0,VLOOKUP(A289,'Marks Entry'!$B$9:$G$108,6))</f>
        <v>909</v>
      </c>
      <c r="M292" s="1333" t="str">
        <f>CONCATENATE('Marks Entry'!$C$3,"0",'Marks Entry'!$G$3)</f>
        <v>School U-Dise Code :-08151106901</v>
      </c>
      <c r="N292" s="1334"/>
      <c r="O292" s="1335"/>
      <c r="P292" s="1162"/>
      <c r="Q292" s="88"/>
      <c r="R292" s="88"/>
      <c r="S292" s="88"/>
      <c r="T292" s="88"/>
    </row>
    <row r="293" spans="1:20" s="9" customFormat="1" ht="15" customHeight="1">
      <c r="A293" s="1354"/>
      <c r="B293" s="1364"/>
      <c r="C293" s="1365"/>
      <c r="D293" s="1366"/>
      <c r="E293" s="1366"/>
      <c r="F293" s="1366"/>
      <c r="G293" s="1366"/>
      <c r="H293" s="1367"/>
      <c r="I293" s="1371"/>
      <c r="J293" s="1372"/>
      <c r="K293" s="1372"/>
      <c r="L293" s="1331"/>
      <c r="M293" s="1336" t="str">
        <f>CONCATENATE('Marks Entry'!$I$3,'Marks Entry'!$J$3)</f>
        <v>Session :-2024-25</v>
      </c>
      <c r="N293" s="1337"/>
      <c r="O293" s="1338"/>
      <c r="P293" s="1162"/>
      <c r="Q293" s="88"/>
      <c r="R293" s="88"/>
      <c r="S293" s="88"/>
      <c r="T293" s="88"/>
    </row>
    <row r="294" spans="1:20" s="9" customFormat="1" ht="15" customHeight="1" thickBot="1">
      <c r="A294" s="1354"/>
      <c r="B294" s="1364"/>
      <c r="C294" s="1368"/>
      <c r="D294" s="1369"/>
      <c r="E294" s="1369"/>
      <c r="F294" s="1369"/>
      <c r="G294" s="1369"/>
      <c r="H294" s="1370"/>
      <c r="I294" s="1373"/>
      <c r="J294" s="1374"/>
      <c r="K294" s="1374"/>
      <c r="L294" s="1332"/>
      <c r="M294" s="1339"/>
      <c r="N294" s="1340"/>
      <c r="O294" s="1341"/>
      <c r="P294" s="1162"/>
      <c r="Q294" s="88"/>
      <c r="R294" s="88"/>
      <c r="S294" s="88"/>
      <c r="T294" s="88"/>
    </row>
    <row r="295" spans="1:20" s="9" customFormat="1" ht="21" customHeight="1">
      <c r="A295" s="1354"/>
      <c r="B295" s="550" t="s">
        <v>206</v>
      </c>
      <c r="C295" s="1342" t="s">
        <v>20</v>
      </c>
      <c r="D295" s="1343"/>
      <c r="E295" s="1343"/>
      <c r="F295" s="1343"/>
      <c r="G295" s="1344"/>
      <c r="H295" s="551" t="s">
        <v>160</v>
      </c>
      <c r="I295" s="1345">
        <f>IF(OR(A289=0,A289=""),"",VLOOKUP($A289,'Marks Entry'!$B$9:$FN$108,4,0))</f>
        <v>2</v>
      </c>
      <c r="J295" s="1345"/>
      <c r="K295" s="1345"/>
      <c r="L295" s="1345"/>
      <c r="M295" s="1345"/>
      <c r="N295" s="1345"/>
      <c r="O295" s="1346"/>
      <c r="P295" s="1162"/>
      <c r="Q295" s="88"/>
      <c r="R295" s="88"/>
      <c r="S295" s="88"/>
      <c r="T295" s="88"/>
    </row>
    <row r="296" spans="1:20" s="9" customFormat="1" ht="21" customHeight="1">
      <c r="A296" s="1354"/>
      <c r="B296" s="550" t="s">
        <v>206</v>
      </c>
      <c r="C296" s="1308" t="s">
        <v>22</v>
      </c>
      <c r="D296" s="1309"/>
      <c r="E296" s="1309"/>
      <c r="F296" s="1309"/>
      <c r="G296" s="1310"/>
      <c r="H296" s="552" t="s">
        <v>160</v>
      </c>
      <c r="I296" s="1312">
        <f>IF(OR(A289=0,A289=""),"",VLOOKUP($A289,'Marks Entry'!$B$9:$FN$108,7,0))</f>
        <v>0</v>
      </c>
      <c r="J296" s="1312"/>
      <c r="K296" s="1312"/>
      <c r="L296" s="1312"/>
      <c r="M296" s="1312"/>
      <c r="N296" s="1312"/>
      <c r="O296" s="1313"/>
      <c r="P296" s="1162"/>
      <c r="Q296" s="88"/>
      <c r="R296" s="88"/>
      <c r="S296" s="88"/>
      <c r="T296" s="88"/>
    </row>
    <row r="297" spans="1:20" s="9" customFormat="1" ht="21" customHeight="1">
      <c r="A297" s="1354"/>
      <c r="B297" s="550" t="s">
        <v>206</v>
      </c>
      <c r="C297" s="1308" t="s">
        <v>23</v>
      </c>
      <c r="D297" s="1309"/>
      <c r="E297" s="1309"/>
      <c r="F297" s="1309"/>
      <c r="G297" s="1310"/>
      <c r="H297" s="552" t="s">
        <v>160</v>
      </c>
      <c r="I297" s="1312">
        <f>IF(OR(A289=0,A289=""),"",VLOOKUP($A289,'Marks Entry'!$B$9:$FN$108,8,0))</f>
        <v>0</v>
      </c>
      <c r="J297" s="1312"/>
      <c r="K297" s="1312"/>
      <c r="L297" s="1312"/>
      <c r="M297" s="1312"/>
      <c r="N297" s="1312"/>
      <c r="O297" s="1313"/>
      <c r="P297" s="1162"/>
      <c r="Q297" s="88"/>
      <c r="R297" s="88"/>
      <c r="S297" s="88"/>
      <c r="T297" s="88"/>
    </row>
    <row r="298" spans="1:20" s="9" customFormat="1" ht="21" customHeight="1">
      <c r="A298" s="1354"/>
      <c r="B298" s="550" t="s">
        <v>206</v>
      </c>
      <c r="C298" s="1308" t="s">
        <v>54</v>
      </c>
      <c r="D298" s="1309"/>
      <c r="E298" s="1309"/>
      <c r="F298" s="1309"/>
      <c r="G298" s="1310"/>
      <c r="H298" s="552" t="s">
        <v>160</v>
      </c>
      <c r="I298" s="1312">
        <f>IF(OR(A289=0,A289=""),"",VLOOKUP($A289,'Marks Entry'!$B$9:$FN$108,9,0))</f>
        <v>0</v>
      </c>
      <c r="J298" s="1312"/>
      <c r="K298" s="1312"/>
      <c r="L298" s="1312"/>
      <c r="M298" s="1312"/>
      <c r="N298" s="1312"/>
      <c r="O298" s="1313"/>
      <c r="P298" s="1162"/>
      <c r="Q298" s="88"/>
      <c r="R298" s="88"/>
      <c r="S298" s="88"/>
      <c r="T298" s="88"/>
    </row>
    <row r="299" spans="1:20" s="9" customFormat="1" ht="21" customHeight="1">
      <c r="A299" s="1354"/>
      <c r="B299" s="550" t="s">
        <v>206</v>
      </c>
      <c r="C299" s="1308" t="s">
        <v>55</v>
      </c>
      <c r="D299" s="1309"/>
      <c r="E299" s="1309"/>
      <c r="F299" s="1309"/>
      <c r="G299" s="1310"/>
      <c r="H299" s="552" t="s">
        <v>160</v>
      </c>
      <c r="I299" s="1311" t="str">
        <f>IF(OR(A289=0,A289=""),"",CONCATENATE('Marks Entry'!$G$4,'Marks Entry'!$J$4))</f>
        <v>6(A)</v>
      </c>
      <c r="J299" s="1312"/>
      <c r="K299" s="1312"/>
      <c r="L299" s="1312"/>
      <c r="M299" s="1312"/>
      <c r="N299" s="1312"/>
      <c r="O299" s="1313"/>
      <c r="P299" s="1162"/>
      <c r="Q299" s="88"/>
      <c r="R299" s="88"/>
      <c r="S299" s="88"/>
      <c r="T299" s="88"/>
    </row>
    <row r="300" spans="1:20" s="9" customFormat="1" ht="21" customHeight="1" thickBot="1">
      <c r="A300" s="1354"/>
      <c r="B300" s="550" t="s">
        <v>206</v>
      </c>
      <c r="C300" s="1314" t="s">
        <v>25</v>
      </c>
      <c r="D300" s="1315"/>
      <c r="E300" s="1315"/>
      <c r="F300" s="1315"/>
      <c r="G300" s="1316"/>
      <c r="H300" s="553" t="s">
        <v>160</v>
      </c>
      <c r="I300" s="1317">
        <f>IF(OR(A289=0,A289=""),"",VLOOKUP($A289,'Marks Entry'!$B$9:$FN$108,10,0))</f>
        <v>0</v>
      </c>
      <c r="J300" s="1317"/>
      <c r="K300" s="1317"/>
      <c r="L300" s="1317"/>
      <c r="M300" s="1317"/>
      <c r="N300" s="1317"/>
      <c r="O300" s="1318"/>
      <c r="P300" s="1162"/>
      <c r="Q300" s="88"/>
      <c r="R300" s="88"/>
      <c r="S300" s="88"/>
      <c r="T300" s="88"/>
    </row>
    <row r="301" spans="1:20" s="9" customFormat="1" ht="34.5" customHeight="1">
      <c r="A301" s="1354"/>
      <c r="B301" s="550" t="s">
        <v>206</v>
      </c>
      <c r="C301" s="1319" t="s">
        <v>56</v>
      </c>
      <c r="D301" s="1320"/>
      <c r="E301" s="554" t="s">
        <v>81</v>
      </c>
      <c r="F301" s="554" t="s">
        <v>82</v>
      </c>
      <c r="G301" s="555" t="str">
        <f>'Marks Entry'!$R$5</f>
        <v>No Bag Day Activity</v>
      </c>
      <c r="H301" s="556" t="s">
        <v>31</v>
      </c>
      <c r="I301" s="1321" t="s">
        <v>57</v>
      </c>
      <c r="J301" s="1322"/>
      <c r="K301" s="557" t="s">
        <v>199</v>
      </c>
      <c r="L301" s="1323" t="s">
        <v>93</v>
      </c>
      <c r="M301" s="1324"/>
      <c r="N301" s="558" t="s">
        <v>85</v>
      </c>
      <c r="O301" s="1325" t="s">
        <v>100</v>
      </c>
      <c r="P301" s="1162"/>
      <c r="Q301" s="88"/>
      <c r="R301" s="88"/>
      <c r="S301" s="88"/>
      <c r="T301" s="88"/>
    </row>
    <row r="302" spans="1:20" s="9" customFormat="1" ht="21.75" customHeight="1" thickBot="1">
      <c r="A302" s="1354"/>
      <c r="B302" s="550" t="s">
        <v>206</v>
      </c>
      <c r="C302" s="1327" t="s">
        <v>58</v>
      </c>
      <c r="D302" s="1328"/>
      <c r="E302" s="559">
        <f>'Marks Entry'!$N$7</f>
        <v>10</v>
      </c>
      <c r="F302" s="559">
        <f>'Marks Entry'!$Q$7</f>
        <v>10</v>
      </c>
      <c r="G302" s="559">
        <f>'Marks Entry'!$T$7</f>
        <v>10</v>
      </c>
      <c r="H302" s="560">
        <f>SUM(E302:G302)</f>
        <v>30</v>
      </c>
      <c r="I302" s="1329">
        <f>'Marks Entry'!$X$7</f>
        <v>70</v>
      </c>
      <c r="J302" s="1330"/>
      <c r="K302" s="561">
        <f>SUM(H302,I302)</f>
        <v>100</v>
      </c>
      <c r="L302" s="1347">
        <f>'Marks Entry'!$AA$7</f>
        <v>100</v>
      </c>
      <c r="M302" s="1348"/>
      <c r="N302" s="562">
        <f>H302+I302+L302</f>
        <v>200</v>
      </c>
      <c r="O302" s="1326"/>
      <c r="P302" s="1162"/>
      <c r="Q302" s="88"/>
      <c r="R302" s="88"/>
      <c r="S302" s="88"/>
      <c r="T302" s="88"/>
    </row>
    <row r="303" spans="1:20" s="9" customFormat="1" ht="21.75" customHeight="1">
      <c r="A303" s="1354"/>
      <c r="B303" s="550" t="s">
        <v>206</v>
      </c>
      <c r="C303" s="1349" t="str">
        <f>'Marks Entry'!$L$3</f>
        <v>HINDI</v>
      </c>
      <c r="D303" s="1350"/>
      <c r="E303" s="563">
        <f>IF(OR(A289=0,A289=""),"",IF($L292="TC",0,IF($L292="Nso",0,VLOOKUP($A289,'Marks Entry'!$B$9:$FN$108,13,0))))</f>
        <v>0</v>
      </c>
      <c r="F303" s="563">
        <f>IF(OR(A289=0,A289=""),"",IF($L292="TC",0,IF($L292="Nso",0,VLOOKUP($A289,'Marks Entry'!$B$9:$FN$108,16,0))))</f>
        <v>0</v>
      </c>
      <c r="G303" s="563">
        <f>IF(OR(A289=0,A289=""),"",IF($L292="TC",0,IF($L292="Nso",0,VLOOKUP($A289,'Marks Entry'!$B$9:$FN$108,19,0))))</f>
        <v>0</v>
      </c>
      <c r="H303" s="564">
        <f>SUM(E303:G303)</f>
        <v>0</v>
      </c>
      <c r="I303" s="1351">
        <f>IF(OR(A289=0,A289=""),"",IF($L292="TC",0,IF($L292="Nso",0,VLOOKUP($A289,'Marks Entry'!$B$9:$FN$108,23,0))))</f>
        <v>0</v>
      </c>
      <c r="J303" s="1247"/>
      <c r="K303" s="565">
        <f>SUM(H303,I303)</f>
        <v>0</v>
      </c>
      <c r="L303" s="1246">
        <f>IF(OR(A289=0,A289=""),"",IF($L292="TC",0,IF($L292="Nso",0,VLOOKUP($A289,'Marks Entry'!$B$9:$FN$108,26,0))))</f>
        <v>0</v>
      </c>
      <c r="M303" s="1352"/>
      <c r="N303" s="566">
        <f>SUM(H303,I303,L303)</f>
        <v>0</v>
      </c>
      <c r="O303" s="567" t="str">
        <f>IF(OR(A289=0,A289=""),"",IF($L292="TC",0,IF($L292="Nso",0,VLOOKUP($A289,'Marks Entry'!$B$9:$FN$108,30,0))))</f>
        <v>E</v>
      </c>
      <c r="P303" s="1162"/>
      <c r="Q303" s="88"/>
      <c r="R303" s="88"/>
      <c r="S303" s="88"/>
      <c r="T303" s="88"/>
    </row>
    <row r="304" spans="1:20" s="9" customFormat="1" ht="21.75" customHeight="1">
      <c r="A304" s="1354"/>
      <c r="B304" s="550" t="s">
        <v>206</v>
      </c>
      <c r="C304" s="1300" t="str">
        <f>'Marks Entry'!$AF$3</f>
        <v>ENGLISH</v>
      </c>
      <c r="D304" s="1301"/>
      <c r="E304" s="563">
        <f>IF(OR(A289=0,A289=""),"",IF($L292="TC",0,IF($L292="Nso",0,VLOOKUP($A289,'Marks Entry'!$B$9:$FN$108,33,0))))</f>
        <v>0</v>
      </c>
      <c r="F304" s="563">
        <f>IF(OR(A289=0,A289=""),"",IF($L292="TC",0,IF($L292="Nso",0,VLOOKUP($A289,'Marks Entry'!$B$9:$FN$108,36,0))))</f>
        <v>0</v>
      </c>
      <c r="G304" s="563">
        <f>IF(OR(A289=0,A289=""),"",IF($L292="TC",0,IF($L292="Nso",0,VLOOKUP($A289,'Marks Entry'!$B$9:$FN$108,39,0))))</f>
        <v>0</v>
      </c>
      <c r="H304" s="568">
        <f t="shared" ref="H304:H308" si="24">SUM(E304:G304)</f>
        <v>0</v>
      </c>
      <c r="I304" s="1302">
        <f>IF(OR(A289=0,A289=""),"",IF($L292="TC",0,IF($L292="Nso",0,VLOOKUP($A289,'Marks Entry'!$B$9:$FN$108,43,0))))</f>
        <v>0</v>
      </c>
      <c r="J304" s="1201"/>
      <c r="K304" s="569">
        <f t="shared" ref="K304:K308" si="25">SUM(H304,I304)</f>
        <v>0</v>
      </c>
      <c r="L304" s="1200">
        <f>IF(OR(A289=0,A289=""),"",IF($L292="TC",0,IF($L292="Nso",0,VLOOKUP($A289,'Marks Entry'!$B$9:$FN$108,46,0))))</f>
        <v>0</v>
      </c>
      <c r="M304" s="1303"/>
      <c r="N304" s="566">
        <f t="shared" ref="N304:N308" si="26">SUM(H304,I304,L304)</f>
        <v>0</v>
      </c>
      <c r="O304" s="567" t="str">
        <f>IF(OR(A289=0,A289=""),"",IF($L292="TC",0,IF($L292="Nso",0,VLOOKUP($A289,'Marks Entry'!$B$9:$FN$108,50,0))))</f>
        <v>E</v>
      </c>
      <c r="P304" s="1162"/>
      <c r="Q304" s="88"/>
      <c r="R304" s="88"/>
      <c r="S304" s="88"/>
      <c r="T304" s="88"/>
    </row>
    <row r="305" spans="1:20" s="9" customFormat="1" ht="21.75" customHeight="1">
      <c r="A305" s="1354"/>
      <c r="B305" s="550" t="s">
        <v>206</v>
      </c>
      <c r="C305" s="1300" t="str">
        <f>'Marks Entry'!$AZ$3</f>
        <v>SANSKRIT</v>
      </c>
      <c r="D305" s="1301"/>
      <c r="E305" s="563">
        <f>IF(OR(A289=0,A289=""),"",IF($L292="TC",0,IF($L292="Nso",0,VLOOKUP($A289,'Marks Entry'!$B$9:$FN$108,53,0))))</f>
        <v>0</v>
      </c>
      <c r="F305" s="563">
        <f>IF(OR(A289=0,A289=""),"",IF($L292="TC",0,IF($L292="TC",0,IF($L292="Nso",0,VLOOKUP($A289,'Marks Entry'!$B$9:$FN$108,56,0)))))</f>
        <v>0</v>
      </c>
      <c r="G305" s="563">
        <f>IF(OR(A289=0,A289=""),"",IF($L292="TC",0,IF($L292="TC",0,IF($L292="Nso",0,VLOOKUP($A289,'Marks Entry'!$B$9:$FN$108,59,0)))))</f>
        <v>0</v>
      </c>
      <c r="H305" s="568">
        <f t="shared" si="24"/>
        <v>0</v>
      </c>
      <c r="I305" s="1302">
        <f>IF(OR(A289=0,A289=""),"",IF($L292="TC",0,IF($L292="Nso",0,VLOOKUP($A289,'Marks Entry'!$B$9:$FN$108,63,0))))</f>
        <v>0</v>
      </c>
      <c r="J305" s="1201"/>
      <c r="K305" s="569">
        <f t="shared" si="25"/>
        <v>0</v>
      </c>
      <c r="L305" s="1200">
        <f>IF(OR(A289=0,A289=""),"",IF($L292="TC",0,IF($L292="Nso",0,VLOOKUP($A289,'Marks Entry'!$B$9:$FN$108,66,0))))</f>
        <v>0</v>
      </c>
      <c r="M305" s="1303"/>
      <c r="N305" s="566">
        <f t="shared" si="26"/>
        <v>0</v>
      </c>
      <c r="O305" s="567" t="str">
        <f>IF(OR(A289=0,A289=""),"",IF($L292="TC",0,IF($L292="Nso",0,VLOOKUP($A289,'Marks Entry'!$B$9:$FN$108,70,0))))</f>
        <v>E</v>
      </c>
      <c r="P305" s="1162"/>
      <c r="Q305" s="88"/>
      <c r="R305" s="88"/>
      <c r="S305" s="88"/>
      <c r="T305" s="88"/>
    </row>
    <row r="306" spans="1:20" s="9" customFormat="1" ht="21.75" customHeight="1">
      <c r="A306" s="1354"/>
      <c r="B306" s="550" t="s">
        <v>206</v>
      </c>
      <c r="C306" s="1300" t="str">
        <f>'Marks Entry'!$BT$3</f>
        <v>SCIENCE</v>
      </c>
      <c r="D306" s="1301"/>
      <c r="E306" s="563">
        <f>IF(OR(A289=0,A289=""),"",IF($L292="TC",0,IF($L292="Nso",0,VLOOKUP($A289,'Marks Entry'!$B$9:$FN$108,73,0))))</f>
        <v>0</v>
      </c>
      <c r="F306" s="563">
        <f>IF(OR(A289=0,A289=""),"",IF($L292="TC",0,IF($L292="Nso",0,VLOOKUP($A289,'Marks Entry'!$B$9:$FN$108,76,0))))</f>
        <v>0</v>
      </c>
      <c r="G306" s="563">
        <f>IF(OR(A289=0,A289=""),"",IF($L292="TC",0,IF($L292="Nso",0,VLOOKUP($A289,'Marks Entry'!$B$9:$FN$108,79,0))))</f>
        <v>0</v>
      </c>
      <c r="H306" s="568">
        <f t="shared" si="24"/>
        <v>0</v>
      </c>
      <c r="I306" s="1302">
        <f>IF(OR(A289=0,A289=""),"",IF($L292="TC",0,IF($L292="Nso",0,VLOOKUP($A289,'Marks Entry'!$B$9:$FN$108,83,0))))</f>
        <v>0</v>
      </c>
      <c r="J306" s="1201"/>
      <c r="K306" s="569">
        <f t="shared" si="25"/>
        <v>0</v>
      </c>
      <c r="L306" s="1200">
        <f>IF(OR(A289=0,A289=""),"",IF($L292="TC",0,IF($L292="Nso",0,VLOOKUP($A289,'Marks Entry'!$B$9:$FN$108,86,0))))</f>
        <v>0</v>
      </c>
      <c r="M306" s="1303"/>
      <c r="N306" s="566">
        <f t="shared" si="26"/>
        <v>0</v>
      </c>
      <c r="O306" s="567" t="str">
        <f>IF(OR(A289=0,A289=""),"",IF($L292="TC",0,IF($L292="Nso",0,VLOOKUP($A289,'Marks Entry'!$B$9:$FN$108,90,0))))</f>
        <v>E</v>
      </c>
      <c r="P306" s="1162"/>
      <c r="Q306" s="88"/>
      <c r="R306" s="88"/>
      <c r="S306" s="88"/>
      <c r="T306" s="88"/>
    </row>
    <row r="307" spans="1:20" s="9" customFormat="1" ht="21.75" customHeight="1">
      <c r="A307" s="1354"/>
      <c r="B307" s="550" t="s">
        <v>206</v>
      </c>
      <c r="C307" s="1300" t="str">
        <f>'Marks Entry'!$CN$3</f>
        <v>MATHEMATICS</v>
      </c>
      <c r="D307" s="1301"/>
      <c r="E307" s="563">
        <f>IF(OR(A289=0,A289=""),"",IF($L292="TC",0,IF($L292="Nso",0,VLOOKUP($A289,'Marks Entry'!$B$9:$FN$108,93,0))))</f>
        <v>0</v>
      </c>
      <c r="F307" s="563">
        <f>IF(OR(A289=0,A289=""),"",IF($L292="TC",0,IF($L292="Nso",0,VLOOKUP($A289,'Marks Entry'!$B$9:$FN$108,96,0))))</f>
        <v>0</v>
      </c>
      <c r="G307" s="563">
        <f>IF(OR(A289=0,A289=""),"",IF($L292="TC",0,IF($L292="Nso",0,VLOOKUP($A289,'Marks Entry'!$B$9:$FN$108,99,0))))</f>
        <v>0</v>
      </c>
      <c r="H307" s="568">
        <f t="shared" si="24"/>
        <v>0</v>
      </c>
      <c r="I307" s="1302">
        <f>IF(OR(A289=0,A289=""),"",IF($L292="TC",0,IF($L292="Nso",0,VLOOKUP($A289,'Marks Entry'!$B$9:$FN$108,103,0))))</f>
        <v>0</v>
      </c>
      <c r="J307" s="1201"/>
      <c r="K307" s="569">
        <f t="shared" si="25"/>
        <v>0</v>
      </c>
      <c r="L307" s="1200">
        <f>IF(OR(A289=0,A289=""),"",IF($L292="TC",0,IF($L292="Nso",0,VLOOKUP($A289,'Marks Entry'!$B$9:$FN$108,106,0))))</f>
        <v>0</v>
      </c>
      <c r="M307" s="1303"/>
      <c r="N307" s="566">
        <f t="shared" si="26"/>
        <v>0</v>
      </c>
      <c r="O307" s="567" t="str">
        <f>IF(OR(A289=0,A289=""),"",IF($L292="TC",0,IF($L292="Nso",0,VLOOKUP($A289,'Marks Entry'!$B$9:$FN$108,110,0))))</f>
        <v>E</v>
      </c>
      <c r="P307" s="1162"/>
      <c r="Q307" s="88"/>
      <c r="R307" s="88"/>
      <c r="S307" s="88"/>
      <c r="T307" s="88"/>
    </row>
    <row r="308" spans="1:20" s="9" customFormat="1" ht="21.75" customHeight="1" thickBot="1">
      <c r="A308" s="1354"/>
      <c r="B308" s="550" t="s">
        <v>206</v>
      </c>
      <c r="C308" s="1304" t="str">
        <f>'Marks Entry'!$DH$3</f>
        <v>SOCIAL SCIENCE</v>
      </c>
      <c r="D308" s="1305"/>
      <c r="E308" s="563">
        <f>IF(OR(A289=0,A289=""),"",IF($L292="TC",0,IF($L292="Nso",0,VLOOKUP($A289,'Marks Entry'!$B$9:$FN$108,113,0))))</f>
        <v>0</v>
      </c>
      <c r="F308" s="563">
        <f>IF(OR(A289=0,A289=""),"",IF($L292="TC",0,IF($L292="Nso",0,VLOOKUP($A289,'Marks Entry'!$B$9:$FN$108,116,0))))</f>
        <v>0</v>
      </c>
      <c r="G308" s="563">
        <f>IF(OR(A289=0,A289=""),"",IF($L292="TC",0,IF($L292="Nso",0,VLOOKUP($A289,'Marks Entry'!$B$9:$FN$108,119,0))))</f>
        <v>0</v>
      </c>
      <c r="H308" s="570">
        <f t="shared" si="24"/>
        <v>0</v>
      </c>
      <c r="I308" s="1306">
        <f>IF(OR(A289=0,A289=""),"",IF($L292="TC",0,IF($L292="Nso",0,VLOOKUP($A289,'Marks Entry'!$B$9:$FN$108,123,0))))</f>
        <v>0</v>
      </c>
      <c r="J308" s="1212"/>
      <c r="K308" s="571">
        <f t="shared" si="25"/>
        <v>0</v>
      </c>
      <c r="L308" s="1211">
        <f>IF(OR(A289=0,A289=""),"",IF($L292="TC",0,IF($L292="Nso",0,VLOOKUP($A289,'Marks Entry'!$B$9:$FN$108,126,0))))</f>
        <v>0</v>
      </c>
      <c r="M308" s="1307"/>
      <c r="N308" s="566">
        <f t="shared" si="26"/>
        <v>0</v>
      </c>
      <c r="O308" s="567" t="str">
        <f>IF(OR(A289=0,A289=""),"",IF($L292="TC",0,IF($L292="Nso",0,VLOOKUP($A289,'Marks Entry'!$B$9:$FN$108,130,0))))</f>
        <v>E</v>
      </c>
      <c r="P308" s="1162"/>
      <c r="Q308" s="88"/>
      <c r="R308" s="88"/>
      <c r="S308" s="88"/>
      <c r="T308" s="88"/>
    </row>
    <row r="309" spans="1:20" s="9" customFormat="1" ht="21.75" customHeight="1">
      <c r="A309" s="1354"/>
      <c r="B309" s="550" t="s">
        <v>206</v>
      </c>
      <c r="C309" s="1284" t="s">
        <v>86</v>
      </c>
      <c r="D309" s="1285"/>
      <c r="E309" s="1286"/>
      <c r="F309" s="1290" t="s">
        <v>87</v>
      </c>
      <c r="G309" s="1291"/>
      <c r="H309" s="1292" t="s">
        <v>88</v>
      </c>
      <c r="I309" s="1292"/>
      <c r="J309" s="1293" t="s">
        <v>43</v>
      </c>
      <c r="K309" s="1294"/>
      <c r="L309" s="572" t="s">
        <v>94</v>
      </c>
      <c r="M309" s="572" t="s">
        <v>204</v>
      </c>
      <c r="N309" s="573" t="s">
        <v>41</v>
      </c>
      <c r="O309" s="574" t="s">
        <v>45</v>
      </c>
      <c r="P309" s="1162"/>
      <c r="Q309" s="88"/>
      <c r="R309" s="88"/>
      <c r="S309" s="88"/>
      <c r="T309" s="88"/>
    </row>
    <row r="310" spans="1:20" s="9" customFormat="1" ht="21.75" customHeight="1" thickBot="1">
      <c r="A310" s="1354"/>
      <c r="B310" s="550" t="s">
        <v>206</v>
      </c>
      <c r="C310" s="1287"/>
      <c r="D310" s="1288"/>
      <c r="E310" s="1289"/>
      <c r="F310" s="1295">
        <f>IF(OR(A289=0,A289=""),"",IF($L292="TC",0,IF($L292="Nso",0,VLOOKUP($A289,'Marks Entry'!$B$9:$FN$108,161,0))))</f>
        <v>1200</v>
      </c>
      <c r="G310" s="1296"/>
      <c r="H310" s="1297">
        <f>IF(OR(A289=0,A289=""),"",IF($L292="TC",0,IF($L292="Nso",0,VLOOKUP($A289,'Marks Entry'!$B$9:$FN$108,162,0))))</f>
        <v>0</v>
      </c>
      <c r="I310" s="1297"/>
      <c r="J310" s="1298">
        <f>IF(OR(A289=0,A289=""),"",IF($L292="TC",0,IF($L292="Nso",0,VLOOKUP($A289,'Marks Entry'!$B$9:$FN$108,163,0))))</f>
        <v>0</v>
      </c>
      <c r="K310" s="1299"/>
      <c r="L310" s="575" t="str">
        <f>IF(OR(A289=0,A289=""),"",IF($L292="TC",0,IF($L292="Nso",0,VLOOKUP($A289,'Marks Entry'!$B$9:$FN$108,164,0))))</f>
        <v/>
      </c>
      <c r="M310" s="575" t="str">
        <f>IF(OR(A289=0,A289=""),"",IF($L292="TC",0,IF($L292="Nso",0,VLOOKUP($A289,'Marks Entry'!$B$9:$FN$108,165,0))))</f>
        <v/>
      </c>
      <c r="N310" s="576" t="str">
        <f>IF(OR(A289=0,A289=""),"",IF($L292="TC","TC",IF($L292="Nso","NSO",VLOOKUP($A289,'Marks Entry'!$B$9:$FN$108,166,0))))</f>
        <v>PROMOTED</v>
      </c>
      <c r="O310" s="577" t="str">
        <f>IF(OR(A289=0,A289=""),"",IF($L292="Nso",0,VLOOKUP($A289,'Marks Entry'!$B$9:$FN$108,168,0)))</f>
        <v/>
      </c>
      <c r="P310" s="1162"/>
      <c r="Q310" s="88"/>
      <c r="R310" s="88"/>
      <c r="S310" s="88"/>
      <c r="T310" s="88"/>
    </row>
    <row r="311" spans="1:20" s="9" customFormat="1" ht="21.75" customHeight="1">
      <c r="A311" s="1354"/>
      <c r="B311" s="550" t="s">
        <v>206</v>
      </c>
      <c r="C311" s="1266" t="s">
        <v>61</v>
      </c>
      <c r="D311" s="1267"/>
      <c r="E311" s="1267"/>
      <c r="F311" s="1267"/>
      <c r="G311" s="1267"/>
      <c r="H311" s="1267"/>
      <c r="I311" s="1268"/>
      <c r="J311" s="1269" t="s">
        <v>62</v>
      </c>
      <c r="K311" s="1269"/>
      <c r="L311" s="1270"/>
      <c r="M311" s="578">
        <f>IF(OR(A289=0,A289=""),"",IF($L292="TC",0,IF($L292="Nso",0,VLOOKUP($A289,'Marks Entry'!$B$9:$FN$108,158,0))))</f>
        <v>0</v>
      </c>
      <c r="N311" s="1271" t="s">
        <v>103</v>
      </c>
      <c r="O311" s="1272"/>
      <c r="P311" s="1162"/>
      <c r="Q311" s="88"/>
      <c r="R311" s="88"/>
      <c r="S311" s="88"/>
      <c r="T311" s="88"/>
    </row>
    <row r="312" spans="1:20" s="9" customFormat="1" ht="21.75" customHeight="1" thickBot="1">
      <c r="A312" s="1354"/>
      <c r="B312" s="550" t="s">
        <v>206</v>
      </c>
      <c r="C312" s="1273" t="s">
        <v>56</v>
      </c>
      <c r="D312" s="1274"/>
      <c r="E312" s="1274"/>
      <c r="F312" s="1275" t="s">
        <v>166</v>
      </c>
      <c r="G312" s="1275"/>
      <c r="H312" s="1275"/>
      <c r="I312" s="579" t="s">
        <v>49</v>
      </c>
      <c r="J312" s="1276" t="s">
        <v>63</v>
      </c>
      <c r="K312" s="1276"/>
      <c r="L312" s="1277"/>
      <c r="M312" s="580">
        <f>IF(OR(A289=0,A289=""),"",IF($L292="TC",0,IF($L292="Nso",0,VLOOKUP($A289,'Marks Entry'!$B$9:$FN$108,159,0))))</f>
        <v>0</v>
      </c>
      <c r="N312" s="1278" t="str">
        <f>IF(OR(A289=0,A289=""),"",IF($L292="TC",0,IF($L292="Nso",0,VLOOKUP($A289,'Marks Entry'!$B$9:$FN$108,160,0))))</f>
        <v/>
      </c>
      <c r="O312" s="1279"/>
      <c r="P312" s="1162"/>
      <c r="Q312" s="88"/>
      <c r="R312" s="88"/>
      <c r="S312" s="88"/>
      <c r="T312" s="88"/>
    </row>
    <row r="313" spans="1:20" s="9" customFormat="1" ht="21.75" customHeight="1">
      <c r="A313" s="1354"/>
      <c r="B313" s="550" t="s">
        <v>206</v>
      </c>
      <c r="C313" s="1273"/>
      <c r="D313" s="1274"/>
      <c r="E313" s="1274"/>
      <c r="F313" s="1275"/>
      <c r="G313" s="1275"/>
      <c r="H313" s="1275"/>
      <c r="I313" s="581" t="s">
        <v>101</v>
      </c>
      <c r="J313" s="1280" t="s">
        <v>64</v>
      </c>
      <c r="K313" s="1280"/>
      <c r="L313" s="1281"/>
      <c r="M313" s="1282" t="str">
        <f>IF(OR(A289=0,A289=""),"",IF($L292="TC",0,IF($L292="Nso",0,VLOOKUP($A289,'Marks Entry'!$B$9:$FN$108,169,0))))</f>
        <v>Need Improvement</v>
      </c>
      <c r="N313" s="1282"/>
      <c r="O313" s="1283"/>
      <c r="P313" s="1162"/>
      <c r="Q313" s="88"/>
      <c r="R313" s="88"/>
      <c r="S313" s="88"/>
      <c r="T313" s="88"/>
    </row>
    <row r="314" spans="1:20" s="9" customFormat="1" ht="21.75" customHeight="1">
      <c r="A314" s="1354"/>
      <c r="B314" s="550" t="s">
        <v>206</v>
      </c>
      <c r="C314" s="1251" t="str">
        <f>'Marks Entry'!$EB$3</f>
        <v>Work Exp.</v>
      </c>
      <c r="D314" s="1252"/>
      <c r="E314" s="1253"/>
      <c r="F314" s="1254" t="str">
        <f>IF(OR(A289=0,A289=""),"",IF($L292="TC",0,IF($L292="Nso",0,VLOOKUP($A289,'Marks Entry'!$B$9:$GM$108,186,0))))</f>
        <v>0/100</v>
      </c>
      <c r="G314" s="1254"/>
      <c r="H314" s="1254"/>
      <c r="I314" s="582" t="str">
        <f>IF(OR(A289=0,A289=""),"",IF($L292="TC",0,IF($L292="Nso",0,VLOOKUP($A289,'Marks Entry'!$B$9:$GM$108,139,0))))</f>
        <v>E</v>
      </c>
      <c r="J314" s="1255" t="s">
        <v>80</v>
      </c>
      <c r="K314" s="1255"/>
      <c r="L314" s="1256"/>
      <c r="M314" s="1257">
        <f>IF(OR(A289=0,A289=""),"",'Marks Entry'!$AA$2)</f>
        <v>45419</v>
      </c>
      <c r="N314" s="1257"/>
      <c r="O314" s="1258"/>
      <c r="P314" s="1162"/>
      <c r="Q314" s="88"/>
      <c r="R314" s="88"/>
      <c r="S314" s="88"/>
      <c r="T314" s="88"/>
    </row>
    <row r="315" spans="1:20" s="9" customFormat="1" ht="21.75" customHeight="1">
      <c r="A315" s="1354"/>
      <c r="B315" s="550" t="s">
        <v>206</v>
      </c>
      <c r="C315" s="1259" t="str">
        <f>'Marks Entry'!$EK$3</f>
        <v>Art Edu.</v>
      </c>
      <c r="D315" s="1254"/>
      <c r="E315" s="1254"/>
      <c r="F315" s="1260" t="str">
        <f>IF(OR(A289=0,A289=""),"",IF($L292="TC",0,IF($L292="Nso",0,VLOOKUP($A289,'Marks Entry'!$B$9:$GM$108,190,0))))</f>
        <v>0/100</v>
      </c>
      <c r="G315" s="1261"/>
      <c r="H315" s="1262"/>
      <c r="I315" s="582" t="str">
        <f>IF(OR(A289=0,A289=""),"",IF($L292="TC",0,IF($L292="Nso",0,VLOOKUP($A289,'Marks Entry'!$B$9:$GM$108,148,0))))</f>
        <v>E</v>
      </c>
      <c r="J315" s="1263"/>
      <c r="K315" s="1263"/>
      <c r="L315" s="1264"/>
      <c r="M315" s="1264"/>
      <c r="N315" s="1264"/>
      <c r="O315" s="1265"/>
      <c r="P315" s="1162"/>
      <c r="Q315" s="88"/>
      <c r="R315" s="88"/>
      <c r="S315" s="88"/>
      <c r="T315" s="88"/>
    </row>
    <row r="316" spans="1:20" s="9" customFormat="1" ht="21.75" customHeight="1">
      <c r="A316" s="1354"/>
      <c r="B316" s="550" t="s">
        <v>206</v>
      </c>
      <c r="C316" s="1216" t="str">
        <f>'Marks Entry'!$ET$3</f>
        <v>HEALTH &amp; PHY. EDU.</v>
      </c>
      <c r="D316" s="1217"/>
      <c r="E316" s="1217"/>
      <c r="F316" s="1218" t="str">
        <f>IF(OR(A289=0,A289=""),"",IF($L292="TC",0,IF($L292="Nso",0,VLOOKUP($A289,'Marks Entry'!$B$9:$GM$108,194,0))))</f>
        <v>0/100</v>
      </c>
      <c r="G316" s="1219"/>
      <c r="H316" s="1220"/>
      <c r="I316" s="582" t="str">
        <f>IF(OR(A289=0,A289=""),"",IF($L292="TC",0,IF($L292="Nso",0,VLOOKUP($A289,'Marks Entry'!$B$9:$GM$108,157,0))))</f>
        <v>E</v>
      </c>
      <c r="J316" s="1221" t="s">
        <v>76</v>
      </c>
      <c r="K316" s="1222"/>
      <c r="L316" s="1223"/>
      <c r="M316" s="1227"/>
      <c r="N316" s="1228"/>
      <c r="O316" s="1229"/>
      <c r="P316" s="1162"/>
      <c r="Q316" s="88"/>
      <c r="R316" s="88"/>
      <c r="S316" s="88"/>
      <c r="T316" s="88"/>
    </row>
    <row r="317" spans="1:20" s="9" customFormat="1" ht="21.75" customHeight="1">
      <c r="A317" s="1354"/>
      <c r="B317" s="550" t="s">
        <v>206</v>
      </c>
      <c r="C317" s="1233" t="s">
        <v>65</v>
      </c>
      <c r="D317" s="1234"/>
      <c r="E317" s="1234"/>
      <c r="F317" s="1234"/>
      <c r="G317" s="1234"/>
      <c r="H317" s="1234"/>
      <c r="I317" s="1235"/>
      <c r="J317" s="1224"/>
      <c r="K317" s="1225"/>
      <c r="L317" s="1226"/>
      <c r="M317" s="1230"/>
      <c r="N317" s="1231"/>
      <c r="O317" s="1232"/>
      <c r="P317" s="1162"/>
      <c r="Q317" s="88"/>
      <c r="R317" s="88"/>
      <c r="S317" s="88"/>
      <c r="T317" s="88"/>
    </row>
    <row r="318" spans="1:20" s="9" customFormat="1" ht="21.75" customHeight="1" thickBot="1">
      <c r="A318" s="1354"/>
      <c r="B318" s="550" t="s">
        <v>206</v>
      </c>
      <c r="C318" s="583" t="s">
        <v>66</v>
      </c>
      <c r="D318" s="1236" t="s">
        <v>71</v>
      </c>
      <c r="E318" s="1237"/>
      <c r="F318" s="1236" t="s">
        <v>72</v>
      </c>
      <c r="G318" s="1238"/>
      <c r="H318" s="1238"/>
      <c r="I318" s="1239"/>
      <c r="J318" s="1240" t="s">
        <v>77</v>
      </c>
      <c r="K318" s="1241"/>
      <c r="L318" s="1241"/>
      <c r="M318" s="1241"/>
      <c r="N318" s="1241"/>
      <c r="O318" s="1242"/>
      <c r="P318" s="1162"/>
      <c r="Q318" s="88"/>
      <c r="R318" s="88"/>
      <c r="S318" s="88"/>
      <c r="T318" s="88"/>
    </row>
    <row r="319" spans="1:20" s="9" customFormat="1" ht="21.75" customHeight="1">
      <c r="A319" s="1354"/>
      <c r="B319" s="550" t="s">
        <v>206</v>
      </c>
      <c r="C319" s="584" t="s">
        <v>67</v>
      </c>
      <c r="D319" s="1246" t="s">
        <v>207</v>
      </c>
      <c r="E319" s="1247"/>
      <c r="F319" s="1248" t="s">
        <v>73</v>
      </c>
      <c r="G319" s="1249"/>
      <c r="H319" s="1249"/>
      <c r="I319" s="1250"/>
      <c r="J319" s="1243"/>
      <c r="K319" s="1244"/>
      <c r="L319" s="1244"/>
      <c r="M319" s="1244"/>
      <c r="N319" s="1244"/>
      <c r="O319" s="1245"/>
      <c r="P319" s="1162"/>
      <c r="Q319" s="88"/>
      <c r="R319" s="88"/>
      <c r="S319" s="88"/>
      <c r="T319" s="88"/>
    </row>
    <row r="320" spans="1:20" s="9" customFormat="1" ht="21.75" customHeight="1">
      <c r="A320" s="1354"/>
      <c r="B320" s="550" t="s">
        <v>206</v>
      </c>
      <c r="C320" s="585" t="s">
        <v>68</v>
      </c>
      <c r="D320" s="1200" t="s">
        <v>208</v>
      </c>
      <c r="E320" s="1201"/>
      <c r="F320" s="1202" t="s">
        <v>74</v>
      </c>
      <c r="G320" s="1203"/>
      <c r="H320" s="1203"/>
      <c r="I320" s="1204"/>
      <c r="J320" s="1243"/>
      <c r="K320" s="1244"/>
      <c r="L320" s="1244"/>
      <c r="M320" s="1244"/>
      <c r="N320" s="1244"/>
      <c r="O320" s="1245"/>
      <c r="P320" s="1162"/>
      <c r="Q320" s="88"/>
      <c r="R320" s="88"/>
      <c r="S320" s="88"/>
      <c r="T320" s="88"/>
    </row>
    <row r="321" spans="1:20" s="9" customFormat="1" ht="21.75" customHeight="1">
      <c r="A321" s="1354"/>
      <c r="B321" s="550" t="s">
        <v>206</v>
      </c>
      <c r="C321" s="585" t="s">
        <v>70</v>
      </c>
      <c r="D321" s="1200" t="s">
        <v>209</v>
      </c>
      <c r="E321" s="1201"/>
      <c r="F321" s="1202" t="s">
        <v>75</v>
      </c>
      <c r="G321" s="1203"/>
      <c r="H321" s="1203"/>
      <c r="I321" s="1204"/>
      <c r="J321" s="1205" t="s">
        <v>89</v>
      </c>
      <c r="K321" s="1206"/>
      <c r="L321" s="1206"/>
      <c r="M321" s="1206"/>
      <c r="N321" s="1206"/>
      <c r="O321" s="1207"/>
      <c r="P321" s="1162"/>
      <c r="Q321" s="88"/>
      <c r="R321" s="88"/>
      <c r="S321" s="88"/>
      <c r="T321" s="88"/>
    </row>
    <row r="322" spans="1:20" s="9" customFormat="1" ht="21.75" customHeight="1">
      <c r="A322" s="1354"/>
      <c r="B322" s="550" t="s">
        <v>206</v>
      </c>
      <c r="C322" s="585" t="s">
        <v>69</v>
      </c>
      <c r="D322" s="1200" t="s">
        <v>210</v>
      </c>
      <c r="E322" s="1201"/>
      <c r="F322" s="1202" t="s">
        <v>102</v>
      </c>
      <c r="G322" s="1203"/>
      <c r="H322" s="1203"/>
      <c r="I322" s="1204"/>
      <c r="J322" s="1205"/>
      <c r="K322" s="1206"/>
      <c r="L322" s="1206"/>
      <c r="M322" s="1206"/>
      <c r="N322" s="1206"/>
      <c r="O322" s="1207"/>
      <c r="P322" s="1162"/>
      <c r="Q322" s="88"/>
      <c r="R322" s="88"/>
      <c r="S322" s="88"/>
      <c r="T322" s="88"/>
    </row>
    <row r="323" spans="1:20" s="9" customFormat="1" ht="21.75" customHeight="1" thickBot="1">
      <c r="A323" s="1354"/>
      <c r="B323" s="586" t="s">
        <v>206</v>
      </c>
      <c r="C323" s="587" t="s">
        <v>152</v>
      </c>
      <c r="D323" s="1211" t="s">
        <v>211</v>
      </c>
      <c r="E323" s="1212"/>
      <c r="F323" s="1213" t="s">
        <v>212</v>
      </c>
      <c r="G323" s="1214"/>
      <c r="H323" s="1214"/>
      <c r="I323" s="1215"/>
      <c r="J323" s="1208"/>
      <c r="K323" s="1209"/>
      <c r="L323" s="1209"/>
      <c r="M323" s="1209"/>
      <c r="N323" s="1209"/>
      <c r="O323" s="1210"/>
      <c r="P323" s="1162"/>
      <c r="Q323" s="88"/>
      <c r="R323" s="88"/>
      <c r="S323" s="88"/>
      <c r="T323" s="88"/>
    </row>
    <row r="324" spans="1:20" s="9" customFormat="1" ht="11.25" customHeight="1">
      <c r="A324" s="1199"/>
      <c r="B324" s="1199"/>
      <c r="C324" s="1199"/>
      <c r="D324" s="1199"/>
      <c r="E324" s="1199"/>
      <c r="F324" s="1199"/>
      <c r="G324" s="1199"/>
      <c r="H324" s="1199"/>
      <c r="I324" s="1199"/>
      <c r="J324" s="1199"/>
      <c r="K324" s="1199"/>
      <c r="L324" s="1199"/>
      <c r="M324" s="1199"/>
      <c r="N324" s="1199"/>
      <c r="O324" s="1199"/>
      <c r="P324" s="1199"/>
      <c r="Q324" s="88"/>
      <c r="R324" s="88"/>
      <c r="S324" s="88"/>
      <c r="T324" s="88"/>
    </row>
    <row r="325" spans="1:20" s="9" customFormat="1" ht="17.25" customHeight="1" thickBot="1">
      <c r="A325" s="549">
        <f>IF(A289=0,0,A289+1)</f>
        <v>10</v>
      </c>
      <c r="B325" s="1353" t="s">
        <v>52</v>
      </c>
      <c r="C325" s="1353"/>
      <c r="D325" s="1353"/>
      <c r="E325" s="1353"/>
      <c r="F325" s="1353"/>
      <c r="G325" s="1353"/>
      <c r="H325" s="1353"/>
      <c r="I325" s="1353"/>
      <c r="J325" s="1353"/>
      <c r="K325" s="1353"/>
      <c r="L325" s="1353"/>
      <c r="M325" s="1353"/>
      <c r="N325" s="1353"/>
      <c r="O325" s="1353"/>
      <c r="P325" s="1162"/>
      <c r="Q325" s="88"/>
      <c r="R325" s="88"/>
      <c r="S325" s="88"/>
      <c r="T325" s="88"/>
    </row>
    <row r="326" spans="1:20" s="9" customFormat="1" ht="44.25" customHeight="1">
      <c r="A326" s="1354"/>
      <c r="B326" s="1355">
        <v>108</v>
      </c>
      <c r="C326" s="1357" t="e">
        <f>logo</f>
        <v>#REF!</v>
      </c>
      <c r="D326" s="1359" t="str">
        <f>Master!$E$8</f>
        <v xml:space="preserve">Govt. Sr. Secondary School </v>
      </c>
      <c r="E326" s="1360"/>
      <c r="F326" s="1360"/>
      <c r="G326" s="1360"/>
      <c r="H326" s="1360"/>
      <c r="I326" s="1360"/>
      <c r="J326" s="1360"/>
      <c r="K326" s="1360"/>
      <c r="L326" s="1360"/>
      <c r="M326" s="1360"/>
      <c r="N326" s="1360"/>
      <c r="O326" s="1361"/>
      <c r="P326" s="1162"/>
      <c r="Q326" s="88"/>
      <c r="R326" s="88"/>
      <c r="S326" s="88"/>
      <c r="T326" s="88"/>
    </row>
    <row r="327" spans="1:20" s="9" customFormat="1" ht="26.25" customHeight="1" thickBot="1">
      <c r="A327" s="1354"/>
      <c r="B327" s="1356"/>
      <c r="C327" s="1358"/>
      <c r="D327" s="1362" t="str">
        <f>Master!$E$11</f>
        <v>P.S.-Bapini (Jodhpur)</v>
      </c>
      <c r="E327" s="1362"/>
      <c r="F327" s="1362"/>
      <c r="G327" s="1362"/>
      <c r="H327" s="1362"/>
      <c r="I327" s="1362"/>
      <c r="J327" s="1362"/>
      <c r="K327" s="1362"/>
      <c r="L327" s="1362"/>
      <c r="M327" s="1362"/>
      <c r="N327" s="1362"/>
      <c r="O327" s="1363"/>
      <c r="P327" s="1162"/>
      <c r="Q327" s="88"/>
      <c r="R327" s="88"/>
      <c r="S327" s="88"/>
      <c r="T327" s="88"/>
    </row>
    <row r="328" spans="1:20" s="9" customFormat="1" ht="15" customHeight="1">
      <c r="A328" s="1354"/>
      <c r="B328" s="1364"/>
      <c r="C328" s="1365" t="s">
        <v>161</v>
      </c>
      <c r="D328" s="1366"/>
      <c r="E328" s="1366"/>
      <c r="F328" s="1366"/>
      <c r="G328" s="1366"/>
      <c r="H328" s="1367"/>
      <c r="I328" s="1371" t="s">
        <v>124</v>
      </c>
      <c r="J328" s="1372"/>
      <c r="K328" s="1372"/>
      <c r="L328" s="1331">
        <f>IF(OR(A325=0,A325=""),0,VLOOKUP(A325,'Marks Entry'!$B$9:$G$108,6))</f>
        <v>0</v>
      </c>
      <c r="M328" s="1333" t="str">
        <f>CONCATENATE('Marks Entry'!$C$3,"0",'Marks Entry'!$G$3)</f>
        <v>School U-Dise Code :-08151106901</v>
      </c>
      <c r="N328" s="1334"/>
      <c r="O328" s="1335"/>
      <c r="P328" s="1162"/>
      <c r="Q328" s="88"/>
      <c r="R328" s="88"/>
      <c r="S328" s="88"/>
      <c r="T328" s="88"/>
    </row>
    <row r="329" spans="1:20" s="9" customFormat="1" ht="15" customHeight="1">
      <c r="A329" s="1354"/>
      <c r="B329" s="1364"/>
      <c r="C329" s="1365"/>
      <c r="D329" s="1366"/>
      <c r="E329" s="1366"/>
      <c r="F329" s="1366"/>
      <c r="G329" s="1366"/>
      <c r="H329" s="1367"/>
      <c r="I329" s="1371"/>
      <c r="J329" s="1372"/>
      <c r="K329" s="1372"/>
      <c r="L329" s="1331"/>
      <c r="M329" s="1336" t="str">
        <f>CONCATENATE('Marks Entry'!$I$3,'Marks Entry'!$J$3)</f>
        <v>Session :-2024-25</v>
      </c>
      <c r="N329" s="1337"/>
      <c r="O329" s="1338"/>
      <c r="P329" s="1162"/>
      <c r="Q329" s="88"/>
      <c r="R329" s="88"/>
      <c r="S329" s="88"/>
      <c r="T329" s="88"/>
    </row>
    <row r="330" spans="1:20" s="9" customFormat="1" ht="15" customHeight="1" thickBot="1">
      <c r="A330" s="1354"/>
      <c r="B330" s="1364"/>
      <c r="C330" s="1368"/>
      <c r="D330" s="1369"/>
      <c r="E330" s="1369"/>
      <c r="F330" s="1369"/>
      <c r="G330" s="1369"/>
      <c r="H330" s="1370"/>
      <c r="I330" s="1373"/>
      <c r="J330" s="1374"/>
      <c r="K330" s="1374"/>
      <c r="L330" s="1332"/>
      <c r="M330" s="1339"/>
      <c r="N330" s="1340"/>
      <c r="O330" s="1341"/>
      <c r="P330" s="1162"/>
      <c r="Q330" s="88"/>
      <c r="R330" s="88"/>
      <c r="S330" s="88"/>
      <c r="T330" s="88"/>
    </row>
    <row r="331" spans="1:20" s="9" customFormat="1" ht="21" customHeight="1">
      <c r="A331" s="1354"/>
      <c r="B331" s="550" t="s">
        <v>206</v>
      </c>
      <c r="C331" s="1342" t="s">
        <v>20</v>
      </c>
      <c r="D331" s="1343"/>
      <c r="E331" s="1343"/>
      <c r="F331" s="1343"/>
      <c r="G331" s="1344"/>
      <c r="H331" s="551" t="s">
        <v>160</v>
      </c>
      <c r="I331" s="1345">
        <f>IF(OR(A325=0,A325=""),"",VLOOKUP($A325,'Marks Entry'!$B$9:$FN$108,4,0))</f>
        <v>0</v>
      </c>
      <c r="J331" s="1345"/>
      <c r="K331" s="1345"/>
      <c r="L331" s="1345"/>
      <c r="M331" s="1345"/>
      <c r="N331" s="1345"/>
      <c r="O331" s="1346"/>
      <c r="P331" s="1162"/>
      <c r="Q331" s="88"/>
      <c r="R331" s="88"/>
      <c r="S331" s="88"/>
      <c r="T331" s="88"/>
    </row>
    <row r="332" spans="1:20" s="9" customFormat="1" ht="21" customHeight="1">
      <c r="A332" s="1354"/>
      <c r="B332" s="550" t="s">
        <v>206</v>
      </c>
      <c r="C332" s="1308" t="s">
        <v>22</v>
      </c>
      <c r="D332" s="1309"/>
      <c r="E332" s="1309"/>
      <c r="F332" s="1309"/>
      <c r="G332" s="1310"/>
      <c r="H332" s="552" t="s">
        <v>160</v>
      </c>
      <c r="I332" s="1312">
        <f>IF(OR(A325=0,A325=""),"",VLOOKUP($A325,'Marks Entry'!$B$9:$FN$108,7,0))</f>
        <v>0</v>
      </c>
      <c r="J332" s="1312"/>
      <c r="K332" s="1312"/>
      <c r="L332" s="1312"/>
      <c r="M332" s="1312"/>
      <c r="N332" s="1312"/>
      <c r="O332" s="1313"/>
      <c r="P332" s="1162"/>
      <c r="Q332" s="88"/>
      <c r="R332" s="88"/>
      <c r="S332" s="88"/>
      <c r="T332" s="88"/>
    </row>
    <row r="333" spans="1:20" s="9" customFormat="1" ht="21" customHeight="1">
      <c r="A333" s="1354"/>
      <c r="B333" s="550" t="s">
        <v>206</v>
      </c>
      <c r="C333" s="1308" t="s">
        <v>23</v>
      </c>
      <c r="D333" s="1309"/>
      <c r="E333" s="1309"/>
      <c r="F333" s="1309"/>
      <c r="G333" s="1310"/>
      <c r="H333" s="552" t="s">
        <v>160</v>
      </c>
      <c r="I333" s="1312">
        <f>IF(OR(A325=0,A325=""),"",VLOOKUP($A325,'Marks Entry'!$B$9:$FN$108,8,0))</f>
        <v>0</v>
      </c>
      <c r="J333" s="1312"/>
      <c r="K333" s="1312"/>
      <c r="L333" s="1312"/>
      <c r="M333" s="1312"/>
      <c r="N333" s="1312"/>
      <c r="O333" s="1313"/>
      <c r="P333" s="1162"/>
      <c r="Q333" s="88"/>
      <c r="R333" s="88"/>
      <c r="S333" s="88"/>
      <c r="T333" s="88"/>
    </row>
    <row r="334" spans="1:20" s="9" customFormat="1" ht="21" customHeight="1">
      <c r="A334" s="1354"/>
      <c r="B334" s="550" t="s">
        <v>206</v>
      </c>
      <c r="C334" s="1308" t="s">
        <v>54</v>
      </c>
      <c r="D334" s="1309"/>
      <c r="E334" s="1309"/>
      <c r="F334" s="1309"/>
      <c r="G334" s="1310"/>
      <c r="H334" s="552" t="s">
        <v>160</v>
      </c>
      <c r="I334" s="1312">
        <f>IF(OR(A325=0,A325=""),"",VLOOKUP($A325,'Marks Entry'!$B$9:$FN$108,9,0))</f>
        <v>0</v>
      </c>
      <c r="J334" s="1312"/>
      <c r="K334" s="1312"/>
      <c r="L334" s="1312"/>
      <c r="M334" s="1312"/>
      <c r="N334" s="1312"/>
      <c r="O334" s="1313"/>
      <c r="P334" s="1162"/>
      <c r="Q334" s="88"/>
      <c r="R334" s="88"/>
      <c r="S334" s="88"/>
      <c r="T334" s="88"/>
    </row>
    <row r="335" spans="1:20" s="9" customFormat="1" ht="21" customHeight="1">
      <c r="A335" s="1354"/>
      <c r="B335" s="550" t="s">
        <v>206</v>
      </c>
      <c r="C335" s="1308" t="s">
        <v>55</v>
      </c>
      <c r="D335" s="1309"/>
      <c r="E335" s="1309"/>
      <c r="F335" s="1309"/>
      <c r="G335" s="1310"/>
      <c r="H335" s="552" t="s">
        <v>160</v>
      </c>
      <c r="I335" s="1311" t="str">
        <f>IF(OR(A325=0,A325=""),"",CONCATENATE('Marks Entry'!$G$4,'Marks Entry'!$J$4))</f>
        <v>6(A)</v>
      </c>
      <c r="J335" s="1312"/>
      <c r="K335" s="1312"/>
      <c r="L335" s="1312"/>
      <c r="M335" s="1312"/>
      <c r="N335" s="1312"/>
      <c r="O335" s="1313"/>
      <c r="P335" s="1162"/>
      <c r="Q335" s="88"/>
      <c r="R335" s="88"/>
      <c r="S335" s="88"/>
      <c r="T335" s="88"/>
    </row>
    <row r="336" spans="1:20" s="9" customFormat="1" ht="21" customHeight="1" thickBot="1">
      <c r="A336" s="1354"/>
      <c r="B336" s="550" t="s">
        <v>206</v>
      </c>
      <c r="C336" s="1314" t="s">
        <v>25</v>
      </c>
      <c r="D336" s="1315"/>
      <c r="E336" s="1315"/>
      <c r="F336" s="1315"/>
      <c r="G336" s="1316"/>
      <c r="H336" s="553" t="s">
        <v>160</v>
      </c>
      <c r="I336" s="1317">
        <f>IF(OR(A325=0,A325=""),"",VLOOKUP($A325,'Marks Entry'!$B$9:$FN$108,10,0))</f>
        <v>0</v>
      </c>
      <c r="J336" s="1317"/>
      <c r="K336" s="1317"/>
      <c r="L336" s="1317"/>
      <c r="M336" s="1317"/>
      <c r="N336" s="1317"/>
      <c r="O336" s="1318"/>
      <c r="P336" s="1162"/>
      <c r="Q336" s="88"/>
      <c r="R336" s="88"/>
      <c r="S336" s="88"/>
      <c r="T336" s="88"/>
    </row>
    <row r="337" spans="1:20" s="9" customFormat="1" ht="34.5" customHeight="1">
      <c r="A337" s="1354"/>
      <c r="B337" s="550" t="s">
        <v>206</v>
      </c>
      <c r="C337" s="1319" t="s">
        <v>56</v>
      </c>
      <c r="D337" s="1320"/>
      <c r="E337" s="554" t="s">
        <v>81</v>
      </c>
      <c r="F337" s="554" t="s">
        <v>82</v>
      </c>
      <c r="G337" s="555" t="str">
        <f>'Marks Entry'!$R$5</f>
        <v>No Bag Day Activity</v>
      </c>
      <c r="H337" s="556" t="s">
        <v>31</v>
      </c>
      <c r="I337" s="1321" t="s">
        <v>57</v>
      </c>
      <c r="J337" s="1322"/>
      <c r="K337" s="557" t="s">
        <v>199</v>
      </c>
      <c r="L337" s="1323" t="s">
        <v>93</v>
      </c>
      <c r="M337" s="1324"/>
      <c r="N337" s="558" t="s">
        <v>85</v>
      </c>
      <c r="O337" s="1325" t="s">
        <v>100</v>
      </c>
      <c r="P337" s="1162"/>
      <c r="Q337" s="88"/>
      <c r="R337" s="88"/>
      <c r="S337" s="88"/>
      <c r="T337" s="88"/>
    </row>
    <row r="338" spans="1:20" s="9" customFormat="1" ht="21.75" customHeight="1" thickBot="1">
      <c r="A338" s="1354"/>
      <c r="B338" s="550" t="s">
        <v>206</v>
      </c>
      <c r="C338" s="1327" t="s">
        <v>58</v>
      </c>
      <c r="D338" s="1328"/>
      <c r="E338" s="559">
        <f>'Marks Entry'!$N$7</f>
        <v>10</v>
      </c>
      <c r="F338" s="559">
        <f>'Marks Entry'!$Q$7</f>
        <v>10</v>
      </c>
      <c r="G338" s="559">
        <f>'Marks Entry'!$T$7</f>
        <v>10</v>
      </c>
      <c r="H338" s="560">
        <f>SUM(E338:G338)</f>
        <v>30</v>
      </c>
      <c r="I338" s="1329">
        <f>'Marks Entry'!$X$7</f>
        <v>70</v>
      </c>
      <c r="J338" s="1330"/>
      <c r="K338" s="561">
        <f>SUM(H338,I338)</f>
        <v>100</v>
      </c>
      <c r="L338" s="1347">
        <f>'Marks Entry'!$AA$7</f>
        <v>100</v>
      </c>
      <c r="M338" s="1348"/>
      <c r="N338" s="562">
        <f>H338+I338+L338</f>
        <v>200</v>
      </c>
      <c r="O338" s="1326"/>
      <c r="P338" s="1162"/>
      <c r="Q338" s="88"/>
      <c r="R338" s="88"/>
      <c r="S338" s="88"/>
      <c r="T338" s="88"/>
    </row>
    <row r="339" spans="1:20" s="9" customFormat="1" ht="21.75" customHeight="1">
      <c r="A339" s="1354"/>
      <c r="B339" s="550" t="s">
        <v>206</v>
      </c>
      <c r="C339" s="1349" t="str">
        <f>'Marks Entry'!$L$3</f>
        <v>HINDI</v>
      </c>
      <c r="D339" s="1350"/>
      <c r="E339" s="563">
        <f>IF(OR(A325=0,A325=""),"",IF($L328="TC",0,IF($L328="Nso",0,VLOOKUP($A325,'Marks Entry'!$B$9:$FN$108,13,0))))</f>
        <v>0</v>
      </c>
      <c r="F339" s="563">
        <f>IF(OR(A325=0,A325=""),"",IF($L328="TC",0,IF($L328="Nso",0,VLOOKUP($A325,'Marks Entry'!$B$9:$FN$108,16,0))))</f>
        <v>0</v>
      </c>
      <c r="G339" s="563">
        <f>IF(OR(A325=0,A325=""),"",IF($L328="TC",0,IF($L328="Nso",0,VLOOKUP($A325,'Marks Entry'!$B$9:$FN$108,19,0))))</f>
        <v>0</v>
      </c>
      <c r="H339" s="564">
        <f>SUM(E339:G339)</f>
        <v>0</v>
      </c>
      <c r="I339" s="1351">
        <f>IF(OR(A325=0,A325=""),"",IF($L328="TC",0,IF($L328="Nso",0,VLOOKUP($A325,'Marks Entry'!$B$9:$FN$108,23,0))))</f>
        <v>0</v>
      </c>
      <c r="J339" s="1247"/>
      <c r="K339" s="565">
        <f>SUM(H339,I339)</f>
        <v>0</v>
      </c>
      <c r="L339" s="1246">
        <f>IF(OR(A325=0,A325=""),"",IF($L328="TC",0,IF($L328="Nso",0,VLOOKUP($A325,'Marks Entry'!$B$9:$FN$108,26,0))))</f>
        <v>0</v>
      </c>
      <c r="M339" s="1352"/>
      <c r="N339" s="566">
        <f>SUM(H339,I339,L339)</f>
        <v>0</v>
      </c>
      <c r="O339" s="567">
        <f>IF(OR(A325=0,A325=""),"",IF($L328="TC",0,IF($L328="Nso",0,VLOOKUP($A325,'Marks Entry'!$B$9:$FN$108,30,0))))</f>
        <v>0</v>
      </c>
      <c r="P339" s="1162"/>
      <c r="Q339" s="88"/>
      <c r="R339" s="88"/>
      <c r="S339" s="88"/>
      <c r="T339" s="88"/>
    </row>
    <row r="340" spans="1:20" s="9" customFormat="1" ht="21.75" customHeight="1">
      <c r="A340" s="1354"/>
      <c r="B340" s="550" t="s">
        <v>206</v>
      </c>
      <c r="C340" s="1300" t="str">
        <f>'Marks Entry'!$AF$3</f>
        <v>ENGLISH</v>
      </c>
      <c r="D340" s="1301"/>
      <c r="E340" s="563">
        <f>IF(OR(A325=0,A325=""),"",IF($L328="TC",0,IF($L328="Nso",0,VLOOKUP($A325,'Marks Entry'!$B$9:$FN$108,33,0))))</f>
        <v>0</v>
      </c>
      <c r="F340" s="563">
        <f>IF(OR(A325=0,A325=""),"",IF($L328="TC",0,IF($L328="Nso",0,VLOOKUP($A325,'Marks Entry'!$B$9:$FN$108,36,0))))</f>
        <v>0</v>
      </c>
      <c r="G340" s="563">
        <f>IF(OR(A325=0,A325=""),"",IF($L328="TC",0,IF($L328="Nso",0,VLOOKUP($A325,'Marks Entry'!$B$9:$FN$108,39,0))))</f>
        <v>0</v>
      </c>
      <c r="H340" s="568">
        <f t="shared" ref="H340:H344" si="27">SUM(E340:G340)</f>
        <v>0</v>
      </c>
      <c r="I340" s="1302">
        <f>IF(OR(A325=0,A325=""),"",IF($L328="TC",0,IF($L328="Nso",0,VLOOKUP($A325,'Marks Entry'!$B$9:$FN$108,43,0))))</f>
        <v>0</v>
      </c>
      <c r="J340" s="1201"/>
      <c r="K340" s="569">
        <f t="shared" ref="K340:K344" si="28">SUM(H340,I340)</f>
        <v>0</v>
      </c>
      <c r="L340" s="1200">
        <f>IF(OR(A325=0,A325=""),"",IF($L328="TC",0,IF($L328="Nso",0,VLOOKUP($A325,'Marks Entry'!$B$9:$FN$108,46,0))))</f>
        <v>0</v>
      </c>
      <c r="M340" s="1303"/>
      <c r="N340" s="566">
        <f t="shared" ref="N340:N344" si="29">SUM(H340,I340,L340)</f>
        <v>0</v>
      </c>
      <c r="O340" s="567">
        <f>IF(OR(A325=0,A325=""),"",IF($L328="TC",0,IF($L328="Nso",0,VLOOKUP($A325,'Marks Entry'!$B$9:$FN$108,50,0))))</f>
        <v>0</v>
      </c>
      <c r="P340" s="1162"/>
      <c r="Q340" s="88"/>
      <c r="R340" s="88"/>
      <c r="S340" s="88"/>
      <c r="T340" s="88"/>
    </row>
    <row r="341" spans="1:20" s="9" customFormat="1" ht="21.75" customHeight="1">
      <c r="A341" s="1354"/>
      <c r="B341" s="550" t="s">
        <v>206</v>
      </c>
      <c r="C341" s="1300" t="str">
        <f>'Marks Entry'!$AZ$3</f>
        <v>SANSKRIT</v>
      </c>
      <c r="D341" s="1301"/>
      <c r="E341" s="563">
        <f>IF(OR(A325=0,A325=""),"",IF($L328="TC",0,IF($L328="Nso",0,VLOOKUP($A325,'Marks Entry'!$B$9:$FN$108,53,0))))</f>
        <v>0</v>
      </c>
      <c r="F341" s="563">
        <f>IF(OR(A325=0,A325=""),"",IF($L328="TC",0,IF($L328="TC",0,IF($L328="Nso",0,VLOOKUP($A325,'Marks Entry'!$B$9:$FN$108,56,0)))))</f>
        <v>0</v>
      </c>
      <c r="G341" s="563">
        <f>IF(OR(A325=0,A325=""),"",IF($L328="TC",0,IF($L328="TC",0,IF($L328="Nso",0,VLOOKUP($A325,'Marks Entry'!$B$9:$FN$108,59,0)))))</f>
        <v>0</v>
      </c>
      <c r="H341" s="568">
        <f t="shared" si="27"/>
        <v>0</v>
      </c>
      <c r="I341" s="1302">
        <f>IF(OR(A325=0,A325=""),"",IF($L328="TC",0,IF($L328="Nso",0,VLOOKUP($A325,'Marks Entry'!$B$9:$FN$108,63,0))))</f>
        <v>0</v>
      </c>
      <c r="J341" s="1201"/>
      <c r="K341" s="569">
        <f t="shared" si="28"/>
        <v>0</v>
      </c>
      <c r="L341" s="1200">
        <f>IF(OR(A325=0,A325=""),"",IF($L328="TC",0,IF($L328="Nso",0,VLOOKUP($A325,'Marks Entry'!$B$9:$FN$108,66,0))))</f>
        <v>0</v>
      </c>
      <c r="M341" s="1303"/>
      <c r="N341" s="566">
        <f t="shared" si="29"/>
        <v>0</v>
      </c>
      <c r="O341" s="567">
        <f>IF(OR(A325=0,A325=""),"",IF($L328="TC",0,IF($L328="Nso",0,VLOOKUP($A325,'Marks Entry'!$B$9:$FN$108,70,0))))</f>
        <v>0</v>
      </c>
      <c r="P341" s="1162"/>
      <c r="Q341" s="88"/>
      <c r="R341" s="88"/>
      <c r="S341" s="88"/>
      <c r="T341" s="88"/>
    </row>
    <row r="342" spans="1:20" s="9" customFormat="1" ht="21.75" customHeight="1">
      <c r="A342" s="1354"/>
      <c r="B342" s="550" t="s">
        <v>206</v>
      </c>
      <c r="C342" s="1300" t="str">
        <f>'Marks Entry'!$BT$3</f>
        <v>SCIENCE</v>
      </c>
      <c r="D342" s="1301"/>
      <c r="E342" s="563">
        <f>IF(OR(A325=0,A325=""),"",IF($L328="TC",0,IF($L328="Nso",0,VLOOKUP($A325,'Marks Entry'!$B$9:$FN$108,73,0))))</f>
        <v>0</v>
      </c>
      <c r="F342" s="563">
        <f>IF(OR(A325=0,A325=""),"",IF($L328="TC",0,IF($L328="Nso",0,VLOOKUP($A325,'Marks Entry'!$B$9:$FN$108,76,0))))</f>
        <v>0</v>
      </c>
      <c r="G342" s="563">
        <f>IF(OR(A325=0,A325=""),"",IF($L328="TC",0,IF($L328="Nso",0,VLOOKUP($A325,'Marks Entry'!$B$9:$FN$108,79,0))))</f>
        <v>0</v>
      </c>
      <c r="H342" s="568">
        <f t="shared" si="27"/>
        <v>0</v>
      </c>
      <c r="I342" s="1302">
        <f>IF(OR(A325=0,A325=""),"",IF($L328="TC",0,IF($L328="Nso",0,VLOOKUP($A325,'Marks Entry'!$B$9:$FN$108,83,0))))</f>
        <v>0</v>
      </c>
      <c r="J342" s="1201"/>
      <c r="K342" s="569">
        <f t="shared" si="28"/>
        <v>0</v>
      </c>
      <c r="L342" s="1200">
        <f>IF(OR(A325=0,A325=""),"",IF($L328="TC",0,IF($L328="Nso",0,VLOOKUP($A325,'Marks Entry'!$B$9:$FN$108,86,0))))</f>
        <v>0</v>
      </c>
      <c r="M342" s="1303"/>
      <c r="N342" s="566">
        <f t="shared" si="29"/>
        <v>0</v>
      </c>
      <c r="O342" s="567">
        <f>IF(OR(A325=0,A325=""),"",IF($L328="TC",0,IF($L328="Nso",0,VLOOKUP($A325,'Marks Entry'!$B$9:$FN$108,90,0))))</f>
        <v>0</v>
      </c>
      <c r="P342" s="1162"/>
      <c r="Q342" s="88"/>
      <c r="R342" s="88"/>
      <c r="S342" s="88"/>
      <c r="T342" s="88"/>
    </row>
    <row r="343" spans="1:20" s="9" customFormat="1" ht="21.75" customHeight="1">
      <c r="A343" s="1354"/>
      <c r="B343" s="550" t="s">
        <v>206</v>
      </c>
      <c r="C343" s="1300" t="str">
        <f>'Marks Entry'!$CN$3</f>
        <v>MATHEMATICS</v>
      </c>
      <c r="D343" s="1301"/>
      <c r="E343" s="563">
        <f>IF(OR(A325=0,A325=""),"",IF($L328="TC",0,IF($L328="Nso",0,VLOOKUP($A325,'Marks Entry'!$B$9:$FN$108,93,0))))</f>
        <v>0</v>
      </c>
      <c r="F343" s="563">
        <f>IF(OR(A325=0,A325=""),"",IF($L328="TC",0,IF($L328="Nso",0,VLOOKUP($A325,'Marks Entry'!$B$9:$FN$108,96,0))))</f>
        <v>0</v>
      </c>
      <c r="G343" s="563">
        <f>IF(OR(A325=0,A325=""),"",IF($L328="TC",0,IF($L328="Nso",0,VLOOKUP($A325,'Marks Entry'!$B$9:$FN$108,99,0))))</f>
        <v>0</v>
      </c>
      <c r="H343" s="568">
        <f t="shared" si="27"/>
        <v>0</v>
      </c>
      <c r="I343" s="1302">
        <f>IF(OR(A325=0,A325=""),"",IF($L328="TC",0,IF($L328="Nso",0,VLOOKUP($A325,'Marks Entry'!$B$9:$FN$108,103,0))))</f>
        <v>0</v>
      </c>
      <c r="J343" s="1201"/>
      <c r="K343" s="569">
        <f t="shared" si="28"/>
        <v>0</v>
      </c>
      <c r="L343" s="1200">
        <f>IF(OR(A325=0,A325=""),"",IF($L328="TC",0,IF($L328="Nso",0,VLOOKUP($A325,'Marks Entry'!$B$9:$FN$108,106,0))))</f>
        <v>0</v>
      </c>
      <c r="M343" s="1303"/>
      <c r="N343" s="566">
        <f t="shared" si="29"/>
        <v>0</v>
      </c>
      <c r="O343" s="567">
        <f>IF(OR(A325=0,A325=""),"",IF($L328="TC",0,IF($L328="Nso",0,VLOOKUP($A325,'Marks Entry'!$B$9:$FN$108,110,0))))</f>
        <v>0</v>
      </c>
      <c r="P343" s="1162"/>
      <c r="Q343" s="88"/>
      <c r="R343" s="88"/>
      <c r="S343" s="88"/>
      <c r="T343" s="88"/>
    </row>
    <row r="344" spans="1:20" s="9" customFormat="1" ht="21.75" customHeight="1" thickBot="1">
      <c r="A344" s="1354"/>
      <c r="B344" s="550" t="s">
        <v>206</v>
      </c>
      <c r="C344" s="1304" t="str">
        <f>'Marks Entry'!$DH$3</f>
        <v>SOCIAL SCIENCE</v>
      </c>
      <c r="D344" s="1305"/>
      <c r="E344" s="563">
        <f>IF(OR(A325=0,A325=""),"",IF($L328="TC",0,IF($L328="Nso",0,VLOOKUP($A325,'Marks Entry'!$B$9:$FN$108,113,0))))</f>
        <v>0</v>
      </c>
      <c r="F344" s="563">
        <f>IF(OR(A325=0,A325=""),"",IF($L328="TC",0,IF($L328="Nso",0,VLOOKUP($A325,'Marks Entry'!$B$9:$FN$108,116,0))))</f>
        <v>0</v>
      </c>
      <c r="G344" s="563">
        <f>IF(OR(A325=0,A325=""),"",IF($L328="TC",0,IF($L328="Nso",0,VLOOKUP($A325,'Marks Entry'!$B$9:$FN$108,119,0))))</f>
        <v>0</v>
      </c>
      <c r="H344" s="570">
        <f t="shared" si="27"/>
        <v>0</v>
      </c>
      <c r="I344" s="1306">
        <f>IF(OR(A325=0,A325=""),"",IF($L328="TC",0,IF($L328="Nso",0,VLOOKUP($A325,'Marks Entry'!$B$9:$FN$108,123,0))))</f>
        <v>0</v>
      </c>
      <c r="J344" s="1212"/>
      <c r="K344" s="571">
        <f t="shared" si="28"/>
        <v>0</v>
      </c>
      <c r="L344" s="1211">
        <f>IF(OR(A325=0,A325=""),"",IF($L328="TC",0,IF($L328="Nso",0,VLOOKUP($A325,'Marks Entry'!$B$9:$FN$108,126,0))))</f>
        <v>0</v>
      </c>
      <c r="M344" s="1307"/>
      <c r="N344" s="566">
        <f t="shared" si="29"/>
        <v>0</v>
      </c>
      <c r="O344" s="567">
        <f>IF(OR(A325=0,A325=""),"",IF($L328="TC",0,IF($L328="Nso",0,VLOOKUP($A325,'Marks Entry'!$B$9:$FN$108,130,0))))</f>
        <v>0</v>
      </c>
      <c r="P344" s="1162"/>
      <c r="Q344" s="88"/>
      <c r="R344" s="88"/>
      <c r="S344" s="88"/>
      <c r="T344" s="88"/>
    </row>
    <row r="345" spans="1:20" s="9" customFormat="1" ht="21.75" customHeight="1">
      <c r="A345" s="1354"/>
      <c r="B345" s="550" t="s">
        <v>206</v>
      </c>
      <c r="C345" s="1284" t="s">
        <v>86</v>
      </c>
      <c r="D345" s="1285"/>
      <c r="E345" s="1286"/>
      <c r="F345" s="1290" t="s">
        <v>87</v>
      </c>
      <c r="G345" s="1291"/>
      <c r="H345" s="1292" t="s">
        <v>88</v>
      </c>
      <c r="I345" s="1292"/>
      <c r="J345" s="1293" t="s">
        <v>43</v>
      </c>
      <c r="K345" s="1294"/>
      <c r="L345" s="572" t="s">
        <v>94</v>
      </c>
      <c r="M345" s="572" t="s">
        <v>204</v>
      </c>
      <c r="N345" s="573" t="s">
        <v>41</v>
      </c>
      <c r="O345" s="574" t="s">
        <v>45</v>
      </c>
      <c r="P345" s="1162"/>
      <c r="Q345" s="88"/>
      <c r="R345" s="88"/>
      <c r="S345" s="88"/>
      <c r="T345" s="88"/>
    </row>
    <row r="346" spans="1:20" s="9" customFormat="1" ht="21.75" customHeight="1" thickBot="1">
      <c r="A346" s="1354"/>
      <c r="B346" s="550" t="s">
        <v>206</v>
      </c>
      <c r="C346" s="1287"/>
      <c r="D346" s="1288"/>
      <c r="E346" s="1289"/>
      <c r="F346" s="1295">
        <f>IF(OR(A325=0,A325=""),"",IF($L328="TC",0,IF($L328="Nso",0,VLOOKUP($A325,'Marks Entry'!$B$9:$FN$108,161,0))))</f>
        <v>0</v>
      </c>
      <c r="G346" s="1296"/>
      <c r="H346" s="1297">
        <f>IF(OR(A325=0,A325=""),"",IF($L328="TC",0,IF($L328="Nso",0,VLOOKUP($A325,'Marks Entry'!$B$9:$FN$108,162,0))))</f>
        <v>0</v>
      </c>
      <c r="I346" s="1297"/>
      <c r="J346" s="1298" t="str">
        <f>IF(OR(A325=0,A325=""),"",IF($L328="TC",0,IF($L328="Nso",0,VLOOKUP($A325,'Marks Entry'!$B$9:$FN$108,163,0))))</f>
        <v/>
      </c>
      <c r="K346" s="1299"/>
      <c r="L346" s="575" t="str">
        <f>IF(OR(A325=0,A325=""),"",IF($L328="TC",0,IF($L328="Nso",0,VLOOKUP($A325,'Marks Entry'!$B$9:$FN$108,164,0))))</f>
        <v/>
      </c>
      <c r="M346" s="575" t="str">
        <f>IF(OR(A325=0,A325=""),"",IF($L328="TC",0,IF($L328="Nso",0,VLOOKUP($A325,'Marks Entry'!$B$9:$FN$108,165,0))))</f>
        <v/>
      </c>
      <c r="N346" s="576" t="str">
        <f>IF(OR(A325=0,A325=""),"",IF($L328="TC","TC",IF($L328="Nso","NSO",VLOOKUP($A325,'Marks Entry'!$B$9:$FN$108,166,0))))</f>
        <v/>
      </c>
      <c r="O346" s="577" t="str">
        <f>IF(OR(A325=0,A325=""),"",IF($L328="Nso",0,VLOOKUP($A325,'Marks Entry'!$B$9:$FN$108,168,0)))</f>
        <v/>
      </c>
      <c r="P346" s="1162"/>
      <c r="Q346" s="88"/>
      <c r="R346" s="88"/>
      <c r="S346" s="88"/>
      <c r="T346" s="88"/>
    </row>
    <row r="347" spans="1:20" s="9" customFormat="1" ht="21.75" customHeight="1">
      <c r="A347" s="1354"/>
      <c r="B347" s="550" t="s">
        <v>206</v>
      </c>
      <c r="C347" s="1266" t="s">
        <v>61</v>
      </c>
      <c r="D347" s="1267"/>
      <c r="E347" s="1267"/>
      <c r="F347" s="1267"/>
      <c r="G347" s="1267"/>
      <c r="H347" s="1267"/>
      <c r="I347" s="1268"/>
      <c r="J347" s="1269" t="s">
        <v>62</v>
      </c>
      <c r="K347" s="1269"/>
      <c r="L347" s="1270"/>
      <c r="M347" s="578">
        <f>IF(OR(A325=0,A325=""),"",IF($L328="TC",0,IF($L328="Nso",0,VLOOKUP($A325,'Marks Entry'!$B$9:$FN$108,158,0))))</f>
        <v>0</v>
      </c>
      <c r="N347" s="1271" t="s">
        <v>103</v>
      </c>
      <c r="O347" s="1272"/>
      <c r="P347" s="1162"/>
      <c r="Q347" s="88"/>
      <c r="R347" s="88"/>
      <c r="S347" s="88"/>
      <c r="T347" s="88"/>
    </row>
    <row r="348" spans="1:20" s="9" customFormat="1" ht="21.75" customHeight="1" thickBot="1">
      <c r="A348" s="1354"/>
      <c r="B348" s="550" t="s">
        <v>206</v>
      </c>
      <c r="C348" s="1273" t="s">
        <v>56</v>
      </c>
      <c r="D348" s="1274"/>
      <c r="E348" s="1274"/>
      <c r="F348" s="1275" t="s">
        <v>166</v>
      </c>
      <c r="G348" s="1275"/>
      <c r="H348" s="1275"/>
      <c r="I348" s="579" t="s">
        <v>49</v>
      </c>
      <c r="J348" s="1276" t="s">
        <v>63</v>
      </c>
      <c r="K348" s="1276"/>
      <c r="L348" s="1277"/>
      <c r="M348" s="580">
        <f>IF(OR(A325=0,A325=""),"",IF($L328="TC",0,IF($L328="Nso",0,VLOOKUP($A325,'Marks Entry'!$B$9:$FN$108,159,0))))</f>
        <v>0</v>
      </c>
      <c r="N348" s="1278" t="str">
        <f>IF(OR(A325=0,A325=""),"",IF($L328="TC",0,IF($L328="Nso",0,VLOOKUP($A325,'Marks Entry'!$B$9:$FN$108,160,0))))</f>
        <v/>
      </c>
      <c r="O348" s="1279"/>
      <c r="P348" s="1162"/>
      <c r="Q348" s="88"/>
      <c r="R348" s="88"/>
      <c r="S348" s="88"/>
      <c r="T348" s="88"/>
    </row>
    <row r="349" spans="1:20" s="9" customFormat="1" ht="21.75" customHeight="1">
      <c r="A349" s="1354"/>
      <c r="B349" s="550" t="s">
        <v>206</v>
      </c>
      <c r="C349" s="1273"/>
      <c r="D349" s="1274"/>
      <c r="E349" s="1274"/>
      <c r="F349" s="1275"/>
      <c r="G349" s="1275"/>
      <c r="H349" s="1275"/>
      <c r="I349" s="581" t="s">
        <v>101</v>
      </c>
      <c r="J349" s="1280" t="s">
        <v>64</v>
      </c>
      <c r="K349" s="1280"/>
      <c r="L349" s="1281"/>
      <c r="M349" s="1282" t="str">
        <f>IF(OR(A325=0,A325=""),"",IF($L328="TC",0,IF($L328="Nso",0,VLOOKUP($A325,'Marks Entry'!$B$9:$FN$108,169,0))))</f>
        <v/>
      </c>
      <c r="N349" s="1282"/>
      <c r="O349" s="1283"/>
      <c r="P349" s="1162"/>
      <c r="Q349" s="88"/>
      <c r="R349" s="88"/>
      <c r="S349" s="88"/>
      <c r="T349" s="88"/>
    </row>
    <row r="350" spans="1:20" s="9" customFormat="1" ht="21.75" customHeight="1">
      <c r="A350" s="1354"/>
      <c r="B350" s="550" t="s">
        <v>206</v>
      </c>
      <c r="C350" s="1251" t="str">
        <f>'Marks Entry'!$EB$3</f>
        <v>Work Exp.</v>
      </c>
      <c r="D350" s="1252"/>
      <c r="E350" s="1253"/>
      <c r="F350" s="1254" t="str">
        <f>IF(OR(A325=0,A325=""),"",IF($L328="TC",0,IF($L328="Nso",0,VLOOKUP($A325,'Marks Entry'!$B$9:$GM$108,186,0))))</f>
        <v>0/100</v>
      </c>
      <c r="G350" s="1254"/>
      <c r="H350" s="1254"/>
      <c r="I350" s="582">
        <f>IF(OR(A325=0,A325=""),"",IF($L328="TC",0,IF($L328="Nso",0,VLOOKUP($A325,'Marks Entry'!$B$9:$GM$108,139,0))))</f>
        <v>0</v>
      </c>
      <c r="J350" s="1255" t="s">
        <v>80</v>
      </c>
      <c r="K350" s="1255"/>
      <c r="L350" s="1256"/>
      <c r="M350" s="1257">
        <f>IF(OR(A325=0,A325=""),"",'Marks Entry'!$AA$2)</f>
        <v>45419</v>
      </c>
      <c r="N350" s="1257"/>
      <c r="O350" s="1258"/>
      <c r="P350" s="1162"/>
      <c r="Q350" s="88"/>
      <c r="R350" s="88"/>
      <c r="S350" s="88"/>
      <c r="T350" s="88"/>
    </row>
    <row r="351" spans="1:20" s="9" customFormat="1" ht="21.75" customHeight="1">
      <c r="A351" s="1354"/>
      <c r="B351" s="550" t="s">
        <v>206</v>
      </c>
      <c r="C351" s="1259" t="str">
        <f>'Marks Entry'!$EK$3</f>
        <v>Art Edu.</v>
      </c>
      <c r="D351" s="1254"/>
      <c r="E351" s="1254"/>
      <c r="F351" s="1260" t="str">
        <f>IF(OR(A325=0,A325=""),"",IF($L328="TC",0,IF($L328="Nso",0,VLOOKUP($A325,'Marks Entry'!$B$9:$GM$108,190,0))))</f>
        <v>0/100</v>
      </c>
      <c r="G351" s="1261"/>
      <c r="H351" s="1262"/>
      <c r="I351" s="582">
        <f>IF(OR(A325=0,A325=""),"",IF($L328="TC",0,IF($L328="Nso",0,VLOOKUP($A325,'Marks Entry'!$B$9:$GM$108,148,0))))</f>
        <v>0</v>
      </c>
      <c r="J351" s="1263"/>
      <c r="K351" s="1263"/>
      <c r="L351" s="1264"/>
      <c r="M351" s="1264"/>
      <c r="N351" s="1264"/>
      <c r="O351" s="1265"/>
      <c r="P351" s="1162"/>
      <c r="Q351" s="88"/>
      <c r="R351" s="88"/>
      <c r="S351" s="88"/>
      <c r="T351" s="88"/>
    </row>
    <row r="352" spans="1:20" s="9" customFormat="1" ht="21.75" customHeight="1">
      <c r="A352" s="1354"/>
      <c r="B352" s="550" t="s">
        <v>206</v>
      </c>
      <c r="C352" s="1216" t="str">
        <f>'Marks Entry'!$ET$3</f>
        <v>HEALTH &amp; PHY. EDU.</v>
      </c>
      <c r="D352" s="1217"/>
      <c r="E352" s="1217"/>
      <c r="F352" s="1218" t="str">
        <f>IF(OR(A325=0,A325=""),"",IF($L328="TC",0,IF($L328="Nso",0,VLOOKUP($A325,'Marks Entry'!$B$9:$GM$108,194,0))))</f>
        <v>0/100</v>
      </c>
      <c r="G352" s="1219"/>
      <c r="H352" s="1220"/>
      <c r="I352" s="582">
        <f>IF(OR(A325=0,A325=""),"",IF($L328="TC",0,IF($L328="Nso",0,VLOOKUP($A325,'Marks Entry'!$B$9:$GM$108,157,0))))</f>
        <v>0</v>
      </c>
      <c r="J352" s="1221" t="s">
        <v>76</v>
      </c>
      <c r="K352" s="1222"/>
      <c r="L352" s="1223"/>
      <c r="M352" s="1227"/>
      <c r="N352" s="1228"/>
      <c r="O352" s="1229"/>
      <c r="P352" s="1162"/>
      <c r="Q352" s="88"/>
      <c r="R352" s="88"/>
      <c r="S352" s="88"/>
      <c r="T352" s="88"/>
    </row>
    <row r="353" spans="1:20" s="9" customFormat="1" ht="21.75" customHeight="1">
      <c r="A353" s="1354"/>
      <c r="B353" s="550" t="s">
        <v>206</v>
      </c>
      <c r="C353" s="1233" t="s">
        <v>65</v>
      </c>
      <c r="D353" s="1234"/>
      <c r="E353" s="1234"/>
      <c r="F353" s="1234"/>
      <c r="G353" s="1234"/>
      <c r="H353" s="1234"/>
      <c r="I353" s="1235"/>
      <c r="J353" s="1224"/>
      <c r="K353" s="1225"/>
      <c r="L353" s="1226"/>
      <c r="M353" s="1230"/>
      <c r="N353" s="1231"/>
      <c r="O353" s="1232"/>
      <c r="P353" s="1162"/>
      <c r="Q353" s="88"/>
      <c r="R353" s="88"/>
      <c r="S353" s="88"/>
      <c r="T353" s="88"/>
    </row>
    <row r="354" spans="1:20" s="9" customFormat="1" ht="21.75" customHeight="1" thickBot="1">
      <c r="A354" s="1354"/>
      <c r="B354" s="550" t="s">
        <v>206</v>
      </c>
      <c r="C354" s="583" t="s">
        <v>66</v>
      </c>
      <c r="D354" s="1236" t="s">
        <v>71</v>
      </c>
      <c r="E354" s="1237"/>
      <c r="F354" s="1236" t="s">
        <v>72</v>
      </c>
      <c r="G354" s="1238"/>
      <c r="H354" s="1238"/>
      <c r="I354" s="1239"/>
      <c r="J354" s="1240" t="s">
        <v>77</v>
      </c>
      <c r="K354" s="1241"/>
      <c r="L354" s="1241"/>
      <c r="M354" s="1241"/>
      <c r="N354" s="1241"/>
      <c r="O354" s="1242"/>
      <c r="P354" s="1162"/>
      <c r="Q354" s="88"/>
      <c r="R354" s="88"/>
      <c r="S354" s="88"/>
      <c r="T354" s="88"/>
    </row>
    <row r="355" spans="1:20" s="9" customFormat="1" ht="21.75" customHeight="1">
      <c r="A355" s="1354"/>
      <c r="B355" s="550" t="s">
        <v>206</v>
      </c>
      <c r="C355" s="584" t="s">
        <v>67</v>
      </c>
      <c r="D355" s="1246" t="s">
        <v>207</v>
      </c>
      <c r="E355" s="1247"/>
      <c r="F355" s="1248" t="s">
        <v>73</v>
      </c>
      <c r="G355" s="1249"/>
      <c r="H355" s="1249"/>
      <c r="I355" s="1250"/>
      <c r="J355" s="1243"/>
      <c r="K355" s="1244"/>
      <c r="L355" s="1244"/>
      <c r="M355" s="1244"/>
      <c r="N355" s="1244"/>
      <c r="O355" s="1245"/>
      <c r="P355" s="1162"/>
      <c r="Q355" s="88"/>
      <c r="R355" s="88"/>
      <c r="S355" s="88"/>
      <c r="T355" s="88"/>
    </row>
    <row r="356" spans="1:20" s="9" customFormat="1" ht="21.75" customHeight="1">
      <c r="A356" s="1354"/>
      <c r="B356" s="550" t="s">
        <v>206</v>
      </c>
      <c r="C356" s="585" t="s">
        <v>68</v>
      </c>
      <c r="D356" s="1200" t="s">
        <v>208</v>
      </c>
      <c r="E356" s="1201"/>
      <c r="F356" s="1202" t="s">
        <v>74</v>
      </c>
      <c r="G356" s="1203"/>
      <c r="H356" s="1203"/>
      <c r="I356" s="1204"/>
      <c r="J356" s="1243"/>
      <c r="K356" s="1244"/>
      <c r="L356" s="1244"/>
      <c r="M356" s="1244"/>
      <c r="N356" s="1244"/>
      <c r="O356" s="1245"/>
      <c r="P356" s="1162"/>
      <c r="Q356" s="88"/>
      <c r="R356" s="88"/>
      <c r="S356" s="88"/>
      <c r="T356" s="88"/>
    </row>
    <row r="357" spans="1:20" s="9" customFormat="1" ht="21.75" customHeight="1">
      <c r="A357" s="1354"/>
      <c r="B357" s="550" t="s">
        <v>206</v>
      </c>
      <c r="C357" s="585" t="s">
        <v>70</v>
      </c>
      <c r="D357" s="1200" t="s">
        <v>209</v>
      </c>
      <c r="E357" s="1201"/>
      <c r="F357" s="1202" t="s">
        <v>75</v>
      </c>
      <c r="G357" s="1203"/>
      <c r="H357" s="1203"/>
      <c r="I357" s="1204"/>
      <c r="J357" s="1205" t="s">
        <v>89</v>
      </c>
      <c r="K357" s="1206"/>
      <c r="L357" s="1206"/>
      <c r="M357" s="1206"/>
      <c r="N357" s="1206"/>
      <c r="O357" s="1207"/>
      <c r="P357" s="1162"/>
      <c r="Q357" s="88"/>
      <c r="R357" s="88"/>
      <c r="S357" s="88"/>
      <c r="T357" s="88"/>
    </row>
    <row r="358" spans="1:20" s="9" customFormat="1" ht="21.75" customHeight="1">
      <c r="A358" s="1354"/>
      <c r="B358" s="550" t="s">
        <v>206</v>
      </c>
      <c r="C358" s="585" t="s">
        <v>69</v>
      </c>
      <c r="D358" s="1200" t="s">
        <v>210</v>
      </c>
      <c r="E358" s="1201"/>
      <c r="F358" s="1202" t="s">
        <v>102</v>
      </c>
      <c r="G358" s="1203"/>
      <c r="H358" s="1203"/>
      <c r="I358" s="1204"/>
      <c r="J358" s="1205"/>
      <c r="K358" s="1206"/>
      <c r="L358" s="1206"/>
      <c r="M358" s="1206"/>
      <c r="N358" s="1206"/>
      <c r="O358" s="1207"/>
      <c r="P358" s="1162"/>
      <c r="Q358" s="88"/>
      <c r="R358" s="88"/>
      <c r="S358" s="88"/>
      <c r="T358" s="88"/>
    </row>
    <row r="359" spans="1:20" s="9" customFormat="1" ht="21.75" customHeight="1" thickBot="1">
      <c r="A359" s="1354"/>
      <c r="B359" s="586" t="s">
        <v>206</v>
      </c>
      <c r="C359" s="587" t="s">
        <v>152</v>
      </c>
      <c r="D359" s="1211" t="s">
        <v>211</v>
      </c>
      <c r="E359" s="1212"/>
      <c r="F359" s="1213" t="s">
        <v>212</v>
      </c>
      <c r="G359" s="1214"/>
      <c r="H359" s="1214"/>
      <c r="I359" s="1215"/>
      <c r="J359" s="1208"/>
      <c r="K359" s="1209"/>
      <c r="L359" s="1209"/>
      <c r="M359" s="1209"/>
      <c r="N359" s="1209"/>
      <c r="O359" s="1210"/>
      <c r="P359" s="1162"/>
      <c r="Q359" s="88"/>
      <c r="R359" s="88"/>
      <c r="S359" s="88"/>
      <c r="T359" s="88"/>
    </row>
    <row r="360" spans="1:20" s="9" customFormat="1" ht="11.25" customHeight="1">
      <c r="A360" s="1199"/>
      <c r="B360" s="1199"/>
      <c r="C360" s="1199"/>
      <c r="D360" s="1199"/>
      <c r="E360" s="1199"/>
      <c r="F360" s="1199"/>
      <c r="G360" s="1199"/>
      <c r="H360" s="1199"/>
      <c r="I360" s="1199"/>
      <c r="J360" s="1199"/>
      <c r="K360" s="1199"/>
      <c r="L360" s="1199"/>
      <c r="M360" s="1199"/>
      <c r="N360" s="1199"/>
      <c r="O360" s="1199"/>
      <c r="P360" s="1199"/>
      <c r="Q360" s="88"/>
      <c r="R360" s="88"/>
      <c r="S360" s="88"/>
      <c r="T360" s="88"/>
    </row>
  </sheetData>
  <sheetProtection formatColumns="0" formatRows="0"/>
  <mergeCells count="938">
    <mergeCell ref="B1:O1"/>
    <mergeCell ref="P1:P35"/>
    <mergeCell ref="A2:A35"/>
    <mergeCell ref="B2:B3"/>
    <mergeCell ref="C2:C3"/>
    <mergeCell ref="D2:O2"/>
    <mergeCell ref="D3:O3"/>
    <mergeCell ref="B4:B6"/>
    <mergeCell ref="C4:H6"/>
    <mergeCell ref="I4:K6"/>
    <mergeCell ref="C9:G9"/>
    <mergeCell ref="I9:O9"/>
    <mergeCell ref="C10:G10"/>
    <mergeCell ref="I10:O10"/>
    <mergeCell ref="C11:G11"/>
    <mergeCell ref="I11:O11"/>
    <mergeCell ref="L4:L6"/>
    <mergeCell ref="M4:O4"/>
    <mergeCell ref="M5:O6"/>
    <mergeCell ref="C7:G7"/>
    <mergeCell ref="I7:O7"/>
    <mergeCell ref="C8:G8"/>
    <mergeCell ref="I8:O8"/>
    <mergeCell ref="C15:D15"/>
    <mergeCell ref="I15:J15"/>
    <mergeCell ref="L15:M15"/>
    <mergeCell ref="C16:D16"/>
    <mergeCell ref="I16:J16"/>
    <mergeCell ref="L16:M16"/>
    <mergeCell ref="C12:G12"/>
    <mergeCell ref="I12:O12"/>
    <mergeCell ref="C13:D13"/>
    <mergeCell ref="I13:J13"/>
    <mergeCell ref="L13:M13"/>
    <mergeCell ref="O13:O14"/>
    <mergeCell ref="C14:D14"/>
    <mergeCell ref="I14:J14"/>
    <mergeCell ref="L14:M14"/>
    <mergeCell ref="L19:M19"/>
    <mergeCell ref="C20:D20"/>
    <mergeCell ref="I20:J20"/>
    <mergeCell ref="L20:M20"/>
    <mergeCell ref="C17:D17"/>
    <mergeCell ref="I17:J17"/>
    <mergeCell ref="L17:M17"/>
    <mergeCell ref="C18:D18"/>
    <mergeCell ref="I18:J18"/>
    <mergeCell ref="L18:M18"/>
    <mergeCell ref="C21:E22"/>
    <mergeCell ref="F21:G21"/>
    <mergeCell ref="H21:I21"/>
    <mergeCell ref="J21:K21"/>
    <mergeCell ref="F22:G22"/>
    <mergeCell ref="H22:I22"/>
    <mergeCell ref="J22:K22"/>
    <mergeCell ref="C19:D19"/>
    <mergeCell ref="I19:J19"/>
    <mergeCell ref="Q1:T1"/>
    <mergeCell ref="Q2:Q36"/>
    <mergeCell ref="D32:E32"/>
    <mergeCell ref="F32:I32"/>
    <mergeCell ref="D33:E33"/>
    <mergeCell ref="F33:I33"/>
    <mergeCell ref="J33:O35"/>
    <mergeCell ref="D34:E34"/>
    <mergeCell ref="F34:I34"/>
    <mergeCell ref="D35:E35"/>
    <mergeCell ref="F35:I35"/>
    <mergeCell ref="C28:E28"/>
    <mergeCell ref="F28:H28"/>
    <mergeCell ref="J28:L29"/>
    <mergeCell ref="M28:O29"/>
    <mergeCell ref="C29:I29"/>
    <mergeCell ref="D30:E30"/>
    <mergeCell ref="F30:I30"/>
    <mergeCell ref="J30:O32"/>
    <mergeCell ref="D31:E31"/>
    <mergeCell ref="F31:I31"/>
    <mergeCell ref="C26:E26"/>
    <mergeCell ref="F26:H26"/>
    <mergeCell ref="J26:L26"/>
    <mergeCell ref="A38:A71"/>
    <mergeCell ref="B38:B39"/>
    <mergeCell ref="C38:C39"/>
    <mergeCell ref="D38:O38"/>
    <mergeCell ref="T2:T36"/>
    <mergeCell ref="R2:S6"/>
    <mergeCell ref="R7:S9"/>
    <mergeCell ref="R11:S13"/>
    <mergeCell ref="R14:S36"/>
    <mergeCell ref="R10:S10"/>
    <mergeCell ref="A36:P36"/>
    <mergeCell ref="M26:O26"/>
    <mergeCell ref="C27:E27"/>
    <mergeCell ref="F27:H27"/>
    <mergeCell ref="J27:O27"/>
    <mergeCell ref="C23:I23"/>
    <mergeCell ref="J23:L23"/>
    <mergeCell ref="N23:O23"/>
    <mergeCell ref="C24:E25"/>
    <mergeCell ref="F24:H25"/>
    <mergeCell ref="J24:L24"/>
    <mergeCell ref="N24:O24"/>
    <mergeCell ref="J25:L25"/>
    <mergeCell ref="M25:O25"/>
    <mergeCell ref="D39:O39"/>
    <mergeCell ref="B40:B42"/>
    <mergeCell ref="C40:H42"/>
    <mergeCell ref="I40:K42"/>
    <mergeCell ref="L40:L42"/>
    <mergeCell ref="M40:O40"/>
    <mergeCell ref="M41:O42"/>
    <mergeCell ref="B37:O37"/>
    <mergeCell ref="P37:P71"/>
    <mergeCell ref="C46:G46"/>
    <mergeCell ref="I46:O46"/>
    <mergeCell ref="C47:G47"/>
    <mergeCell ref="I47:O47"/>
    <mergeCell ref="C48:G48"/>
    <mergeCell ref="I48:O48"/>
    <mergeCell ref="C49:D49"/>
    <mergeCell ref="I49:J49"/>
    <mergeCell ref="C43:G43"/>
    <mergeCell ref="I43:O43"/>
    <mergeCell ref="C44:G44"/>
    <mergeCell ref="I44:O44"/>
    <mergeCell ref="C45:G45"/>
    <mergeCell ref="I45:O45"/>
    <mergeCell ref="L49:M49"/>
    <mergeCell ref="O49:O50"/>
    <mergeCell ref="C50:D50"/>
    <mergeCell ref="I50:J50"/>
    <mergeCell ref="L50:M50"/>
    <mergeCell ref="C51:D51"/>
    <mergeCell ref="I51:J51"/>
    <mergeCell ref="L51:M51"/>
    <mergeCell ref="C52:D52"/>
    <mergeCell ref="L55:M55"/>
    <mergeCell ref="L56:M56"/>
    <mergeCell ref="I52:J52"/>
    <mergeCell ref="L52:M52"/>
    <mergeCell ref="C53:D53"/>
    <mergeCell ref="I53:J53"/>
    <mergeCell ref="L53:M53"/>
    <mergeCell ref="C54:D54"/>
    <mergeCell ref="I54:J54"/>
    <mergeCell ref="L54:M54"/>
    <mergeCell ref="C57:E58"/>
    <mergeCell ref="F57:G57"/>
    <mergeCell ref="H57:I57"/>
    <mergeCell ref="J57:K57"/>
    <mergeCell ref="F58:G58"/>
    <mergeCell ref="H58:I58"/>
    <mergeCell ref="J58:K58"/>
    <mergeCell ref="C55:D55"/>
    <mergeCell ref="I55:J55"/>
    <mergeCell ref="C56:D56"/>
    <mergeCell ref="I56:J56"/>
    <mergeCell ref="C62:E62"/>
    <mergeCell ref="F62:H62"/>
    <mergeCell ref="J62:L62"/>
    <mergeCell ref="M62:O62"/>
    <mergeCell ref="C63:E63"/>
    <mergeCell ref="F63:H63"/>
    <mergeCell ref="J63:O63"/>
    <mergeCell ref="C59:I59"/>
    <mergeCell ref="J59:L59"/>
    <mergeCell ref="N59:O59"/>
    <mergeCell ref="C60:E61"/>
    <mergeCell ref="F60:H61"/>
    <mergeCell ref="J60:L60"/>
    <mergeCell ref="N60:O60"/>
    <mergeCell ref="J61:L61"/>
    <mergeCell ref="M61:O61"/>
    <mergeCell ref="C64:E64"/>
    <mergeCell ref="F64:H64"/>
    <mergeCell ref="J64:L65"/>
    <mergeCell ref="M64:O65"/>
    <mergeCell ref="C65:I65"/>
    <mergeCell ref="D66:E66"/>
    <mergeCell ref="F66:I66"/>
    <mergeCell ref="J66:O68"/>
    <mergeCell ref="D67:E67"/>
    <mergeCell ref="F67:I67"/>
    <mergeCell ref="D68:E68"/>
    <mergeCell ref="F68:I68"/>
    <mergeCell ref="D69:E69"/>
    <mergeCell ref="F69:I69"/>
    <mergeCell ref="J69:O71"/>
    <mergeCell ref="D70:E70"/>
    <mergeCell ref="F70:I70"/>
    <mergeCell ref="D71:E71"/>
    <mergeCell ref="F71:I71"/>
    <mergeCell ref="A72:P72"/>
    <mergeCell ref="B73:O73"/>
    <mergeCell ref="P73:P107"/>
    <mergeCell ref="A74:A107"/>
    <mergeCell ref="B74:B75"/>
    <mergeCell ref="C74:C75"/>
    <mergeCell ref="D74:O74"/>
    <mergeCell ref="D75:O75"/>
    <mergeCell ref="B76:B78"/>
    <mergeCell ref="C80:G80"/>
    <mergeCell ref="I80:O80"/>
    <mergeCell ref="C81:G81"/>
    <mergeCell ref="I81:O81"/>
    <mergeCell ref="C82:G82"/>
    <mergeCell ref="I82:O82"/>
    <mergeCell ref="C76:H78"/>
    <mergeCell ref="I76:K78"/>
    <mergeCell ref="L76:L78"/>
    <mergeCell ref="M76:O76"/>
    <mergeCell ref="M77:O78"/>
    <mergeCell ref="C79:G79"/>
    <mergeCell ref="I79:O79"/>
    <mergeCell ref="L86:M86"/>
    <mergeCell ref="C87:D87"/>
    <mergeCell ref="I87:J87"/>
    <mergeCell ref="L87:M87"/>
    <mergeCell ref="C88:D88"/>
    <mergeCell ref="I88:J88"/>
    <mergeCell ref="L88:M88"/>
    <mergeCell ref="C83:G83"/>
    <mergeCell ref="I83:O83"/>
    <mergeCell ref="C84:G84"/>
    <mergeCell ref="I84:O84"/>
    <mergeCell ref="C85:D85"/>
    <mergeCell ref="I85:J85"/>
    <mergeCell ref="L85:M85"/>
    <mergeCell ref="O85:O86"/>
    <mergeCell ref="C86:D86"/>
    <mergeCell ref="I86:J86"/>
    <mergeCell ref="L91:M91"/>
    <mergeCell ref="C92:D92"/>
    <mergeCell ref="I92:J92"/>
    <mergeCell ref="L92:M92"/>
    <mergeCell ref="C89:D89"/>
    <mergeCell ref="I89:J89"/>
    <mergeCell ref="L89:M89"/>
    <mergeCell ref="C90:D90"/>
    <mergeCell ref="I90:J90"/>
    <mergeCell ref="L90:M90"/>
    <mergeCell ref="C93:E94"/>
    <mergeCell ref="F93:G93"/>
    <mergeCell ref="H93:I93"/>
    <mergeCell ref="J93:K93"/>
    <mergeCell ref="F94:G94"/>
    <mergeCell ref="H94:I94"/>
    <mergeCell ref="J94:K94"/>
    <mergeCell ref="C91:D91"/>
    <mergeCell ref="I91:J91"/>
    <mergeCell ref="C98:E98"/>
    <mergeCell ref="F98:H98"/>
    <mergeCell ref="J98:L98"/>
    <mergeCell ref="M98:O98"/>
    <mergeCell ref="C99:E99"/>
    <mergeCell ref="F99:H99"/>
    <mergeCell ref="J99:O99"/>
    <mergeCell ref="C95:I95"/>
    <mergeCell ref="J95:L95"/>
    <mergeCell ref="N95:O95"/>
    <mergeCell ref="C96:E97"/>
    <mergeCell ref="F96:H97"/>
    <mergeCell ref="J96:L96"/>
    <mergeCell ref="N96:O96"/>
    <mergeCell ref="J97:L97"/>
    <mergeCell ref="M97:O97"/>
    <mergeCell ref="C100:E100"/>
    <mergeCell ref="F100:H100"/>
    <mergeCell ref="J100:L101"/>
    <mergeCell ref="M100:O101"/>
    <mergeCell ref="C101:I101"/>
    <mergeCell ref="D102:E102"/>
    <mergeCell ref="F102:I102"/>
    <mergeCell ref="J102:O104"/>
    <mergeCell ref="D103:E103"/>
    <mergeCell ref="F103:I103"/>
    <mergeCell ref="A108:P108"/>
    <mergeCell ref="D104:E104"/>
    <mergeCell ref="F104:I104"/>
    <mergeCell ref="D105:E105"/>
    <mergeCell ref="F105:I105"/>
    <mergeCell ref="J105:O107"/>
    <mergeCell ref="D106:E106"/>
    <mergeCell ref="F106:I106"/>
    <mergeCell ref="D107:E107"/>
    <mergeCell ref="F107:I107"/>
    <mergeCell ref="B109:O109"/>
    <mergeCell ref="P109:P143"/>
    <mergeCell ref="A110:A143"/>
    <mergeCell ref="B110:B111"/>
    <mergeCell ref="C110:C111"/>
    <mergeCell ref="D110:O110"/>
    <mergeCell ref="D111:O111"/>
    <mergeCell ref="B112:B114"/>
    <mergeCell ref="C112:H114"/>
    <mergeCell ref="J141:O143"/>
    <mergeCell ref="D142:E142"/>
    <mergeCell ref="F142:I142"/>
    <mergeCell ref="D143:E143"/>
    <mergeCell ref="D140:E140"/>
    <mergeCell ref="F140:I140"/>
    <mergeCell ref="D141:E141"/>
    <mergeCell ref="F141:I141"/>
    <mergeCell ref="C131:I131"/>
    <mergeCell ref="C123:D123"/>
    <mergeCell ref="C119:G119"/>
    <mergeCell ref="I119:O119"/>
    <mergeCell ref="C120:G120"/>
    <mergeCell ref="C117:G117"/>
    <mergeCell ref="I117:O117"/>
    <mergeCell ref="I120:O120"/>
    <mergeCell ref="C121:D121"/>
    <mergeCell ref="I121:J121"/>
    <mergeCell ref="L121:M121"/>
    <mergeCell ref="O121:O122"/>
    <mergeCell ref="C122:D122"/>
    <mergeCell ref="I122:J122"/>
    <mergeCell ref="L122:M122"/>
    <mergeCell ref="M112:O112"/>
    <mergeCell ref="M113:O114"/>
    <mergeCell ref="C115:G115"/>
    <mergeCell ref="I115:O115"/>
    <mergeCell ref="C116:G116"/>
    <mergeCell ref="I116:O116"/>
    <mergeCell ref="C118:G118"/>
    <mergeCell ref="I118:O118"/>
    <mergeCell ref="I112:K114"/>
    <mergeCell ref="L112:L114"/>
    <mergeCell ref="C126:D126"/>
    <mergeCell ref="I126:J126"/>
    <mergeCell ref="L126:M126"/>
    <mergeCell ref="C127:D127"/>
    <mergeCell ref="I127:J127"/>
    <mergeCell ref="L127:M127"/>
    <mergeCell ref="I123:J123"/>
    <mergeCell ref="L123:M123"/>
    <mergeCell ref="C124:D124"/>
    <mergeCell ref="I124:J124"/>
    <mergeCell ref="L124:M124"/>
    <mergeCell ref="C125:D125"/>
    <mergeCell ref="I125:J125"/>
    <mergeCell ref="L125:M125"/>
    <mergeCell ref="C128:D128"/>
    <mergeCell ref="I128:J128"/>
    <mergeCell ref="L128:M128"/>
    <mergeCell ref="C129:E130"/>
    <mergeCell ref="F129:G129"/>
    <mergeCell ref="H129:I129"/>
    <mergeCell ref="J129:K129"/>
    <mergeCell ref="F130:G130"/>
    <mergeCell ref="H130:I130"/>
    <mergeCell ref="J130:K130"/>
    <mergeCell ref="C134:E134"/>
    <mergeCell ref="F134:H134"/>
    <mergeCell ref="J134:L134"/>
    <mergeCell ref="M134:O134"/>
    <mergeCell ref="C135:E135"/>
    <mergeCell ref="F135:H135"/>
    <mergeCell ref="J135:O135"/>
    <mergeCell ref="J131:L131"/>
    <mergeCell ref="N131:O131"/>
    <mergeCell ref="C132:E133"/>
    <mergeCell ref="F132:H133"/>
    <mergeCell ref="J132:L132"/>
    <mergeCell ref="N132:O132"/>
    <mergeCell ref="J133:L133"/>
    <mergeCell ref="M133:O133"/>
    <mergeCell ref="C136:E136"/>
    <mergeCell ref="F136:H136"/>
    <mergeCell ref="J136:L137"/>
    <mergeCell ref="M136:O137"/>
    <mergeCell ref="C137:I137"/>
    <mergeCell ref="D138:E138"/>
    <mergeCell ref="F138:I138"/>
    <mergeCell ref="J138:O140"/>
    <mergeCell ref="D139:E139"/>
    <mergeCell ref="F139:I139"/>
    <mergeCell ref="F143:I143"/>
    <mergeCell ref="A144:P144"/>
    <mergeCell ref="B145:O145"/>
    <mergeCell ref="P145:P179"/>
    <mergeCell ref="A146:A179"/>
    <mergeCell ref="B146:B147"/>
    <mergeCell ref="C146:C147"/>
    <mergeCell ref="D146:O146"/>
    <mergeCell ref="D147:O147"/>
    <mergeCell ref="B148:B150"/>
    <mergeCell ref="C167:I167"/>
    <mergeCell ref="C159:D159"/>
    <mergeCell ref="C155:G155"/>
    <mergeCell ref="I155:O155"/>
    <mergeCell ref="C156:G156"/>
    <mergeCell ref="C153:G153"/>
    <mergeCell ref="I153:O153"/>
    <mergeCell ref="C154:G154"/>
    <mergeCell ref="I154:O154"/>
    <mergeCell ref="C148:H150"/>
    <mergeCell ref="I148:K150"/>
    <mergeCell ref="L148:L150"/>
    <mergeCell ref="I156:O156"/>
    <mergeCell ref="C157:D157"/>
    <mergeCell ref="I157:J157"/>
    <mergeCell ref="L157:M157"/>
    <mergeCell ref="O157:O158"/>
    <mergeCell ref="C158:D158"/>
    <mergeCell ref="I158:J158"/>
    <mergeCell ref="L158:M158"/>
    <mergeCell ref="M148:O148"/>
    <mergeCell ref="M149:O150"/>
    <mergeCell ref="C151:G151"/>
    <mergeCell ref="I151:O151"/>
    <mergeCell ref="C152:G152"/>
    <mergeCell ref="I152:O152"/>
    <mergeCell ref="C162:D162"/>
    <mergeCell ref="I162:J162"/>
    <mergeCell ref="L162:M162"/>
    <mergeCell ref="C163:D163"/>
    <mergeCell ref="I163:J163"/>
    <mergeCell ref="L163:M163"/>
    <mergeCell ref="I159:J159"/>
    <mergeCell ref="L159:M159"/>
    <mergeCell ref="C160:D160"/>
    <mergeCell ref="I160:J160"/>
    <mergeCell ref="L160:M160"/>
    <mergeCell ref="C161:D161"/>
    <mergeCell ref="I161:J161"/>
    <mergeCell ref="L161:M161"/>
    <mergeCell ref="C164:D164"/>
    <mergeCell ref="I164:J164"/>
    <mergeCell ref="L164:M164"/>
    <mergeCell ref="C165:E166"/>
    <mergeCell ref="F165:G165"/>
    <mergeCell ref="H165:I165"/>
    <mergeCell ref="J165:K165"/>
    <mergeCell ref="F166:G166"/>
    <mergeCell ref="H166:I166"/>
    <mergeCell ref="J166:K166"/>
    <mergeCell ref="C170:E170"/>
    <mergeCell ref="F170:H170"/>
    <mergeCell ref="J170:L170"/>
    <mergeCell ref="M170:O170"/>
    <mergeCell ref="C171:E171"/>
    <mergeCell ref="F171:H171"/>
    <mergeCell ref="J171:O171"/>
    <mergeCell ref="J167:L167"/>
    <mergeCell ref="N167:O167"/>
    <mergeCell ref="C168:E169"/>
    <mergeCell ref="F168:H169"/>
    <mergeCell ref="J168:L168"/>
    <mergeCell ref="N168:O168"/>
    <mergeCell ref="J169:L169"/>
    <mergeCell ref="M169:O169"/>
    <mergeCell ref="C172:E172"/>
    <mergeCell ref="F172:H172"/>
    <mergeCell ref="J172:L173"/>
    <mergeCell ref="M172:O173"/>
    <mergeCell ref="C173:I173"/>
    <mergeCell ref="D174:E174"/>
    <mergeCell ref="F174:I174"/>
    <mergeCell ref="J174:O176"/>
    <mergeCell ref="D175:E175"/>
    <mergeCell ref="F175:I175"/>
    <mergeCell ref="D176:E176"/>
    <mergeCell ref="F176:I176"/>
    <mergeCell ref="D177:E177"/>
    <mergeCell ref="F177:I177"/>
    <mergeCell ref="J177:O179"/>
    <mergeCell ref="D178:E178"/>
    <mergeCell ref="F178:I178"/>
    <mergeCell ref="D179:E179"/>
    <mergeCell ref="F179:I179"/>
    <mergeCell ref="A180:P180"/>
    <mergeCell ref="B181:O181"/>
    <mergeCell ref="P181:P215"/>
    <mergeCell ref="A182:A215"/>
    <mergeCell ref="B182:B183"/>
    <mergeCell ref="C182:C183"/>
    <mergeCell ref="D182:O182"/>
    <mergeCell ref="D183:O183"/>
    <mergeCell ref="B184:B186"/>
    <mergeCell ref="C184:H186"/>
    <mergeCell ref="C188:G188"/>
    <mergeCell ref="I188:O188"/>
    <mergeCell ref="C189:G189"/>
    <mergeCell ref="I189:O189"/>
    <mergeCell ref="C190:G190"/>
    <mergeCell ref="I190:O190"/>
    <mergeCell ref="I184:K186"/>
    <mergeCell ref="L184:L186"/>
    <mergeCell ref="M184:O184"/>
    <mergeCell ref="M185:O186"/>
    <mergeCell ref="C187:G187"/>
    <mergeCell ref="I187:O187"/>
    <mergeCell ref="L194:M194"/>
    <mergeCell ref="C195:D195"/>
    <mergeCell ref="I195:J195"/>
    <mergeCell ref="L195:M195"/>
    <mergeCell ref="C196:D196"/>
    <mergeCell ref="I196:J196"/>
    <mergeCell ref="L196:M196"/>
    <mergeCell ref="C191:G191"/>
    <mergeCell ref="I191:O191"/>
    <mergeCell ref="C192:G192"/>
    <mergeCell ref="I192:O192"/>
    <mergeCell ref="C193:D193"/>
    <mergeCell ref="I193:J193"/>
    <mergeCell ref="L193:M193"/>
    <mergeCell ref="O193:O194"/>
    <mergeCell ref="C194:D194"/>
    <mergeCell ref="I194:J194"/>
    <mergeCell ref="L199:M199"/>
    <mergeCell ref="C200:D200"/>
    <mergeCell ref="I200:J200"/>
    <mergeCell ref="L200:M200"/>
    <mergeCell ref="C197:D197"/>
    <mergeCell ref="I197:J197"/>
    <mergeCell ref="L197:M197"/>
    <mergeCell ref="C198:D198"/>
    <mergeCell ref="I198:J198"/>
    <mergeCell ref="L198:M198"/>
    <mergeCell ref="C201:E202"/>
    <mergeCell ref="F201:G201"/>
    <mergeCell ref="H201:I201"/>
    <mergeCell ref="J201:K201"/>
    <mergeCell ref="F202:G202"/>
    <mergeCell ref="H202:I202"/>
    <mergeCell ref="J202:K202"/>
    <mergeCell ref="C199:D199"/>
    <mergeCell ref="I199:J199"/>
    <mergeCell ref="C206:E206"/>
    <mergeCell ref="F206:H206"/>
    <mergeCell ref="J206:L206"/>
    <mergeCell ref="M206:O206"/>
    <mergeCell ref="C207:E207"/>
    <mergeCell ref="F207:H207"/>
    <mergeCell ref="J207:O207"/>
    <mergeCell ref="C203:I203"/>
    <mergeCell ref="J203:L203"/>
    <mergeCell ref="N203:O203"/>
    <mergeCell ref="C204:E205"/>
    <mergeCell ref="F204:H205"/>
    <mergeCell ref="J204:L204"/>
    <mergeCell ref="N204:O204"/>
    <mergeCell ref="J205:L205"/>
    <mergeCell ref="M205:O205"/>
    <mergeCell ref="C208:E208"/>
    <mergeCell ref="F208:H208"/>
    <mergeCell ref="J208:L209"/>
    <mergeCell ref="M208:O209"/>
    <mergeCell ref="C209:I209"/>
    <mergeCell ref="D210:E210"/>
    <mergeCell ref="F210:I210"/>
    <mergeCell ref="J210:O212"/>
    <mergeCell ref="D211:E211"/>
    <mergeCell ref="F211:I211"/>
    <mergeCell ref="D212:E212"/>
    <mergeCell ref="F212:I212"/>
    <mergeCell ref="D213:E213"/>
    <mergeCell ref="F213:I213"/>
    <mergeCell ref="J213:O215"/>
    <mergeCell ref="D214:E214"/>
    <mergeCell ref="F214:I214"/>
    <mergeCell ref="D215:E215"/>
    <mergeCell ref="F215:I215"/>
    <mergeCell ref="A216:P216"/>
    <mergeCell ref="B217:O217"/>
    <mergeCell ref="P217:P251"/>
    <mergeCell ref="A218:A251"/>
    <mergeCell ref="B218:B219"/>
    <mergeCell ref="C218:C219"/>
    <mergeCell ref="D218:O218"/>
    <mergeCell ref="D219:O219"/>
    <mergeCell ref="B220:B222"/>
    <mergeCell ref="C220:H222"/>
    <mergeCell ref="C224:G224"/>
    <mergeCell ref="I224:O224"/>
    <mergeCell ref="C225:G225"/>
    <mergeCell ref="I225:O225"/>
    <mergeCell ref="C226:G226"/>
    <mergeCell ref="I226:O226"/>
    <mergeCell ref="I220:K222"/>
    <mergeCell ref="L220:L222"/>
    <mergeCell ref="M220:O220"/>
    <mergeCell ref="M221:O222"/>
    <mergeCell ref="C223:G223"/>
    <mergeCell ref="I223:O223"/>
    <mergeCell ref="L230:M230"/>
    <mergeCell ref="C231:D231"/>
    <mergeCell ref="I231:J231"/>
    <mergeCell ref="L231:M231"/>
    <mergeCell ref="C232:D232"/>
    <mergeCell ref="I232:J232"/>
    <mergeCell ref="L232:M232"/>
    <mergeCell ref="C227:G227"/>
    <mergeCell ref="I227:O227"/>
    <mergeCell ref="C228:G228"/>
    <mergeCell ref="I228:O228"/>
    <mergeCell ref="C229:D229"/>
    <mergeCell ref="I229:J229"/>
    <mergeCell ref="L229:M229"/>
    <mergeCell ref="O229:O230"/>
    <mergeCell ref="C230:D230"/>
    <mergeCell ref="I230:J230"/>
    <mergeCell ref="L235:M235"/>
    <mergeCell ref="C236:D236"/>
    <mergeCell ref="I236:J236"/>
    <mergeCell ref="L236:M236"/>
    <mergeCell ref="C233:D233"/>
    <mergeCell ref="I233:J233"/>
    <mergeCell ref="L233:M233"/>
    <mergeCell ref="C234:D234"/>
    <mergeCell ref="I234:J234"/>
    <mergeCell ref="L234:M234"/>
    <mergeCell ref="C237:E238"/>
    <mergeCell ref="F237:G237"/>
    <mergeCell ref="H237:I237"/>
    <mergeCell ref="J237:K237"/>
    <mergeCell ref="F238:G238"/>
    <mergeCell ref="H238:I238"/>
    <mergeCell ref="J238:K238"/>
    <mergeCell ref="C235:D235"/>
    <mergeCell ref="I235:J235"/>
    <mergeCell ref="C242:E242"/>
    <mergeCell ref="F242:H242"/>
    <mergeCell ref="J242:L242"/>
    <mergeCell ref="M242:O242"/>
    <mergeCell ref="C243:E243"/>
    <mergeCell ref="F243:H243"/>
    <mergeCell ref="J243:O243"/>
    <mergeCell ref="C239:I239"/>
    <mergeCell ref="J239:L239"/>
    <mergeCell ref="N239:O239"/>
    <mergeCell ref="C240:E241"/>
    <mergeCell ref="F240:H241"/>
    <mergeCell ref="J240:L240"/>
    <mergeCell ref="N240:O240"/>
    <mergeCell ref="J241:L241"/>
    <mergeCell ref="M241:O241"/>
    <mergeCell ref="C244:E244"/>
    <mergeCell ref="F244:H244"/>
    <mergeCell ref="J244:L245"/>
    <mergeCell ref="M244:O245"/>
    <mergeCell ref="C245:I245"/>
    <mergeCell ref="D246:E246"/>
    <mergeCell ref="F246:I246"/>
    <mergeCell ref="J246:O248"/>
    <mergeCell ref="D247:E247"/>
    <mergeCell ref="F247:I247"/>
    <mergeCell ref="D248:E248"/>
    <mergeCell ref="F248:I248"/>
    <mergeCell ref="D249:E249"/>
    <mergeCell ref="F249:I249"/>
    <mergeCell ref="J249:O251"/>
    <mergeCell ref="D250:E250"/>
    <mergeCell ref="F250:I250"/>
    <mergeCell ref="D251:E251"/>
    <mergeCell ref="F251:I251"/>
    <mergeCell ref="A252:P252"/>
    <mergeCell ref="B253:O253"/>
    <mergeCell ref="P253:P287"/>
    <mergeCell ref="A254:A287"/>
    <mergeCell ref="B254:B255"/>
    <mergeCell ref="C254:C255"/>
    <mergeCell ref="D254:O254"/>
    <mergeCell ref="D255:O255"/>
    <mergeCell ref="B256:B258"/>
    <mergeCell ref="C256:H258"/>
    <mergeCell ref="C260:G260"/>
    <mergeCell ref="I260:O260"/>
    <mergeCell ref="C261:G261"/>
    <mergeCell ref="I261:O261"/>
    <mergeCell ref="C262:G262"/>
    <mergeCell ref="I262:O262"/>
    <mergeCell ref="I256:K258"/>
    <mergeCell ref="L256:L258"/>
    <mergeCell ref="M256:O256"/>
    <mergeCell ref="M257:O258"/>
    <mergeCell ref="C259:G259"/>
    <mergeCell ref="I259:O259"/>
    <mergeCell ref="L266:M266"/>
    <mergeCell ref="C267:D267"/>
    <mergeCell ref="I267:J267"/>
    <mergeCell ref="L267:M267"/>
    <mergeCell ref="C268:D268"/>
    <mergeCell ref="I268:J268"/>
    <mergeCell ref="L268:M268"/>
    <mergeCell ref="C263:G263"/>
    <mergeCell ref="I263:O263"/>
    <mergeCell ref="C264:G264"/>
    <mergeCell ref="I264:O264"/>
    <mergeCell ref="C265:D265"/>
    <mergeCell ref="I265:J265"/>
    <mergeCell ref="L265:M265"/>
    <mergeCell ref="O265:O266"/>
    <mergeCell ref="C266:D266"/>
    <mergeCell ref="I266:J266"/>
    <mergeCell ref="L271:M271"/>
    <mergeCell ref="C272:D272"/>
    <mergeCell ref="I272:J272"/>
    <mergeCell ref="L272:M272"/>
    <mergeCell ref="C269:D269"/>
    <mergeCell ref="I269:J269"/>
    <mergeCell ref="L269:M269"/>
    <mergeCell ref="C270:D270"/>
    <mergeCell ref="I270:J270"/>
    <mergeCell ref="L270:M270"/>
    <mergeCell ref="C273:E274"/>
    <mergeCell ref="F273:G273"/>
    <mergeCell ref="H273:I273"/>
    <mergeCell ref="J273:K273"/>
    <mergeCell ref="F274:G274"/>
    <mergeCell ref="H274:I274"/>
    <mergeCell ref="J274:K274"/>
    <mergeCell ref="C271:D271"/>
    <mergeCell ref="I271:J271"/>
    <mergeCell ref="C278:E278"/>
    <mergeCell ref="F278:H278"/>
    <mergeCell ref="J278:L278"/>
    <mergeCell ref="M278:O278"/>
    <mergeCell ref="C279:E279"/>
    <mergeCell ref="F279:H279"/>
    <mergeCell ref="J279:O279"/>
    <mergeCell ref="C275:I275"/>
    <mergeCell ref="J275:L275"/>
    <mergeCell ref="N275:O275"/>
    <mergeCell ref="C276:E277"/>
    <mergeCell ref="F276:H277"/>
    <mergeCell ref="J276:L276"/>
    <mergeCell ref="N276:O276"/>
    <mergeCell ref="J277:L277"/>
    <mergeCell ref="M277:O277"/>
    <mergeCell ref="C280:E280"/>
    <mergeCell ref="F280:H280"/>
    <mergeCell ref="J280:L281"/>
    <mergeCell ref="M280:O281"/>
    <mergeCell ref="C281:I281"/>
    <mergeCell ref="D282:E282"/>
    <mergeCell ref="F282:I282"/>
    <mergeCell ref="J282:O284"/>
    <mergeCell ref="D283:E283"/>
    <mergeCell ref="F283:I283"/>
    <mergeCell ref="D284:E284"/>
    <mergeCell ref="F284:I284"/>
    <mergeCell ref="D285:E285"/>
    <mergeCell ref="F285:I285"/>
    <mergeCell ref="J285:O287"/>
    <mergeCell ref="D286:E286"/>
    <mergeCell ref="F286:I286"/>
    <mergeCell ref="D287:E287"/>
    <mergeCell ref="F287:I287"/>
    <mergeCell ref="A288:P288"/>
    <mergeCell ref="B289:O289"/>
    <mergeCell ref="P289:P323"/>
    <mergeCell ref="A290:A323"/>
    <mergeCell ref="B290:B291"/>
    <mergeCell ref="C290:C291"/>
    <mergeCell ref="D290:O290"/>
    <mergeCell ref="D291:O291"/>
    <mergeCell ref="B292:B294"/>
    <mergeCell ref="C292:H294"/>
    <mergeCell ref="C296:G296"/>
    <mergeCell ref="I296:O296"/>
    <mergeCell ref="C297:G297"/>
    <mergeCell ref="I297:O297"/>
    <mergeCell ref="C298:G298"/>
    <mergeCell ref="I298:O298"/>
    <mergeCell ref="I292:K294"/>
    <mergeCell ref="L292:L294"/>
    <mergeCell ref="M292:O292"/>
    <mergeCell ref="M293:O294"/>
    <mergeCell ref="C295:G295"/>
    <mergeCell ref="I295:O295"/>
    <mergeCell ref="L302:M302"/>
    <mergeCell ref="C303:D303"/>
    <mergeCell ref="I303:J303"/>
    <mergeCell ref="L303:M303"/>
    <mergeCell ref="C304:D304"/>
    <mergeCell ref="I304:J304"/>
    <mergeCell ref="L304:M304"/>
    <mergeCell ref="C299:G299"/>
    <mergeCell ref="I299:O299"/>
    <mergeCell ref="C300:G300"/>
    <mergeCell ref="I300:O300"/>
    <mergeCell ref="C301:D301"/>
    <mergeCell ref="I301:J301"/>
    <mergeCell ref="L301:M301"/>
    <mergeCell ref="O301:O302"/>
    <mergeCell ref="C302:D302"/>
    <mergeCell ref="I302:J302"/>
    <mergeCell ref="L307:M307"/>
    <mergeCell ref="C308:D308"/>
    <mergeCell ref="I308:J308"/>
    <mergeCell ref="L308:M308"/>
    <mergeCell ref="C305:D305"/>
    <mergeCell ref="I305:J305"/>
    <mergeCell ref="L305:M305"/>
    <mergeCell ref="C306:D306"/>
    <mergeCell ref="I306:J306"/>
    <mergeCell ref="L306:M306"/>
    <mergeCell ref="C309:E310"/>
    <mergeCell ref="F309:G309"/>
    <mergeCell ref="H309:I309"/>
    <mergeCell ref="J309:K309"/>
    <mergeCell ref="F310:G310"/>
    <mergeCell ref="H310:I310"/>
    <mergeCell ref="J310:K310"/>
    <mergeCell ref="C307:D307"/>
    <mergeCell ref="I307:J307"/>
    <mergeCell ref="C314:E314"/>
    <mergeCell ref="F314:H314"/>
    <mergeCell ref="J314:L314"/>
    <mergeCell ref="M314:O314"/>
    <mergeCell ref="C315:E315"/>
    <mergeCell ref="F315:H315"/>
    <mergeCell ref="J315:O315"/>
    <mergeCell ref="C311:I311"/>
    <mergeCell ref="J311:L311"/>
    <mergeCell ref="N311:O311"/>
    <mergeCell ref="C312:E313"/>
    <mergeCell ref="F312:H313"/>
    <mergeCell ref="J312:L312"/>
    <mergeCell ref="N312:O312"/>
    <mergeCell ref="J313:L313"/>
    <mergeCell ref="M313:O313"/>
    <mergeCell ref="C316:E316"/>
    <mergeCell ref="F316:H316"/>
    <mergeCell ref="J316:L317"/>
    <mergeCell ref="M316:O317"/>
    <mergeCell ref="C317:I317"/>
    <mergeCell ref="D318:E318"/>
    <mergeCell ref="F318:I318"/>
    <mergeCell ref="J318:O320"/>
    <mergeCell ref="D319:E319"/>
    <mergeCell ref="F319:I319"/>
    <mergeCell ref="D320:E320"/>
    <mergeCell ref="F320:I320"/>
    <mergeCell ref="D321:E321"/>
    <mergeCell ref="F321:I321"/>
    <mergeCell ref="J321:O323"/>
    <mergeCell ref="D322:E322"/>
    <mergeCell ref="F322:I322"/>
    <mergeCell ref="D323:E323"/>
    <mergeCell ref="F323:I323"/>
    <mergeCell ref="A324:P324"/>
    <mergeCell ref="B325:O325"/>
    <mergeCell ref="P325:P359"/>
    <mergeCell ref="A326:A359"/>
    <mergeCell ref="B326:B327"/>
    <mergeCell ref="C326:C327"/>
    <mergeCell ref="D326:O326"/>
    <mergeCell ref="D327:O327"/>
    <mergeCell ref="B328:B330"/>
    <mergeCell ref="C328:H330"/>
    <mergeCell ref="C332:G332"/>
    <mergeCell ref="I332:O332"/>
    <mergeCell ref="C333:G333"/>
    <mergeCell ref="I333:O333"/>
    <mergeCell ref="C334:G334"/>
    <mergeCell ref="I334:O334"/>
    <mergeCell ref="I328:K330"/>
    <mergeCell ref="L328:L330"/>
    <mergeCell ref="M328:O328"/>
    <mergeCell ref="M329:O330"/>
    <mergeCell ref="C331:G331"/>
    <mergeCell ref="I331:O331"/>
    <mergeCell ref="L338:M338"/>
    <mergeCell ref="C339:D339"/>
    <mergeCell ref="I339:J339"/>
    <mergeCell ref="L339:M339"/>
    <mergeCell ref="C340:D340"/>
    <mergeCell ref="I340:J340"/>
    <mergeCell ref="L340:M340"/>
    <mergeCell ref="C335:G335"/>
    <mergeCell ref="I335:O335"/>
    <mergeCell ref="C336:G336"/>
    <mergeCell ref="I336:O336"/>
    <mergeCell ref="C337:D337"/>
    <mergeCell ref="I337:J337"/>
    <mergeCell ref="L337:M337"/>
    <mergeCell ref="O337:O338"/>
    <mergeCell ref="C338:D338"/>
    <mergeCell ref="I338:J338"/>
    <mergeCell ref="L343:M343"/>
    <mergeCell ref="C344:D344"/>
    <mergeCell ref="I344:J344"/>
    <mergeCell ref="L344:M344"/>
    <mergeCell ref="C341:D341"/>
    <mergeCell ref="I341:J341"/>
    <mergeCell ref="L341:M341"/>
    <mergeCell ref="C342:D342"/>
    <mergeCell ref="I342:J342"/>
    <mergeCell ref="L342:M342"/>
    <mergeCell ref="C345:E346"/>
    <mergeCell ref="F345:G345"/>
    <mergeCell ref="H345:I345"/>
    <mergeCell ref="J345:K345"/>
    <mergeCell ref="F346:G346"/>
    <mergeCell ref="H346:I346"/>
    <mergeCell ref="J346:K346"/>
    <mergeCell ref="C343:D343"/>
    <mergeCell ref="I343:J343"/>
    <mergeCell ref="C350:E350"/>
    <mergeCell ref="F350:H350"/>
    <mergeCell ref="J350:L350"/>
    <mergeCell ref="M350:O350"/>
    <mergeCell ref="C351:E351"/>
    <mergeCell ref="F351:H351"/>
    <mergeCell ref="J351:O351"/>
    <mergeCell ref="C347:I347"/>
    <mergeCell ref="J347:L347"/>
    <mergeCell ref="N347:O347"/>
    <mergeCell ref="C348:E349"/>
    <mergeCell ref="F348:H349"/>
    <mergeCell ref="J348:L348"/>
    <mergeCell ref="N348:O348"/>
    <mergeCell ref="J349:L349"/>
    <mergeCell ref="M349:O349"/>
    <mergeCell ref="C352:E352"/>
    <mergeCell ref="F352:H352"/>
    <mergeCell ref="J352:L353"/>
    <mergeCell ref="M352:O353"/>
    <mergeCell ref="C353:I353"/>
    <mergeCell ref="D354:E354"/>
    <mergeCell ref="F354:I354"/>
    <mergeCell ref="J354:O356"/>
    <mergeCell ref="D355:E355"/>
    <mergeCell ref="F355:I355"/>
    <mergeCell ref="A360:P360"/>
    <mergeCell ref="D356:E356"/>
    <mergeCell ref="F356:I356"/>
    <mergeCell ref="D357:E357"/>
    <mergeCell ref="F357:I357"/>
    <mergeCell ref="J357:O359"/>
    <mergeCell ref="D358:E358"/>
    <mergeCell ref="F358:I358"/>
    <mergeCell ref="D359:E359"/>
    <mergeCell ref="F359:I359"/>
  </mergeCells>
  <conditionalFormatting sqref="Q1:Q2 T2 Q37 Q73 Q109 Q145 Q181 Q217 Q253 Q289 A1:P360 Q325">
    <cfRule type="cellIs" dxfId="120" priority="104" operator="equal">
      <formula>0</formula>
    </cfRule>
  </conditionalFormatting>
  <conditionalFormatting sqref="N15:O20 F18:I20 F23:H23 J27:K27 C26:C28 I23:I28 L14:L20 C23:C24 J14:K15 M23:N23 N13:O13 D2:D3 C7:C21 N14 F13:H13 G14:I14 G15:G17 F14:F17 C29:D35 F29:G35 B2">
    <cfRule type="containsText" dxfId="119" priority="102" stopIfTrue="1" operator="containsText" text="f'k{kk foHkkx jktLFkku">
      <formula>NOT(ISERROR(SEARCH("f'k{kk foHkkx jktLFkku",B2)))</formula>
    </cfRule>
    <cfRule type="containsText" dxfId="118" priority="103" stopIfTrue="1" operator="containsText" text="iw.kkZad">
      <formula>NOT(ISERROR(SEARCH("iw.kkZad",B2)))</formula>
    </cfRule>
  </conditionalFormatting>
  <conditionalFormatting sqref="D29:D35 F30:G32">
    <cfRule type="cellIs" dxfId="117" priority="100" stopIfTrue="1" operator="equal">
      <formula>1800</formula>
    </cfRule>
    <cfRule type="cellIs" dxfId="116" priority="101" stopIfTrue="1" operator="equal">
      <formula>200</formula>
    </cfRule>
  </conditionalFormatting>
  <conditionalFormatting sqref="N15:O20 F18:I20 F23:H23 J27:K27 C26:C28 I23:I28 L14:L20 C23:C24 J14:K15 M23:N23 N13:O13 D2:D3 C7:C21 N14 F13:H13 G14:I14 G15:G17 F14:F17 C29:D35 F29:G35 B2">
    <cfRule type="containsText" dxfId="115" priority="99" stopIfTrue="1" operator="containsText" text="dsoy jktdh; fo|ky;ksa esa iz;ksx gsrq fu%'kqYd">
      <formula>NOT(ISERROR(SEARCH("dsoy jktdh; fo|ky;ksa esa iz;ksx gsrq fu%'kqYd",B2)))</formula>
    </cfRule>
  </conditionalFormatting>
  <conditionalFormatting sqref="F26:H28">
    <cfRule type="cellIs" dxfId="114" priority="98" operator="equal">
      <formula>"0/100"</formula>
    </cfRule>
  </conditionalFormatting>
  <conditionalFormatting sqref="I26:I28">
    <cfRule type="cellIs" dxfId="113" priority="97" operator="equal">
      <formula>"E"</formula>
    </cfRule>
  </conditionalFormatting>
  <conditionalFormatting sqref="N22">
    <cfRule type="cellIs" dxfId="112" priority="95" operator="equal">
      <formula>"Promoted"</formula>
    </cfRule>
    <cfRule type="cellIs" dxfId="111" priority="96" operator="equal">
      <formula>"Passed"</formula>
    </cfRule>
  </conditionalFormatting>
  <conditionalFormatting sqref="B2:B3">
    <cfRule type="cellIs" dxfId="110" priority="94" operator="equal">
      <formula>0</formula>
    </cfRule>
  </conditionalFormatting>
  <conditionalFormatting sqref="R11:S13 R7:S9">
    <cfRule type="cellIs" dxfId="109" priority="92" operator="equal">
      <formula>0</formula>
    </cfRule>
  </conditionalFormatting>
  <conditionalFormatting sqref="N51:O56 F54:I56 F59:H59 J63:K63 C62:C64 I59:I64 L50:L56 C59:C60 J50:K51 M59:N59 N49:O49 D38:D39 C43:C57 N50 F49:H49 G50:I50 G51:G53 F50:F53 C65:D71 F65:G71 B38">
    <cfRule type="containsText" dxfId="108" priority="90" stopIfTrue="1" operator="containsText" text="f'k{kk foHkkx jktLFkku">
      <formula>NOT(ISERROR(SEARCH("f'k{kk foHkkx jktLFkku",B38)))</formula>
    </cfRule>
    <cfRule type="containsText" dxfId="107" priority="91" stopIfTrue="1" operator="containsText" text="iw.kkZad">
      <formula>NOT(ISERROR(SEARCH("iw.kkZad",B38)))</formula>
    </cfRule>
  </conditionalFormatting>
  <conditionalFormatting sqref="D65:D71 F66:G68">
    <cfRule type="cellIs" dxfId="106" priority="88" stopIfTrue="1" operator="equal">
      <formula>1800</formula>
    </cfRule>
    <cfRule type="cellIs" dxfId="105" priority="89" stopIfTrue="1" operator="equal">
      <formula>200</formula>
    </cfRule>
  </conditionalFormatting>
  <conditionalFormatting sqref="N51:O56 F54:I56 F59:H59 J63:K63 C62:C64 I59:I64 L50:L56 C59:C60 J50:K51 M59:N59 N49:O49 D38:D39 C43:C57 N50 F49:H49 G50:I50 G51:G53 F50:F53 C65:D71 F65:G71 B38">
    <cfRule type="containsText" dxfId="104" priority="87" stopIfTrue="1" operator="containsText" text="dsoy jktdh; fo|ky;ksa esa iz;ksx gsrq fu%'kqYd">
      <formula>NOT(ISERROR(SEARCH("dsoy jktdh; fo|ky;ksa esa iz;ksx gsrq fu%'kqYd",B38)))</formula>
    </cfRule>
  </conditionalFormatting>
  <conditionalFormatting sqref="F62:H64">
    <cfRule type="cellIs" dxfId="103" priority="86" operator="equal">
      <formula>"0/100"</formula>
    </cfRule>
  </conditionalFormatting>
  <conditionalFormatting sqref="I62:I64">
    <cfRule type="cellIs" dxfId="102" priority="85" operator="equal">
      <formula>"E"</formula>
    </cfRule>
  </conditionalFormatting>
  <conditionalFormatting sqref="N58">
    <cfRule type="cellIs" dxfId="101" priority="83" operator="equal">
      <formula>"Promoted"</formula>
    </cfRule>
    <cfRule type="cellIs" dxfId="100" priority="84" operator="equal">
      <formula>"Passed"</formula>
    </cfRule>
  </conditionalFormatting>
  <conditionalFormatting sqref="B38:B39">
    <cfRule type="cellIs" dxfId="99" priority="82" operator="equal">
      <formula>0</formula>
    </cfRule>
  </conditionalFormatting>
  <conditionalFormatting sqref="N87:O92 F90:I92 F95:H95 J99:K99 C98:C100 I95:I100 L86:L92 C95:C96 J86:K87 M95:N95 N85:O85 D74:D75 C79:C93 N86 F85:H85 G86:I86 G87:G89 F86:F89 C101:D107 F101:G107 B74">
    <cfRule type="containsText" dxfId="98" priority="79" stopIfTrue="1" operator="containsText" text="f'k{kk foHkkx jktLFkku">
      <formula>NOT(ISERROR(SEARCH("f'k{kk foHkkx jktLFkku",B74)))</formula>
    </cfRule>
    <cfRule type="containsText" dxfId="97" priority="80" stopIfTrue="1" operator="containsText" text="iw.kkZad">
      <formula>NOT(ISERROR(SEARCH("iw.kkZad",B74)))</formula>
    </cfRule>
  </conditionalFormatting>
  <conditionalFormatting sqref="D101:D107 F102:G104">
    <cfRule type="cellIs" dxfId="96" priority="77" stopIfTrue="1" operator="equal">
      <formula>1800</formula>
    </cfRule>
    <cfRule type="cellIs" dxfId="95" priority="78" stopIfTrue="1" operator="equal">
      <formula>200</formula>
    </cfRule>
  </conditionalFormatting>
  <conditionalFormatting sqref="N87:O92 F90:I92 F95:H95 J99:K99 C98:C100 I95:I100 L86:L92 C95:C96 J86:K87 M95:N95 N85:O85 D74:D75 C79:C93 N86 F85:H85 G86:I86 G87:G89 F86:F89 C101:D107 F101:G107 B74">
    <cfRule type="containsText" dxfId="94" priority="76" stopIfTrue="1" operator="containsText" text="dsoy jktdh; fo|ky;ksa esa iz;ksx gsrq fu%'kqYd">
      <formula>NOT(ISERROR(SEARCH("dsoy jktdh; fo|ky;ksa esa iz;ksx gsrq fu%'kqYd",B74)))</formula>
    </cfRule>
  </conditionalFormatting>
  <conditionalFormatting sqref="F98:H100">
    <cfRule type="cellIs" dxfId="93" priority="75" operator="equal">
      <formula>"0/100"</formula>
    </cfRule>
  </conditionalFormatting>
  <conditionalFormatting sqref="I98:I100">
    <cfRule type="cellIs" dxfId="92" priority="74" operator="equal">
      <formula>"E"</formula>
    </cfRule>
  </conditionalFormatting>
  <conditionalFormatting sqref="N94">
    <cfRule type="cellIs" dxfId="91" priority="72" operator="equal">
      <formula>"Promoted"</formula>
    </cfRule>
    <cfRule type="cellIs" dxfId="90" priority="73" operator="equal">
      <formula>"Passed"</formula>
    </cfRule>
  </conditionalFormatting>
  <conditionalFormatting sqref="B74:B75">
    <cfRule type="cellIs" dxfId="89" priority="71" operator="equal">
      <formula>0</formula>
    </cfRule>
  </conditionalFormatting>
  <conditionalFormatting sqref="N123:O128 F126:I128 F131:H131 J135:K135 C134:C136 I131:I136 L122:L128 C131:C132 J122:K123 M131:N131 N121:O121 D110:D111 C115:C129 N122 F121:H121 G122:I122 G123:G125 F122:F125 C137:D143 F137:G143 B110">
    <cfRule type="containsText" dxfId="88" priority="69" stopIfTrue="1" operator="containsText" text="f'k{kk foHkkx jktLFkku">
      <formula>NOT(ISERROR(SEARCH("f'k{kk foHkkx jktLFkku",B110)))</formula>
    </cfRule>
    <cfRule type="containsText" dxfId="87" priority="70" stopIfTrue="1" operator="containsText" text="iw.kkZad">
      <formula>NOT(ISERROR(SEARCH("iw.kkZad",B110)))</formula>
    </cfRule>
  </conditionalFormatting>
  <conditionalFormatting sqref="D137:D143 F138:G140">
    <cfRule type="cellIs" dxfId="86" priority="67" stopIfTrue="1" operator="equal">
      <formula>1800</formula>
    </cfRule>
    <cfRule type="cellIs" dxfId="85" priority="68" stopIfTrue="1" operator="equal">
      <formula>200</formula>
    </cfRule>
  </conditionalFormatting>
  <conditionalFormatting sqref="N123:O128 F126:I128 F131:H131 J135:K135 C134:C136 I131:I136 L122:L128 C131:C132 J122:K123 M131:N131 N121:O121 D110:D111 C115:C129 N122 F121:H121 G122:I122 G123:G125 F122:F125 C137:D143 F137:G143 B110">
    <cfRule type="containsText" dxfId="84" priority="66" stopIfTrue="1" operator="containsText" text="dsoy jktdh; fo|ky;ksa esa iz;ksx gsrq fu%'kqYd">
      <formula>NOT(ISERROR(SEARCH("dsoy jktdh; fo|ky;ksa esa iz;ksx gsrq fu%'kqYd",B110)))</formula>
    </cfRule>
  </conditionalFormatting>
  <conditionalFormatting sqref="F134:H136">
    <cfRule type="cellIs" dxfId="83" priority="65" operator="equal">
      <formula>"0/100"</formula>
    </cfRule>
  </conditionalFormatting>
  <conditionalFormatting sqref="I134:I136">
    <cfRule type="cellIs" dxfId="82" priority="64" operator="equal">
      <formula>"E"</formula>
    </cfRule>
  </conditionalFormatting>
  <conditionalFormatting sqref="N130">
    <cfRule type="cellIs" dxfId="81" priority="62" operator="equal">
      <formula>"Promoted"</formula>
    </cfRule>
    <cfRule type="cellIs" dxfId="80" priority="63" operator="equal">
      <formula>"Passed"</formula>
    </cfRule>
  </conditionalFormatting>
  <conditionalFormatting sqref="B110:B111">
    <cfRule type="cellIs" dxfId="79" priority="61" operator="equal">
      <formula>0</formula>
    </cfRule>
  </conditionalFormatting>
  <conditionalFormatting sqref="N159:O164 F162:I164 F167:H167 J171:K171 C170:C172 I167:I172 L158:L164 C167:C168 J158:K159 M167:N167 N157:O157 D146:D147 C151:C165 N158 F157:H157 G158:I158 G159:G161 F158:F161 C173:D179 F173:G179 B146">
    <cfRule type="containsText" dxfId="78" priority="59" stopIfTrue="1" operator="containsText" text="f'k{kk foHkkx jktLFkku">
      <formula>NOT(ISERROR(SEARCH("f'k{kk foHkkx jktLFkku",B146)))</formula>
    </cfRule>
    <cfRule type="containsText" dxfId="77" priority="60" stopIfTrue="1" operator="containsText" text="iw.kkZad">
      <formula>NOT(ISERROR(SEARCH("iw.kkZad",B146)))</formula>
    </cfRule>
  </conditionalFormatting>
  <conditionalFormatting sqref="D173:D179 F174:G176">
    <cfRule type="cellIs" dxfId="76" priority="57" stopIfTrue="1" operator="equal">
      <formula>1800</formula>
    </cfRule>
    <cfRule type="cellIs" dxfId="75" priority="58" stopIfTrue="1" operator="equal">
      <formula>200</formula>
    </cfRule>
  </conditionalFormatting>
  <conditionalFormatting sqref="N159:O164 F162:I164 F167:H167 J171:K171 C170:C172 I167:I172 L158:L164 C167:C168 J158:K159 M167:N167 N157:O157 D146:D147 C151:C165 N158 F157:H157 G158:I158 G159:G161 F158:F161 C173:D179 F173:G179 B146">
    <cfRule type="containsText" dxfId="74" priority="56" stopIfTrue="1" operator="containsText" text="dsoy jktdh; fo|ky;ksa esa iz;ksx gsrq fu%'kqYd">
      <formula>NOT(ISERROR(SEARCH("dsoy jktdh; fo|ky;ksa esa iz;ksx gsrq fu%'kqYd",B146)))</formula>
    </cfRule>
  </conditionalFormatting>
  <conditionalFormatting sqref="F170:H172">
    <cfRule type="cellIs" dxfId="73" priority="55" operator="equal">
      <formula>"0/100"</formula>
    </cfRule>
  </conditionalFormatting>
  <conditionalFormatting sqref="I170:I172">
    <cfRule type="cellIs" dxfId="72" priority="54" operator="equal">
      <formula>"E"</formula>
    </cfRule>
  </conditionalFormatting>
  <conditionalFormatting sqref="N166">
    <cfRule type="cellIs" dxfId="71" priority="52" operator="equal">
      <formula>"Promoted"</formula>
    </cfRule>
    <cfRule type="cellIs" dxfId="70" priority="53" operator="equal">
      <formula>"Passed"</formula>
    </cfRule>
  </conditionalFormatting>
  <conditionalFormatting sqref="B146:B147">
    <cfRule type="cellIs" dxfId="69" priority="51" operator="equal">
      <formula>0</formula>
    </cfRule>
  </conditionalFormatting>
  <conditionalFormatting sqref="N195:O200 F198:I200 F203:H203 J207:K207 C206:C208 I203:I208 L194:L200 C203:C204 J194:K195 M203:N203 N193:O193 D182:D183 C187:C201 N194 F193:H193 G194:I194 G195:G197 F194:F197 C209:D215 F209:G215 B182">
    <cfRule type="containsText" dxfId="68" priority="49" stopIfTrue="1" operator="containsText" text="f'k{kk foHkkx jktLFkku">
      <formula>NOT(ISERROR(SEARCH("f'k{kk foHkkx jktLFkku",B182)))</formula>
    </cfRule>
    <cfRule type="containsText" dxfId="67" priority="50" stopIfTrue="1" operator="containsText" text="iw.kkZad">
      <formula>NOT(ISERROR(SEARCH("iw.kkZad",B182)))</formula>
    </cfRule>
  </conditionalFormatting>
  <conditionalFormatting sqref="D209:D215 F210:G212">
    <cfRule type="cellIs" dxfId="66" priority="47" stopIfTrue="1" operator="equal">
      <formula>1800</formula>
    </cfRule>
    <cfRule type="cellIs" dxfId="65" priority="48" stopIfTrue="1" operator="equal">
      <formula>200</formula>
    </cfRule>
  </conditionalFormatting>
  <conditionalFormatting sqref="N195:O200 F198:I200 F203:H203 J207:K207 C206:C208 I203:I208 L194:L200 C203:C204 J194:K195 M203:N203 N193:O193 D182:D183 C187:C201 N194 F193:H193 G194:I194 G195:G197 F194:F197 C209:D215 F209:G215 B182">
    <cfRule type="containsText" dxfId="64" priority="46" stopIfTrue="1" operator="containsText" text="dsoy jktdh; fo|ky;ksa esa iz;ksx gsrq fu%'kqYd">
      <formula>NOT(ISERROR(SEARCH("dsoy jktdh; fo|ky;ksa esa iz;ksx gsrq fu%'kqYd",B182)))</formula>
    </cfRule>
  </conditionalFormatting>
  <conditionalFormatting sqref="F206:H208">
    <cfRule type="cellIs" dxfId="63" priority="45" operator="equal">
      <formula>"0/100"</formula>
    </cfRule>
  </conditionalFormatting>
  <conditionalFormatting sqref="I206:I208">
    <cfRule type="cellIs" dxfId="62" priority="44" operator="equal">
      <formula>"E"</formula>
    </cfRule>
  </conditionalFormatting>
  <conditionalFormatting sqref="N202">
    <cfRule type="cellIs" dxfId="61" priority="42" operator="equal">
      <formula>"Promoted"</formula>
    </cfRule>
    <cfRule type="cellIs" dxfId="60" priority="43" operator="equal">
      <formula>"Passed"</formula>
    </cfRule>
  </conditionalFormatting>
  <conditionalFormatting sqref="B182:B183">
    <cfRule type="cellIs" dxfId="59" priority="41" operator="equal">
      <formula>0</formula>
    </cfRule>
  </conditionalFormatting>
  <conditionalFormatting sqref="N231:O236 F234:I236 F239:H239 J243:K243 C242:C244 I239:I244 L230:L236 C239:C240 J230:K231 M239:N239 N229:O229 D218:D219 C223:C237 N230 F229:H229 G230:I230 G231:G233 F230:F233 C245:D251 F245:G251 B218">
    <cfRule type="containsText" dxfId="58" priority="39" stopIfTrue="1" operator="containsText" text="f'k{kk foHkkx jktLFkku">
      <formula>NOT(ISERROR(SEARCH("f'k{kk foHkkx jktLFkku",B218)))</formula>
    </cfRule>
    <cfRule type="containsText" dxfId="57" priority="40" stopIfTrue="1" operator="containsText" text="iw.kkZad">
      <formula>NOT(ISERROR(SEARCH("iw.kkZad",B218)))</formula>
    </cfRule>
  </conditionalFormatting>
  <conditionalFormatting sqref="D245:D251 F246:G248">
    <cfRule type="cellIs" dxfId="56" priority="37" stopIfTrue="1" operator="equal">
      <formula>1800</formula>
    </cfRule>
    <cfRule type="cellIs" dxfId="55" priority="38" stopIfTrue="1" operator="equal">
      <formula>200</formula>
    </cfRule>
  </conditionalFormatting>
  <conditionalFormatting sqref="N231:O236 F234:I236 F239:H239 J243:K243 C242:C244 I239:I244 L230:L236 C239:C240 J230:K231 M239:N239 N229:O229 D218:D219 C223:C237 N230 F229:H229 G230:I230 G231:G233 F230:F233 C245:D251 F245:G251 B218">
    <cfRule type="containsText" dxfId="54" priority="36" stopIfTrue="1" operator="containsText" text="dsoy jktdh; fo|ky;ksa esa iz;ksx gsrq fu%'kqYd">
      <formula>NOT(ISERROR(SEARCH("dsoy jktdh; fo|ky;ksa esa iz;ksx gsrq fu%'kqYd",B218)))</formula>
    </cfRule>
  </conditionalFormatting>
  <conditionalFormatting sqref="F242:H244">
    <cfRule type="cellIs" dxfId="53" priority="35" operator="equal">
      <formula>"0/100"</formula>
    </cfRule>
  </conditionalFormatting>
  <conditionalFormatting sqref="I242:I244">
    <cfRule type="cellIs" dxfId="52" priority="34" operator="equal">
      <formula>"E"</formula>
    </cfRule>
  </conditionalFormatting>
  <conditionalFormatting sqref="N238">
    <cfRule type="cellIs" dxfId="51" priority="32" operator="equal">
      <formula>"Promoted"</formula>
    </cfRule>
    <cfRule type="cellIs" dxfId="50" priority="33" operator="equal">
      <formula>"Passed"</formula>
    </cfRule>
  </conditionalFormatting>
  <conditionalFormatting sqref="B218:B219">
    <cfRule type="cellIs" dxfId="49" priority="31" operator="equal">
      <formula>0</formula>
    </cfRule>
  </conditionalFormatting>
  <conditionalFormatting sqref="N267:O272 F270:I272 F275:H275 J279:K279 C278:C280 I275:I280 L266:L272 C275:C276 J266:K267 M275:N275 N265:O265 D254:D255 C259:C273 N266 F265:H265 G266:I266 G267:G269 F266:F269 C281:D287 F281:G287 B254">
    <cfRule type="containsText" dxfId="48" priority="29" stopIfTrue="1" operator="containsText" text="f'k{kk foHkkx jktLFkku">
      <formula>NOT(ISERROR(SEARCH("f'k{kk foHkkx jktLFkku",B254)))</formula>
    </cfRule>
    <cfRule type="containsText" dxfId="47" priority="30" stopIfTrue="1" operator="containsText" text="iw.kkZad">
      <formula>NOT(ISERROR(SEARCH("iw.kkZad",B254)))</formula>
    </cfRule>
  </conditionalFormatting>
  <conditionalFormatting sqref="D281:D287 F282:G284">
    <cfRule type="cellIs" dxfId="46" priority="27" stopIfTrue="1" operator="equal">
      <formula>1800</formula>
    </cfRule>
    <cfRule type="cellIs" dxfId="45" priority="28" stopIfTrue="1" operator="equal">
      <formula>200</formula>
    </cfRule>
  </conditionalFormatting>
  <conditionalFormatting sqref="N267:O272 F270:I272 F275:H275 J279:K279 C278:C280 I275:I280 L266:L272 C275:C276 J266:K267 M275:N275 N265:O265 D254:D255 C259:C273 N266 F265:H265 G266:I266 G267:G269 F266:F269 C281:D287 F281:G287 B254">
    <cfRule type="containsText" dxfId="44" priority="26" stopIfTrue="1" operator="containsText" text="dsoy jktdh; fo|ky;ksa esa iz;ksx gsrq fu%'kqYd">
      <formula>NOT(ISERROR(SEARCH("dsoy jktdh; fo|ky;ksa esa iz;ksx gsrq fu%'kqYd",B254)))</formula>
    </cfRule>
  </conditionalFormatting>
  <conditionalFormatting sqref="F278:H280">
    <cfRule type="cellIs" dxfId="43" priority="25" operator="equal">
      <formula>"0/100"</formula>
    </cfRule>
  </conditionalFormatting>
  <conditionalFormatting sqref="I278:I280">
    <cfRule type="cellIs" dxfId="42" priority="24" operator="equal">
      <formula>"E"</formula>
    </cfRule>
  </conditionalFormatting>
  <conditionalFormatting sqref="N274">
    <cfRule type="cellIs" dxfId="41" priority="22" operator="equal">
      <formula>"Promoted"</formula>
    </cfRule>
    <cfRule type="cellIs" dxfId="40" priority="23" operator="equal">
      <formula>"Passed"</formula>
    </cfRule>
  </conditionalFormatting>
  <conditionalFormatting sqref="B254:B255">
    <cfRule type="cellIs" dxfId="39" priority="21" operator="equal">
      <formula>0</formula>
    </cfRule>
  </conditionalFormatting>
  <conditionalFormatting sqref="N303:O308 F306:I308 F311:H311 J315:K315 C314:C316 I311:I316 L302:L308 C311:C312 J302:K303 M311:N311 N301:O301 D290:D291 C295:C309 N302 F301:H301 G302:I302 G303:G305 F302:F305 C317:D323 F317:G323 B290">
    <cfRule type="containsText" dxfId="38" priority="19" stopIfTrue="1" operator="containsText" text="f'k{kk foHkkx jktLFkku">
      <formula>NOT(ISERROR(SEARCH("f'k{kk foHkkx jktLFkku",B290)))</formula>
    </cfRule>
    <cfRule type="containsText" dxfId="37" priority="20" stopIfTrue="1" operator="containsText" text="iw.kkZad">
      <formula>NOT(ISERROR(SEARCH("iw.kkZad",B290)))</formula>
    </cfRule>
  </conditionalFormatting>
  <conditionalFormatting sqref="D317:D323 F318:G320">
    <cfRule type="cellIs" dxfId="36" priority="17" stopIfTrue="1" operator="equal">
      <formula>1800</formula>
    </cfRule>
    <cfRule type="cellIs" dxfId="35" priority="18" stopIfTrue="1" operator="equal">
      <formula>200</formula>
    </cfRule>
  </conditionalFormatting>
  <conditionalFormatting sqref="N303:O308 F306:I308 F311:H311 J315:K315 C314:C316 I311:I316 L302:L308 C311:C312 J302:K303 M311:N311 N301:O301 D290:D291 C295:C309 N302 F301:H301 G302:I302 G303:G305 F302:F305 C317:D323 F317:G323 B290">
    <cfRule type="containsText" dxfId="34" priority="16" stopIfTrue="1" operator="containsText" text="dsoy jktdh; fo|ky;ksa esa iz;ksx gsrq fu%'kqYd">
      <formula>NOT(ISERROR(SEARCH("dsoy jktdh; fo|ky;ksa esa iz;ksx gsrq fu%'kqYd",B290)))</formula>
    </cfRule>
  </conditionalFormatting>
  <conditionalFormatting sqref="F314:H316">
    <cfRule type="cellIs" dxfId="33" priority="15" operator="equal">
      <formula>"0/100"</formula>
    </cfRule>
  </conditionalFormatting>
  <conditionalFormatting sqref="I314:I316">
    <cfRule type="cellIs" dxfId="32" priority="14" operator="equal">
      <formula>"E"</formula>
    </cfRule>
  </conditionalFormatting>
  <conditionalFormatting sqref="N310">
    <cfRule type="cellIs" dxfId="31" priority="12" operator="equal">
      <formula>"Promoted"</formula>
    </cfRule>
    <cfRule type="cellIs" dxfId="30" priority="13" operator="equal">
      <formula>"Passed"</formula>
    </cfRule>
  </conditionalFormatting>
  <conditionalFormatting sqref="B290:B291">
    <cfRule type="cellIs" dxfId="29" priority="11" operator="equal">
      <formula>0</formula>
    </cfRule>
  </conditionalFormatting>
  <conditionalFormatting sqref="N339:O344 F342:I344 F347:H347 J351:K351 C350:C352 I347:I352 L338:L344 C347:C348 J338:K339 M347:N347 N337:O337 D326:D327 C331:C345 N338 F337:H337 G338:I338 G339:G341 F338:F341 C353:D359 F353:G359 B326">
    <cfRule type="containsText" dxfId="28" priority="9" stopIfTrue="1" operator="containsText" text="f'k{kk foHkkx jktLFkku">
      <formula>NOT(ISERROR(SEARCH("f'k{kk foHkkx jktLFkku",B326)))</formula>
    </cfRule>
    <cfRule type="containsText" dxfId="27" priority="10" stopIfTrue="1" operator="containsText" text="iw.kkZad">
      <formula>NOT(ISERROR(SEARCH("iw.kkZad",B326)))</formula>
    </cfRule>
  </conditionalFormatting>
  <conditionalFormatting sqref="D353:D359 F354:G356">
    <cfRule type="cellIs" dxfId="26" priority="7" stopIfTrue="1" operator="equal">
      <formula>1800</formula>
    </cfRule>
    <cfRule type="cellIs" dxfId="25" priority="8" stopIfTrue="1" operator="equal">
      <formula>200</formula>
    </cfRule>
  </conditionalFormatting>
  <conditionalFormatting sqref="N339:O344 F342:I344 F347:H347 J351:K351 C350:C352 I347:I352 L338:L344 C347:C348 J338:K339 M347:N347 N337:O337 D326:D327 C331:C345 N338 F337:H337 G338:I338 G339:G341 F338:F341 C353:D359 F353:G359 B326">
    <cfRule type="containsText" dxfId="24" priority="6" stopIfTrue="1" operator="containsText" text="dsoy jktdh; fo|ky;ksa esa iz;ksx gsrq fu%'kqYd">
      <formula>NOT(ISERROR(SEARCH("dsoy jktdh; fo|ky;ksa esa iz;ksx gsrq fu%'kqYd",B326)))</formula>
    </cfRule>
  </conditionalFormatting>
  <conditionalFormatting sqref="F350:H352">
    <cfRule type="cellIs" dxfId="23" priority="5" operator="equal">
      <formula>"0/100"</formula>
    </cfRule>
  </conditionalFormatting>
  <conditionalFormatting sqref="I350:I352">
    <cfRule type="cellIs" dxfId="22" priority="4" operator="equal">
      <formula>"E"</formula>
    </cfRule>
  </conditionalFormatting>
  <conditionalFormatting sqref="N346">
    <cfRule type="cellIs" dxfId="21" priority="2" operator="equal">
      <formula>"Promoted"</formula>
    </cfRule>
    <cfRule type="cellIs" dxfId="20" priority="3" operator="equal">
      <formula>"Passed"</formula>
    </cfRule>
  </conditionalFormatting>
  <conditionalFormatting sqref="B326:B327">
    <cfRule type="cellIs" dxfId="19" priority="1" operator="equal">
      <formula>0</formula>
    </cfRule>
  </conditionalFormatting>
  <pageMargins left="0.27559055118110237" right="0.11811023622047245" top="0.31496062992125984" bottom="0.31496062992125984" header="0.19685039370078741" footer="0.15748031496062992"/>
  <pageSetup paperSize="9" scale="72" orientation="landscape" r:id="rId1"/>
  <legacyDrawing r:id="rId2"/>
</worksheet>
</file>

<file path=xl/worksheets/sheet7.xml><?xml version="1.0" encoding="utf-8"?>
<worksheet xmlns="http://schemas.openxmlformats.org/spreadsheetml/2006/main" xmlns:r="http://schemas.openxmlformats.org/officeDocument/2006/relationships">
  <sheetPr>
    <tabColor rgb="FF92D050"/>
  </sheetPr>
  <dimension ref="A1:P36"/>
  <sheetViews>
    <sheetView workbookViewId="0">
      <selection activeCell="I16" sqref="I16:J16"/>
    </sheetView>
  </sheetViews>
  <sheetFormatPr defaultColWidth="0" defaultRowHeight="15" zeroHeight="1"/>
  <cols>
    <col min="1" max="1" width="2.5703125" customWidth="1"/>
    <col min="2" max="2" width="4.140625" customWidth="1"/>
    <col min="3" max="11" width="10.140625" customWidth="1"/>
    <col min="12" max="12" width="10.42578125" customWidth="1"/>
    <col min="13" max="13" width="10.140625" customWidth="1"/>
    <col min="14" max="14" width="15.140625" customWidth="1"/>
    <col min="15" max="15" width="18.42578125" customWidth="1"/>
    <col min="16" max="16" width="4.140625" customWidth="1"/>
    <col min="17" max="16384" width="9.140625" hidden="1"/>
  </cols>
  <sheetData>
    <row r="1" spans="1:16" s="9" customFormat="1" ht="17.25" customHeight="1" thickBot="1">
      <c r="A1" s="42">
        <v>1</v>
      </c>
      <c r="B1" s="1532" t="s">
        <v>52</v>
      </c>
      <c r="C1" s="1532"/>
      <c r="D1" s="1532"/>
      <c r="E1" s="1532"/>
      <c r="F1" s="1532"/>
      <c r="G1" s="1532"/>
      <c r="H1" s="1532"/>
      <c r="I1" s="1532"/>
      <c r="J1" s="1532"/>
      <c r="K1" s="1532"/>
      <c r="L1" s="1532"/>
      <c r="M1" s="1532"/>
      <c r="N1" s="1532"/>
      <c r="O1" s="1532"/>
      <c r="P1" s="903"/>
    </row>
    <row r="2" spans="1:16" s="9" customFormat="1" ht="44.25" customHeight="1">
      <c r="A2" s="1533"/>
      <c r="B2" s="1528"/>
      <c r="C2" s="1529"/>
      <c r="D2" s="1534" t="str">
        <f>Master!$E$8</f>
        <v xml:space="preserve">Govt. Sr. Secondary School </v>
      </c>
      <c r="E2" s="1535"/>
      <c r="F2" s="1535"/>
      <c r="G2" s="1535"/>
      <c r="H2" s="1535"/>
      <c r="I2" s="1535"/>
      <c r="J2" s="1535"/>
      <c r="K2" s="1535"/>
      <c r="L2" s="1535"/>
      <c r="M2" s="1535"/>
      <c r="N2" s="1535"/>
      <c r="O2" s="1536"/>
      <c r="P2" s="903"/>
    </row>
    <row r="3" spans="1:16" s="9" customFormat="1" ht="26.25" customHeight="1" thickBot="1">
      <c r="A3" s="1533"/>
      <c r="B3" s="1530"/>
      <c r="C3" s="1531"/>
      <c r="D3" s="1537" t="str">
        <f>Master!$E$11</f>
        <v>P.S.-Bapini (Jodhpur)</v>
      </c>
      <c r="E3" s="1537"/>
      <c r="F3" s="1537"/>
      <c r="G3" s="1537"/>
      <c r="H3" s="1537"/>
      <c r="I3" s="1537"/>
      <c r="J3" s="1537"/>
      <c r="K3" s="1537"/>
      <c r="L3" s="1537"/>
      <c r="M3" s="1537"/>
      <c r="N3" s="1537"/>
      <c r="O3" s="1538"/>
      <c r="P3" s="903"/>
    </row>
    <row r="4" spans="1:16" s="9" customFormat="1" ht="15" customHeight="1">
      <c r="A4" s="1533"/>
      <c r="B4" s="1539"/>
      <c r="C4" s="1540" t="s">
        <v>161</v>
      </c>
      <c r="D4" s="1541"/>
      <c r="E4" s="1541"/>
      <c r="F4" s="1541"/>
      <c r="G4" s="1541"/>
      <c r="H4" s="1542"/>
      <c r="I4" s="1546" t="s">
        <v>124</v>
      </c>
      <c r="J4" s="1547"/>
      <c r="K4" s="1547"/>
      <c r="L4" s="1550"/>
      <c r="M4" s="1384" t="s">
        <v>217</v>
      </c>
      <c r="N4" s="1385"/>
      <c r="O4" s="78">
        <f>Master!E14</f>
        <v>8151106901</v>
      </c>
      <c r="P4" s="903"/>
    </row>
    <row r="5" spans="1:16" s="9" customFormat="1" ht="15" customHeight="1">
      <c r="A5" s="1533"/>
      <c r="B5" s="1539"/>
      <c r="C5" s="1540"/>
      <c r="D5" s="1541"/>
      <c r="E5" s="1541"/>
      <c r="F5" s="1541"/>
      <c r="G5" s="1541"/>
      <c r="H5" s="1542"/>
      <c r="I5" s="1546"/>
      <c r="J5" s="1547"/>
      <c r="K5" s="1547"/>
      <c r="L5" s="1550"/>
      <c r="M5" s="1386" t="s">
        <v>53</v>
      </c>
      <c r="N5" s="1387"/>
      <c r="O5" s="1390" t="str">
        <f>Master!E6</f>
        <v>2024-25</v>
      </c>
      <c r="P5" s="903"/>
    </row>
    <row r="6" spans="1:16" s="9" customFormat="1" ht="15" customHeight="1" thickBot="1">
      <c r="A6" s="1533"/>
      <c r="B6" s="1539"/>
      <c r="C6" s="1543"/>
      <c r="D6" s="1544"/>
      <c r="E6" s="1544"/>
      <c r="F6" s="1544"/>
      <c r="G6" s="1544"/>
      <c r="H6" s="1545"/>
      <c r="I6" s="1548"/>
      <c r="J6" s="1549"/>
      <c r="K6" s="1549"/>
      <c r="L6" s="1551"/>
      <c r="M6" s="1388"/>
      <c r="N6" s="1389"/>
      <c r="O6" s="1391"/>
      <c r="P6" s="903"/>
    </row>
    <row r="7" spans="1:16" s="9" customFormat="1" ht="16.5" customHeight="1">
      <c r="A7" s="1533"/>
      <c r="B7" s="62" t="s">
        <v>206</v>
      </c>
      <c r="C7" s="1552" t="s">
        <v>20</v>
      </c>
      <c r="D7" s="1553"/>
      <c r="E7" s="1553"/>
      <c r="F7" s="1553"/>
      <c r="G7" s="1554"/>
      <c r="H7" s="4" t="s">
        <v>160</v>
      </c>
      <c r="I7" s="1555"/>
      <c r="J7" s="1555"/>
      <c r="K7" s="1555"/>
      <c r="L7" s="1555"/>
      <c r="M7" s="1555"/>
      <c r="N7" s="1555"/>
      <c r="O7" s="1556"/>
      <c r="P7" s="903"/>
    </row>
    <row r="8" spans="1:16" s="9" customFormat="1" ht="16.5" customHeight="1">
      <c r="A8" s="1533"/>
      <c r="B8" s="62" t="s">
        <v>206</v>
      </c>
      <c r="C8" s="1517" t="s">
        <v>22</v>
      </c>
      <c r="D8" s="1518"/>
      <c r="E8" s="1518"/>
      <c r="F8" s="1518"/>
      <c r="G8" s="1519"/>
      <c r="H8" s="5" t="s">
        <v>160</v>
      </c>
      <c r="I8" s="1520"/>
      <c r="J8" s="1520"/>
      <c r="K8" s="1520"/>
      <c r="L8" s="1520"/>
      <c r="M8" s="1520"/>
      <c r="N8" s="1520"/>
      <c r="O8" s="1521"/>
      <c r="P8" s="903"/>
    </row>
    <row r="9" spans="1:16" s="9" customFormat="1" ht="16.5" customHeight="1">
      <c r="A9" s="1533"/>
      <c r="B9" s="62" t="s">
        <v>206</v>
      </c>
      <c r="C9" s="1517" t="s">
        <v>23</v>
      </c>
      <c r="D9" s="1518"/>
      <c r="E9" s="1518"/>
      <c r="F9" s="1518"/>
      <c r="G9" s="1519"/>
      <c r="H9" s="5" t="s">
        <v>160</v>
      </c>
      <c r="I9" s="1520"/>
      <c r="J9" s="1520"/>
      <c r="K9" s="1520"/>
      <c r="L9" s="1520"/>
      <c r="M9" s="1520"/>
      <c r="N9" s="1520"/>
      <c r="O9" s="1521"/>
      <c r="P9" s="903"/>
    </row>
    <row r="10" spans="1:16" s="9" customFormat="1" ht="16.5" customHeight="1">
      <c r="A10" s="1533"/>
      <c r="B10" s="62" t="s">
        <v>206</v>
      </c>
      <c r="C10" s="1517" t="s">
        <v>54</v>
      </c>
      <c r="D10" s="1518"/>
      <c r="E10" s="1518"/>
      <c r="F10" s="1518"/>
      <c r="G10" s="1519"/>
      <c r="H10" s="5" t="s">
        <v>160</v>
      </c>
      <c r="I10" s="1520"/>
      <c r="J10" s="1520"/>
      <c r="K10" s="1520"/>
      <c r="L10" s="1520"/>
      <c r="M10" s="1520"/>
      <c r="N10" s="1520"/>
      <c r="O10" s="1521"/>
      <c r="P10" s="903"/>
    </row>
    <row r="11" spans="1:16" s="9" customFormat="1" ht="16.5" customHeight="1">
      <c r="A11" s="1533"/>
      <c r="B11" s="62" t="s">
        <v>206</v>
      </c>
      <c r="C11" s="1517" t="s">
        <v>55</v>
      </c>
      <c r="D11" s="1518"/>
      <c r="E11" s="1518"/>
      <c r="F11" s="1518"/>
      <c r="G11" s="1519"/>
      <c r="H11" s="5" t="s">
        <v>160</v>
      </c>
      <c r="I11" s="1522"/>
      <c r="J11" s="1520"/>
      <c r="K11" s="1520"/>
      <c r="L11" s="1520"/>
      <c r="M11" s="1520"/>
      <c r="N11" s="1520"/>
      <c r="O11" s="1521"/>
      <c r="P11" s="903"/>
    </row>
    <row r="12" spans="1:16" s="9" customFormat="1" ht="16.5" customHeight="1" thickBot="1">
      <c r="A12" s="1533"/>
      <c r="B12" s="62" t="s">
        <v>206</v>
      </c>
      <c r="C12" s="1523" t="s">
        <v>25</v>
      </c>
      <c r="D12" s="1524"/>
      <c r="E12" s="1524"/>
      <c r="F12" s="1524"/>
      <c r="G12" s="1525"/>
      <c r="H12" s="8" t="s">
        <v>160</v>
      </c>
      <c r="I12" s="1526"/>
      <c r="J12" s="1526"/>
      <c r="K12" s="1526"/>
      <c r="L12" s="1526"/>
      <c r="M12" s="1526"/>
      <c r="N12" s="1526"/>
      <c r="O12" s="1527"/>
      <c r="P12" s="903"/>
    </row>
    <row r="13" spans="1:16" s="9" customFormat="1" ht="28.5" customHeight="1">
      <c r="A13" s="1533"/>
      <c r="B13" s="62" t="s">
        <v>206</v>
      </c>
      <c r="C13" s="1503" t="s">
        <v>56</v>
      </c>
      <c r="D13" s="1504"/>
      <c r="E13" s="51" t="s">
        <v>81</v>
      </c>
      <c r="F13" s="51" t="s">
        <v>82</v>
      </c>
      <c r="G13" s="79" t="str">
        <f>'Marks Entry'!R5</f>
        <v>No Bag Day Activity</v>
      </c>
      <c r="H13" s="47" t="s">
        <v>31</v>
      </c>
      <c r="I13" s="1505" t="s">
        <v>57</v>
      </c>
      <c r="J13" s="1506"/>
      <c r="K13" s="48" t="s">
        <v>199</v>
      </c>
      <c r="L13" s="1507" t="s">
        <v>93</v>
      </c>
      <c r="M13" s="1508"/>
      <c r="N13" s="77" t="s">
        <v>85</v>
      </c>
      <c r="O13" s="1509" t="s">
        <v>100</v>
      </c>
      <c r="P13" s="903"/>
    </row>
    <row r="14" spans="1:16" s="9" customFormat="1" ht="16.5" customHeight="1" thickBot="1">
      <c r="A14" s="1533"/>
      <c r="B14" s="62" t="s">
        <v>206</v>
      </c>
      <c r="C14" s="1511" t="s">
        <v>58</v>
      </c>
      <c r="D14" s="1512"/>
      <c r="E14" s="65">
        <f>'Marks Entry'!$N$7</f>
        <v>10</v>
      </c>
      <c r="F14" s="65">
        <f>'Marks Entry'!$Q$7</f>
        <v>10</v>
      </c>
      <c r="G14" s="65">
        <f>'Marks Entry'!$T$7</f>
        <v>10</v>
      </c>
      <c r="H14" s="17">
        <f>SUM(E14:G14)</f>
        <v>30</v>
      </c>
      <c r="I14" s="1513">
        <f>'Marks Entry'!$X$7</f>
        <v>70</v>
      </c>
      <c r="J14" s="1514"/>
      <c r="K14" s="55">
        <f>SUM(H14,I14)</f>
        <v>100</v>
      </c>
      <c r="L14" s="1515">
        <f>'Marks Entry'!$AA$7</f>
        <v>100</v>
      </c>
      <c r="M14" s="1516"/>
      <c r="N14" s="59">
        <f>H14+I14+L14</f>
        <v>200</v>
      </c>
      <c r="O14" s="1510"/>
      <c r="P14" s="903"/>
    </row>
    <row r="15" spans="1:16" s="9" customFormat="1" ht="16.5" customHeight="1">
      <c r="A15" s="1533"/>
      <c r="B15" s="62" t="s">
        <v>206</v>
      </c>
      <c r="C15" s="1499" t="str">
        <f>'Marks Entry'!$L$3</f>
        <v>HINDI</v>
      </c>
      <c r="D15" s="1500"/>
      <c r="E15" s="66"/>
      <c r="F15" s="66"/>
      <c r="G15" s="66"/>
      <c r="H15" s="52">
        <f>SUM(E15,G15)</f>
        <v>0</v>
      </c>
      <c r="I15" s="1501"/>
      <c r="J15" s="1437"/>
      <c r="K15" s="56">
        <f>SUM(H15,I15)</f>
        <v>0</v>
      </c>
      <c r="L15" s="1436"/>
      <c r="M15" s="1502"/>
      <c r="N15" s="60">
        <f>SUM(H15,I15,L15)</f>
        <v>0</v>
      </c>
      <c r="O15" s="67"/>
      <c r="P15" s="903"/>
    </row>
    <row r="16" spans="1:16" s="9" customFormat="1" ht="16.5" customHeight="1">
      <c r="A16" s="1533"/>
      <c r="B16" s="62" t="s">
        <v>206</v>
      </c>
      <c r="C16" s="1491" t="str">
        <f>'Marks Entry'!$AF$3</f>
        <v>ENGLISH</v>
      </c>
      <c r="D16" s="1492"/>
      <c r="E16" s="66"/>
      <c r="F16" s="66"/>
      <c r="G16" s="66"/>
      <c r="H16" s="53">
        <f t="shared" ref="H16:H20" si="0">SUM(E16,G16)</f>
        <v>0</v>
      </c>
      <c r="I16" s="1493"/>
      <c r="J16" s="1393"/>
      <c r="K16" s="57">
        <f t="shared" ref="K16:K20" si="1">SUM(H16,I16)</f>
        <v>0</v>
      </c>
      <c r="L16" s="1392"/>
      <c r="M16" s="1494"/>
      <c r="N16" s="60">
        <f t="shared" ref="N16:N20" si="2">SUM(H16,I16,L16)</f>
        <v>0</v>
      </c>
      <c r="O16" s="67"/>
      <c r="P16" s="903"/>
    </row>
    <row r="17" spans="1:16" s="9" customFormat="1" ht="16.5" customHeight="1">
      <c r="A17" s="1533"/>
      <c r="B17" s="62" t="s">
        <v>206</v>
      </c>
      <c r="C17" s="1491" t="str">
        <f>'Marks Entry'!$AZ$3</f>
        <v>SANSKRIT</v>
      </c>
      <c r="D17" s="1492"/>
      <c r="E17" s="66"/>
      <c r="F17" s="66"/>
      <c r="G17" s="66"/>
      <c r="H17" s="53">
        <f t="shared" si="0"/>
        <v>0</v>
      </c>
      <c r="I17" s="1493"/>
      <c r="J17" s="1393"/>
      <c r="K17" s="57">
        <f t="shared" si="1"/>
        <v>0</v>
      </c>
      <c r="L17" s="1392"/>
      <c r="M17" s="1494"/>
      <c r="N17" s="60">
        <f t="shared" si="2"/>
        <v>0</v>
      </c>
      <c r="O17" s="67"/>
      <c r="P17" s="903"/>
    </row>
    <row r="18" spans="1:16" s="9" customFormat="1" ht="16.5" customHeight="1">
      <c r="A18" s="1533"/>
      <c r="B18" s="62" t="s">
        <v>206</v>
      </c>
      <c r="C18" s="1491" t="str">
        <f>'Marks Entry'!$BT$3</f>
        <v>SCIENCE</v>
      </c>
      <c r="D18" s="1492"/>
      <c r="E18" s="66"/>
      <c r="F18" s="66"/>
      <c r="G18" s="66"/>
      <c r="H18" s="53">
        <f t="shared" si="0"/>
        <v>0</v>
      </c>
      <c r="I18" s="1493"/>
      <c r="J18" s="1393"/>
      <c r="K18" s="57">
        <f t="shared" si="1"/>
        <v>0</v>
      </c>
      <c r="L18" s="1392"/>
      <c r="M18" s="1494"/>
      <c r="N18" s="60">
        <f t="shared" si="2"/>
        <v>0</v>
      </c>
      <c r="O18" s="67"/>
      <c r="P18" s="903"/>
    </row>
    <row r="19" spans="1:16" s="9" customFormat="1" ht="16.5" customHeight="1">
      <c r="A19" s="1533"/>
      <c r="B19" s="62" t="s">
        <v>206</v>
      </c>
      <c r="C19" s="1491" t="str">
        <f>'Marks Entry'!$CN$3</f>
        <v>MATHEMATICS</v>
      </c>
      <c r="D19" s="1492"/>
      <c r="E19" s="66"/>
      <c r="F19" s="66"/>
      <c r="G19" s="66"/>
      <c r="H19" s="53">
        <f t="shared" si="0"/>
        <v>0</v>
      </c>
      <c r="I19" s="1493"/>
      <c r="J19" s="1393"/>
      <c r="K19" s="57">
        <f t="shared" si="1"/>
        <v>0</v>
      </c>
      <c r="L19" s="1392"/>
      <c r="M19" s="1494"/>
      <c r="N19" s="60">
        <f t="shared" si="2"/>
        <v>0</v>
      </c>
      <c r="O19" s="67"/>
      <c r="P19" s="903"/>
    </row>
    <row r="20" spans="1:16" s="9" customFormat="1" ht="16.5" customHeight="1" thickBot="1">
      <c r="A20" s="1533"/>
      <c r="B20" s="62" t="s">
        <v>206</v>
      </c>
      <c r="C20" s="1495" t="str">
        <f>'Marks Entry'!$DH$3</f>
        <v>SOCIAL SCIENCE</v>
      </c>
      <c r="D20" s="1496"/>
      <c r="E20" s="66"/>
      <c r="F20" s="66"/>
      <c r="G20" s="66"/>
      <c r="H20" s="54">
        <f t="shared" si="0"/>
        <v>0</v>
      </c>
      <c r="I20" s="1497"/>
      <c r="J20" s="1404"/>
      <c r="K20" s="58">
        <f t="shared" si="1"/>
        <v>0</v>
      </c>
      <c r="L20" s="1403"/>
      <c r="M20" s="1498"/>
      <c r="N20" s="60">
        <f t="shared" si="2"/>
        <v>0</v>
      </c>
      <c r="O20" s="67"/>
      <c r="P20" s="903"/>
    </row>
    <row r="21" spans="1:16" s="9" customFormat="1" ht="27" customHeight="1">
      <c r="A21" s="1533"/>
      <c r="B21" s="62" t="s">
        <v>206</v>
      </c>
      <c r="C21" s="1475" t="s">
        <v>86</v>
      </c>
      <c r="D21" s="1476"/>
      <c r="E21" s="1477"/>
      <c r="F21" s="1481" t="s">
        <v>87</v>
      </c>
      <c r="G21" s="1482"/>
      <c r="H21" s="1483" t="s">
        <v>88</v>
      </c>
      <c r="I21" s="1483"/>
      <c r="J21" s="1484" t="s">
        <v>43</v>
      </c>
      <c r="K21" s="1485"/>
      <c r="L21" s="40" t="s">
        <v>94</v>
      </c>
      <c r="M21" s="40" t="s">
        <v>204</v>
      </c>
      <c r="N21" s="39" t="s">
        <v>41</v>
      </c>
      <c r="O21" s="63" t="s">
        <v>45</v>
      </c>
      <c r="P21" s="903"/>
    </row>
    <row r="22" spans="1:16" s="9" customFormat="1" ht="16.5" customHeight="1" thickBot="1">
      <c r="A22" s="1533"/>
      <c r="B22" s="62" t="s">
        <v>206</v>
      </c>
      <c r="C22" s="1478"/>
      <c r="D22" s="1479"/>
      <c r="E22" s="1480"/>
      <c r="F22" s="1486"/>
      <c r="G22" s="1487"/>
      <c r="H22" s="1488"/>
      <c r="I22" s="1488"/>
      <c r="J22" s="1489"/>
      <c r="K22" s="1490"/>
      <c r="L22" s="68"/>
      <c r="M22" s="68"/>
      <c r="N22" s="69"/>
      <c r="O22" s="70"/>
      <c r="P22" s="903"/>
    </row>
    <row r="23" spans="1:16" s="9" customFormat="1" ht="16.5" customHeight="1">
      <c r="A23" s="1533"/>
      <c r="B23" s="62" t="s">
        <v>206</v>
      </c>
      <c r="C23" s="1457" t="s">
        <v>61</v>
      </c>
      <c r="D23" s="1458"/>
      <c r="E23" s="1458"/>
      <c r="F23" s="1458"/>
      <c r="G23" s="1458"/>
      <c r="H23" s="1458"/>
      <c r="I23" s="1459"/>
      <c r="J23" s="1460" t="s">
        <v>62</v>
      </c>
      <c r="K23" s="1460"/>
      <c r="L23" s="1461"/>
      <c r="M23" s="71"/>
      <c r="N23" s="1462" t="s">
        <v>103</v>
      </c>
      <c r="O23" s="1463"/>
      <c r="P23" s="903"/>
    </row>
    <row r="24" spans="1:16" s="9" customFormat="1" ht="16.5" customHeight="1" thickBot="1">
      <c r="A24" s="1533"/>
      <c r="B24" s="62" t="s">
        <v>206</v>
      </c>
      <c r="C24" s="1464" t="s">
        <v>56</v>
      </c>
      <c r="D24" s="1465"/>
      <c r="E24" s="1465"/>
      <c r="F24" s="1466" t="s">
        <v>166</v>
      </c>
      <c r="G24" s="1466"/>
      <c r="H24" s="1466"/>
      <c r="I24" s="49" t="s">
        <v>49</v>
      </c>
      <c r="J24" s="1467" t="s">
        <v>63</v>
      </c>
      <c r="K24" s="1467"/>
      <c r="L24" s="1468"/>
      <c r="M24" s="72"/>
      <c r="N24" s="1469"/>
      <c r="O24" s="1470"/>
      <c r="P24" s="903"/>
    </row>
    <row r="25" spans="1:16" s="9" customFormat="1" ht="22.5" customHeight="1">
      <c r="A25" s="1533"/>
      <c r="B25" s="62" t="s">
        <v>206</v>
      </c>
      <c r="C25" s="1464"/>
      <c r="D25" s="1465"/>
      <c r="E25" s="1465"/>
      <c r="F25" s="1466"/>
      <c r="G25" s="1466"/>
      <c r="H25" s="1466"/>
      <c r="I25" s="50" t="s">
        <v>101</v>
      </c>
      <c r="J25" s="1471" t="s">
        <v>64</v>
      </c>
      <c r="K25" s="1471"/>
      <c r="L25" s="1472"/>
      <c r="M25" s="1473"/>
      <c r="N25" s="1473"/>
      <c r="O25" s="1474"/>
      <c r="P25" s="903"/>
    </row>
    <row r="26" spans="1:16" s="9" customFormat="1" ht="16.5" customHeight="1">
      <c r="A26" s="1533"/>
      <c r="B26" s="62" t="s">
        <v>206</v>
      </c>
      <c r="C26" s="1441" t="str">
        <f>'Marks Entry'!$EB$3</f>
        <v>Work Exp.</v>
      </c>
      <c r="D26" s="1442"/>
      <c r="E26" s="1443"/>
      <c r="F26" s="1444"/>
      <c r="G26" s="1444"/>
      <c r="H26" s="1444"/>
      <c r="I26" s="73"/>
      <c r="J26" s="1445" t="s">
        <v>80</v>
      </c>
      <c r="K26" s="1445"/>
      <c r="L26" s="1446"/>
      <c r="M26" s="1447">
        <f>'Marks Entry'!$AA$2</f>
        <v>45419</v>
      </c>
      <c r="N26" s="1447"/>
      <c r="O26" s="1448"/>
      <c r="P26" s="903"/>
    </row>
    <row r="27" spans="1:16" s="9" customFormat="1" ht="16.5" customHeight="1">
      <c r="A27" s="1533"/>
      <c r="B27" s="62" t="s">
        <v>206</v>
      </c>
      <c r="C27" s="1449" t="str">
        <f>'Marks Entry'!$EK$3</f>
        <v>Art Edu.</v>
      </c>
      <c r="D27" s="1450"/>
      <c r="E27" s="1450"/>
      <c r="F27" s="1451"/>
      <c r="G27" s="1452"/>
      <c r="H27" s="1453"/>
      <c r="I27" s="73"/>
      <c r="J27" s="1454"/>
      <c r="K27" s="1454"/>
      <c r="L27" s="1455"/>
      <c r="M27" s="1455"/>
      <c r="N27" s="1455"/>
      <c r="O27" s="1456"/>
      <c r="P27" s="903"/>
    </row>
    <row r="28" spans="1:16" s="9" customFormat="1" ht="16.5" customHeight="1">
      <c r="A28" s="1533"/>
      <c r="B28" s="62" t="s">
        <v>206</v>
      </c>
      <c r="C28" s="1408" t="str">
        <f>'Marks Entry'!$ET$3</f>
        <v>HEALTH &amp; PHY. EDU.</v>
      </c>
      <c r="D28" s="1409"/>
      <c r="E28" s="1409"/>
      <c r="F28" s="1410"/>
      <c r="G28" s="1411"/>
      <c r="H28" s="1412"/>
      <c r="I28" s="73"/>
      <c r="J28" s="1413" t="s">
        <v>76</v>
      </c>
      <c r="K28" s="1414"/>
      <c r="L28" s="1415"/>
      <c r="M28" s="1419"/>
      <c r="N28" s="1414"/>
      <c r="O28" s="1420"/>
      <c r="P28" s="903"/>
    </row>
    <row r="29" spans="1:16" s="9" customFormat="1" ht="16.5" customHeight="1">
      <c r="A29" s="1533"/>
      <c r="B29" s="62" t="s">
        <v>206</v>
      </c>
      <c r="C29" s="1423" t="s">
        <v>65</v>
      </c>
      <c r="D29" s="1424"/>
      <c r="E29" s="1424"/>
      <c r="F29" s="1424"/>
      <c r="G29" s="1424"/>
      <c r="H29" s="1424"/>
      <c r="I29" s="1425"/>
      <c r="J29" s="1416"/>
      <c r="K29" s="1417"/>
      <c r="L29" s="1418"/>
      <c r="M29" s="1421"/>
      <c r="N29" s="1417"/>
      <c r="O29" s="1422"/>
      <c r="P29" s="903"/>
    </row>
    <row r="30" spans="1:16" s="9" customFormat="1" ht="16.5" customHeight="1" thickBot="1">
      <c r="A30" s="1533"/>
      <c r="B30" s="62" t="s">
        <v>206</v>
      </c>
      <c r="C30" s="7" t="s">
        <v>66</v>
      </c>
      <c r="D30" s="1426" t="s">
        <v>71</v>
      </c>
      <c r="E30" s="1427"/>
      <c r="F30" s="1426" t="s">
        <v>72</v>
      </c>
      <c r="G30" s="1428"/>
      <c r="H30" s="1428"/>
      <c r="I30" s="1429"/>
      <c r="J30" s="1430" t="s">
        <v>77</v>
      </c>
      <c r="K30" s="1431"/>
      <c r="L30" s="1431"/>
      <c r="M30" s="1431"/>
      <c r="N30" s="1431"/>
      <c r="O30" s="1432"/>
      <c r="P30" s="903"/>
    </row>
    <row r="31" spans="1:16" s="9" customFormat="1" ht="16.5" customHeight="1">
      <c r="A31" s="1533"/>
      <c r="B31" s="62" t="s">
        <v>206</v>
      </c>
      <c r="C31" s="74" t="s">
        <v>67</v>
      </c>
      <c r="D31" s="1436" t="s">
        <v>207</v>
      </c>
      <c r="E31" s="1437"/>
      <c r="F31" s="1438" t="s">
        <v>73</v>
      </c>
      <c r="G31" s="1439"/>
      <c r="H31" s="1439"/>
      <c r="I31" s="1440"/>
      <c r="J31" s="1433"/>
      <c r="K31" s="1434"/>
      <c r="L31" s="1434"/>
      <c r="M31" s="1434"/>
      <c r="N31" s="1434"/>
      <c r="O31" s="1435"/>
      <c r="P31" s="903"/>
    </row>
    <row r="32" spans="1:16" s="9" customFormat="1" ht="16.5" customHeight="1">
      <c r="A32" s="1533"/>
      <c r="B32" s="62" t="s">
        <v>206</v>
      </c>
      <c r="C32" s="75" t="s">
        <v>68</v>
      </c>
      <c r="D32" s="1392" t="s">
        <v>208</v>
      </c>
      <c r="E32" s="1393"/>
      <c r="F32" s="1394" t="s">
        <v>74</v>
      </c>
      <c r="G32" s="1395"/>
      <c r="H32" s="1395"/>
      <c r="I32" s="1396"/>
      <c r="J32" s="1433"/>
      <c r="K32" s="1434"/>
      <c r="L32" s="1434"/>
      <c r="M32" s="1434"/>
      <c r="N32" s="1434"/>
      <c r="O32" s="1435"/>
      <c r="P32" s="903"/>
    </row>
    <row r="33" spans="1:16" s="9" customFormat="1" ht="16.5" customHeight="1">
      <c r="A33" s="1533"/>
      <c r="B33" s="62" t="s">
        <v>206</v>
      </c>
      <c r="C33" s="75" t="s">
        <v>70</v>
      </c>
      <c r="D33" s="1392" t="s">
        <v>209</v>
      </c>
      <c r="E33" s="1393"/>
      <c r="F33" s="1394" t="s">
        <v>75</v>
      </c>
      <c r="G33" s="1395"/>
      <c r="H33" s="1395"/>
      <c r="I33" s="1396"/>
      <c r="J33" s="1397" t="s">
        <v>89</v>
      </c>
      <c r="K33" s="1398"/>
      <c r="L33" s="1398"/>
      <c r="M33" s="1398"/>
      <c r="N33" s="1398"/>
      <c r="O33" s="1399"/>
      <c r="P33" s="903"/>
    </row>
    <row r="34" spans="1:16" s="9" customFormat="1" ht="16.5" customHeight="1">
      <c r="A34" s="1533"/>
      <c r="B34" s="62" t="s">
        <v>206</v>
      </c>
      <c r="C34" s="75" t="s">
        <v>69</v>
      </c>
      <c r="D34" s="1392" t="s">
        <v>210</v>
      </c>
      <c r="E34" s="1393"/>
      <c r="F34" s="1394" t="s">
        <v>102</v>
      </c>
      <c r="G34" s="1395"/>
      <c r="H34" s="1395"/>
      <c r="I34" s="1396"/>
      <c r="J34" s="1397"/>
      <c r="K34" s="1398"/>
      <c r="L34" s="1398"/>
      <c r="M34" s="1398"/>
      <c r="N34" s="1398"/>
      <c r="O34" s="1399"/>
      <c r="P34" s="903"/>
    </row>
    <row r="35" spans="1:16" s="9" customFormat="1" ht="16.5" customHeight="1" thickBot="1">
      <c r="A35" s="1533"/>
      <c r="B35" s="64" t="s">
        <v>206</v>
      </c>
      <c r="C35" s="76" t="s">
        <v>152</v>
      </c>
      <c r="D35" s="1403" t="s">
        <v>211</v>
      </c>
      <c r="E35" s="1404"/>
      <c r="F35" s="1405" t="s">
        <v>212</v>
      </c>
      <c r="G35" s="1406"/>
      <c r="H35" s="1406"/>
      <c r="I35" s="1407"/>
      <c r="J35" s="1400"/>
      <c r="K35" s="1401"/>
      <c r="L35" s="1401"/>
      <c r="M35" s="1401"/>
      <c r="N35" s="1401"/>
      <c r="O35" s="1402"/>
      <c r="P35" s="903"/>
    </row>
    <row r="36" spans="1:16" s="9" customFormat="1" ht="9.75" customHeight="1">
      <c r="A36" s="1383"/>
      <c r="B36" s="1383"/>
      <c r="C36" s="1383"/>
      <c r="D36" s="1383"/>
      <c r="E36" s="1383"/>
      <c r="F36" s="1383"/>
      <c r="G36" s="1383"/>
      <c r="H36" s="1383"/>
      <c r="I36" s="1383"/>
      <c r="J36" s="1383"/>
      <c r="K36" s="1383"/>
      <c r="L36" s="1383"/>
      <c r="M36" s="1383"/>
      <c r="N36" s="1383"/>
      <c r="O36" s="1383"/>
      <c r="P36" s="1383"/>
    </row>
  </sheetData>
  <sheetProtection formatColumns="0" formatRows="0"/>
  <mergeCells count="93">
    <mergeCell ref="B2:C3"/>
    <mergeCell ref="B1:O1"/>
    <mergeCell ref="P1:P35"/>
    <mergeCell ref="A2:A35"/>
    <mergeCell ref="D2:O2"/>
    <mergeCell ref="D3:O3"/>
    <mergeCell ref="B4:B6"/>
    <mergeCell ref="C4:H6"/>
    <mergeCell ref="I4:K6"/>
    <mergeCell ref="L4:L6"/>
    <mergeCell ref="C7:G7"/>
    <mergeCell ref="I7:O7"/>
    <mergeCell ref="C8:G8"/>
    <mergeCell ref="I8:O8"/>
    <mergeCell ref="C9:G9"/>
    <mergeCell ref="I9:O9"/>
    <mergeCell ref="C10:G10"/>
    <mergeCell ref="I10:O10"/>
    <mergeCell ref="C11:G11"/>
    <mergeCell ref="I11:O11"/>
    <mergeCell ref="C12:G12"/>
    <mergeCell ref="I12:O12"/>
    <mergeCell ref="C13:D13"/>
    <mergeCell ref="I13:J13"/>
    <mergeCell ref="L13:M13"/>
    <mergeCell ref="O13:O14"/>
    <mergeCell ref="C14:D14"/>
    <mergeCell ref="I14:J14"/>
    <mergeCell ref="L14:M14"/>
    <mergeCell ref="C15:D15"/>
    <mergeCell ref="I15:J15"/>
    <mergeCell ref="L15:M15"/>
    <mergeCell ref="C16:D16"/>
    <mergeCell ref="I16:J16"/>
    <mergeCell ref="L16:M16"/>
    <mergeCell ref="C17:D17"/>
    <mergeCell ref="I17:J17"/>
    <mergeCell ref="L17:M17"/>
    <mergeCell ref="C18:D18"/>
    <mergeCell ref="I18:J18"/>
    <mergeCell ref="L18:M18"/>
    <mergeCell ref="C19:D19"/>
    <mergeCell ref="I19:J19"/>
    <mergeCell ref="L19:M19"/>
    <mergeCell ref="C20:D20"/>
    <mergeCell ref="I20:J20"/>
    <mergeCell ref="L20:M20"/>
    <mergeCell ref="C21:E22"/>
    <mergeCell ref="F21:G21"/>
    <mergeCell ref="H21:I21"/>
    <mergeCell ref="J21:K21"/>
    <mergeCell ref="F22:G22"/>
    <mergeCell ref="H22:I22"/>
    <mergeCell ref="J22:K22"/>
    <mergeCell ref="C23:I23"/>
    <mergeCell ref="J23:L23"/>
    <mergeCell ref="N23:O23"/>
    <mergeCell ref="C24:E25"/>
    <mergeCell ref="F24:H25"/>
    <mergeCell ref="J24:L24"/>
    <mergeCell ref="N24:O24"/>
    <mergeCell ref="J25:L25"/>
    <mergeCell ref="M25:O25"/>
    <mergeCell ref="C26:E26"/>
    <mergeCell ref="F26:H26"/>
    <mergeCell ref="J26:L26"/>
    <mergeCell ref="M26:O26"/>
    <mergeCell ref="C27:E27"/>
    <mergeCell ref="F27:H27"/>
    <mergeCell ref="J27:O27"/>
    <mergeCell ref="M28:O29"/>
    <mergeCell ref="C29:I29"/>
    <mergeCell ref="D30:E30"/>
    <mergeCell ref="F30:I30"/>
    <mergeCell ref="J30:O32"/>
    <mergeCell ref="D31:E31"/>
    <mergeCell ref="F31:I31"/>
    <mergeCell ref="A36:P36"/>
    <mergeCell ref="M4:N4"/>
    <mergeCell ref="M5:N6"/>
    <mergeCell ref="O5:O6"/>
    <mergeCell ref="D32:E32"/>
    <mergeCell ref="F32:I32"/>
    <mergeCell ref="D33:E33"/>
    <mergeCell ref="F33:I33"/>
    <mergeCell ref="J33:O35"/>
    <mergeCell ref="D34:E34"/>
    <mergeCell ref="F34:I34"/>
    <mergeCell ref="D35:E35"/>
    <mergeCell ref="F35:I35"/>
    <mergeCell ref="C28:E28"/>
    <mergeCell ref="F28:H28"/>
    <mergeCell ref="J28:L29"/>
  </mergeCells>
  <conditionalFormatting sqref="O15:O22 J27:K27 H29:I29 H23 I16:I20 E26:E29 I14:K15 H26:H28 E13:G13 G23:G24 D15:D23 E14:E23 O7:O13 D1:L3 F26:G35 C7:C24 C26:D35 M21:M24 N7:N24 N1:O3 M1:M4 I7:M12 A1:A35 B7:B35 B4:C4 F14:F24 G14:G20 H7:H20 I23:I28 L14:L22 B1:B2 C1">
    <cfRule type="cellIs" dxfId="18" priority="19" operator="equal">
      <formula>0</formula>
    </cfRule>
  </conditionalFormatting>
  <conditionalFormatting sqref="N15:O20 F18:I20 F23:H23 J27:K27 C26:C28 I23:I28 L14:L20 C23:C24 J14:K15 M23:N23 N13:O13 D2:D3 B2 C7:C21 N14 C29:D35 F29:G35 F13:H13 G14:I14 G15:G17 F14:F17">
    <cfRule type="containsText" dxfId="17" priority="17" stopIfTrue="1" operator="containsText" text="f'k{kk foHkkx jktLFkku">
      <formula>NOT(ISERROR(SEARCH("f'k{kk foHkkx jktLFkku",B2)))</formula>
    </cfRule>
    <cfRule type="containsText" dxfId="16" priority="18" stopIfTrue="1" operator="containsText" text="iw.kkZad">
      <formula>NOT(ISERROR(SEARCH("iw.kkZad",B2)))</formula>
    </cfRule>
  </conditionalFormatting>
  <conditionalFormatting sqref="D29:D35 F30:G32">
    <cfRule type="cellIs" dxfId="15" priority="15" stopIfTrue="1" operator="equal">
      <formula>1800</formula>
    </cfRule>
    <cfRule type="cellIs" dxfId="14" priority="16" stopIfTrue="1" operator="equal">
      <formula>200</formula>
    </cfRule>
  </conditionalFormatting>
  <conditionalFormatting sqref="N15:O20 F18:I20 F23:H23 J27:K27 C26:C28 I23:I28 L14:L20 C23:C24 J14:K15 M23:N23 N13:O13 D2:D3 B2 C7:C21 N14 C29:D35 F29:G35 F13:H13 G14:I14 G15:G17 F14:F17">
    <cfRule type="containsText" dxfId="13" priority="14" stopIfTrue="1" operator="containsText" text="dsoy jktdh; fo|ky;ksa esa iz;ksx gsrq fu%'kqYd">
      <formula>NOT(ISERROR(SEARCH("dsoy jktdh; fo|ky;ksa esa iz;ksx gsrq fu%'kqYd",B2)))</formula>
    </cfRule>
  </conditionalFormatting>
  <conditionalFormatting sqref="F26:H28">
    <cfRule type="cellIs" dxfId="12" priority="13" operator="equal">
      <formula>"0/100"</formula>
    </cfRule>
  </conditionalFormatting>
  <conditionalFormatting sqref="I26:I28">
    <cfRule type="cellIs" dxfId="11" priority="12" operator="equal">
      <formula>"E"</formula>
    </cfRule>
  </conditionalFormatting>
  <conditionalFormatting sqref="N22">
    <cfRule type="cellIs" dxfId="10" priority="10" operator="equal">
      <formula>"Promoted"</formula>
    </cfRule>
    <cfRule type="cellIs" dxfId="9" priority="11" operator="equal">
      <formula>"Passed"</formula>
    </cfRule>
  </conditionalFormatting>
  <conditionalFormatting sqref="B2">
    <cfRule type="cellIs" dxfId="8" priority="9" operator="equal">
      <formula>0</formula>
    </cfRule>
  </conditionalFormatting>
  <conditionalFormatting sqref="J21:J22">
    <cfRule type="cellIs" dxfId="7" priority="8" operator="equal">
      <formula>0</formula>
    </cfRule>
  </conditionalFormatting>
  <conditionalFormatting sqref="F31:G35 C31:D35">
    <cfRule type="cellIs" dxfId="6" priority="7" operator="equal">
      <formula>0</formula>
    </cfRule>
  </conditionalFormatting>
  <conditionalFormatting sqref="C31:D35 F31:G35">
    <cfRule type="containsText" dxfId="5" priority="5" stopIfTrue="1" operator="containsText" text="f'k{kk foHkkx jktLFkku">
      <formula>NOT(ISERROR(SEARCH("f'k{kk foHkkx jktLFkku",C31)))</formula>
    </cfRule>
    <cfRule type="containsText" dxfId="4" priority="6" stopIfTrue="1" operator="containsText" text="iw.kkZad">
      <formula>NOT(ISERROR(SEARCH("iw.kkZad",C31)))</formula>
    </cfRule>
  </conditionalFormatting>
  <conditionalFormatting sqref="D31:D35 F31:G32">
    <cfRule type="cellIs" dxfId="3" priority="3" stopIfTrue="1" operator="equal">
      <formula>1800</formula>
    </cfRule>
    <cfRule type="cellIs" dxfId="2" priority="4" stopIfTrue="1" operator="equal">
      <formula>200</formula>
    </cfRule>
  </conditionalFormatting>
  <conditionalFormatting sqref="C31:D35 F31:G35">
    <cfRule type="containsText" dxfId="1" priority="2" stopIfTrue="1" operator="containsText" text="dsoy jktdh; fo|ky;ksa esa iz;ksx gsrq fu%'kqYd">
      <formula>NOT(ISERROR(SEARCH("dsoy jktdh; fo|ky;ksa esa iz;ksx gsrq fu%'kqYd",C31)))</formula>
    </cfRule>
  </conditionalFormatting>
  <conditionalFormatting sqref="P1:P36 M7:O36 N1:N3 M1:M5 O1:O4 D1:L36 C1 A1:A36 B1:B2 B4:C36">
    <cfRule type="cellIs" dxfId="0" priority="1" operator="equal">
      <formula>0</formula>
    </cfRule>
  </conditionalFormatting>
  <pageMargins left="0.24" right="0.26" top="0.2" bottom="0.23" header="0.19" footer="0.2"/>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Help</vt:lpstr>
      <vt:lpstr>Master</vt:lpstr>
      <vt:lpstr>Marks Entry</vt:lpstr>
      <vt:lpstr>Result Sheet</vt:lpstr>
      <vt:lpstr>Statics</vt:lpstr>
      <vt:lpstr>Report Card With Personal Logo</vt:lpstr>
      <vt:lpstr>Blank Report Card</vt:lpstr>
      <vt:lpstr>'Result Sheet'!Print_Area</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2023-04-06T16:02:43Z</cp:lastPrinted>
  <dcterms:created xsi:type="dcterms:W3CDTF">2020-04-10T15:51:31Z</dcterms:created>
  <dcterms:modified xsi:type="dcterms:W3CDTF">2025-04-10T03:51:53Z</dcterms:modified>
</cp:coreProperties>
</file>