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bin" ContentType="application/vnd.openxmlformats-officedocument.spreadsheetml.printerSettings"/>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3.xml" ContentType="application/vnd.openxmlformats-officedocument.spreadsheetml.comments+xml"/>
  <Override PartName="/xl/drawings/drawing2.xml" ContentType="application/vnd.openxmlformats-officedocument.drawing+xml"/>
  <Default Extension="vml" ContentType="application/vnd.openxmlformats-officedocument.vmlDrawing"/>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comments18.xml" ContentType="application/vnd.openxmlformats-officedocument.spreadsheetml.comments+xml"/>
  <Override PartName="/xl/worksheets/sheet18.xml" ContentType="application/vnd.openxmlformats-officedocument.spreadsheetml.worksheet+xml"/>
  <Override PartName="/xl/worksheets/sheet19.xml" ContentType="application/vnd.openxmlformats-officedocument.spreadsheetml.worksheet+xml"/>
  <Override PartName="/xl/drawings/drawing3.xml" ContentType="application/vnd.openxmlformats-officedocument.drawing+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bookViews>
    <workbookView xWindow="270" yWindow="645" windowWidth="19815" windowHeight="8895" activeTab="3"/>
  </bookViews>
  <sheets>
    <sheet name="HOW TO USE" sheetId="24" r:id="rId2"/>
    <sheet name="STUDENT DATA" sheetId="3" r:id="rId3"/>
    <sheet name="MASTER SHEET" sheetId="4" r:id="rId4"/>
    <sheet name="ATTENDANCESHEET" sheetId="5" r:id="rId5"/>
    <sheet name="COM.SCIENC" sheetId="6" r:id="rId6"/>
    <sheet name="INFO.PRA." sheetId="7" r:id="rId7"/>
    <sheet name="GEO" sheetId="8" r:id="rId8"/>
    <sheet name="MUSIC" sheetId="9" r:id="rId9"/>
    <sheet name="DRAW REG" sheetId="10" r:id="rId10"/>
    <sheet name="HOME SC" sheetId="11" r:id="rId11"/>
    <sheet name="PSYCHOLOGY" sheetId="12" r:id="rId12"/>
    <sheet name="PHY" sheetId="15" r:id="rId13"/>
    <sheet name="CHEM" sheetId="16" r:id="rId14"/>
    <sheet name="BIO" sheetId="17" r:id="rId15"/>
    <sheet name="AGRI SCIENCE" sheetId="18" r:id="rId16"/>
    <sheet name="AGRI CHEM" sheetId="14" r:id="rId17"/>
    <sheet name="AGRI BIO" sheetId="25" r:id="rId18"/>
    <sheet name="शारीरिक शिक्षा" sheetId="23" r:id="rId19"/>
    <sheet name="परीक्षा विवरण प्रपत्र" sheetId="20" r:id="rId20"/>
    <sheet name="परीक्षक प्रतिवेदन " sheetId="22" r:id="rId21"/>
    <sheet name="प्रपत्र-1" sheetId="21" r:id="rId22"/>
    <sheet name="answer book slip" sheetId="19" r:id="rId23"/>
  </sheets>
  <externalReferences>
    <externalReference r:id="rId26"/>
  </externalReferences>
  <definedNames>
    <definedName name="AG_BIOLOGY">'MASTER SHEET'!$CC$13</definedName>
    <definedName name="AG_CHEMISTRY">'MASTER SHEET'!$CB$13</definedName>
    <definedName name="AGRICULTURE">'MASTER SHEET'!$CG$13</definedName>
    <definedName name="BIOLOGY">'MASTER SHEET'!$CF$13</definedName>
    <definedName name="CHEMISTRY">'MASTER SHEET'!$CE$13</definedName>
    <definedName name="COMPUTER_SCIENCE">'MASTER SHEET'!$BU$13</definedName>
    <definedName name="DRAWING">'MASTER SHEET'!$BY$13</definedName>
    <definedName name="GEOGRAPHY">'MASTER SHEET'!$BW$13</definedName>
    <definedName name="HOME_SCIENCE">'MASTER SHEET'!$BZ$13</definedName>
    <definedName name="INFORMATICS_PRACT.">'MASTER SHEET'!$BV$13</definedName>
    <definedName name="MUSIC">'MASTER SHEET'!$BX$13</definedName>
    <definedName name="NAME">'MASTER SHEET'!$B$12:$D$41</definedName>
    <definedName name="PHYSICS">'MASTER SHEET'!$CD$13</definedName>
    <definedName name="_xlnm.Print_Area" localSheetId="16">'AGRI BIO'!$A$1:$R$42</definedName>
    <definedName name="_xlnm.Print_Area" localSheetId="15">'AGRI CHEM'!$A$1:$N$43</definedName>
    <definedName name="_xlnm.Print_Area" localSheetId="14">'AGRI SCIENCE'!$A$1:$Q$43</definedName>
    <definedName name="_xlnm.Print_Area" localSheetId="21">'answer book slip'!$A$1:$M$20</definedName>
    <definedName name="_xlnm.Print_Area" localSheetId="3">ATTENDANCESHEET!$A$1:$G$41</definedName>
    <definedName name="_xlnm.Print_Area" localSheetId="13">BIO!$A$1:$AG$58</definedName>
    <definedName name="_xlnm.Print_Area" localSheetId="12">CHEM!$A$1:$N$44</definedName>
    <definedName name="_xlnm.Print_Area" localSheetId="4">COM.SCIENC!$A$1:$J$45</definedName>
    <definedName name="_xlnm.Print_Area" localSheetId="8">'DRAW REG'!$A$1:$H$42</definedName>
    <definedName name="_xlnm.Print_Area" localSheetId="6">GEO!$A$1:$J$43</definedName>
    <definedName name="_xlnm.Print_Area" localSheetId="9">'HOME SC'!$A$1:$M$43</definedName>
    <definedName name="_xlnm.Print_Area" localSheetId="5">INFO.PRA.!$A$1:$J$44</definedName>
    <definedName name="_xlnm.Print_Area" localSheetId="2">'MASTER SHEET'!$A:$D</definedName>
    <definedName name="_xlnm.Print_Area" localSheetId="7">MUSIC!$A$1:$N$43</definedName>
    <definedName name="_xlnm.Print_Area" localSheetId="11">PHY!$A$1:$J$43</definedName>
    <definedName name="_xlnm.Print_Area" localSheetId="10">PSYCHOLOGY!$A$1:$J$42</definedName>
    <definedName name="_xlnm.Print_Area" localSheetId="19">'परीक्षक प्रतिवेदन '!$A:$M</definedName>
    <definedName name="_xlnm.Print_Area" localSheetId="18">'परीक्षा विवरण प्रपत्र'!$A$1:$J$40</definedName>
    <definedName name="_xlnm.Print_Area" localSheetId="20">'प्रपत्र-1'!$A$1:$H$30</definedName>
    <definedName name="_xlnm.Print_Area" localSheetId="17">'शारीरिक शिक्षा'!$A$2:$X$81</definedName>
    <definedName name="PSYCHOLOGY">'MASTER SHEET'!$CA$13</definedName>
    <definedName name="ROLLNO">'STUDENT DATA'!$B$3:$D$707</definedName>
    <definedName name="कृषि_जीव_विज्ञानं">'MASTER SHEET'!$CC$13</definedName>
    <definedName name="कृषि_रसायन">'MASTER SHEET'!$CB$13</definedName>
    <definedName name="गृह_विज्ञान">'MASTER SHEET'!$BZ$13</definedName>
    <definedName name="चित्रकला">'MASTER SHEET'!$BY$13</definedName>
    <definedName name="पर्यावरण_विज्ञान_प्रायोगिक">'MASTER SHEET'!$CI$13</definedName>
    <definedName name="भूगोल">'MASTER SHEET'!$BW$13</definedName>
    <definedName name="मनोविज्ञान">'MASTER SHEET'!$CA$13</definedName>
    <definedName name="शारीरिक_शिक्षा">'MASTER SHEET'!$CH$13</definedName>
    <definedName name="संगीत">'MASTER SHEET'!$BX$13</definedName>
  </definedNames>
  <calcPr calcId="145621"/>
</workbook>
</file>

<file path=xl/calcChain.xml><?xml version="1.0" encoding="utf-8"?>
<calcChain xmlns="http://schemas.openxmlformats.org/spreadsheetml/2006/main">
  <c r="A707" i="3" l="1"/>
</calcChain>
</file>

<file path=xl/comments18.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7" authorId="0">
      <text>
        <r>
          <rPr>
            <b/>
            <sz val="9"/>
            <color indexed="14"/>
            <rFont val="Tahoma"/>
            <family val="2"/>
          </rPr>
          <t xml:space="preserve">bhagirath mal
Roll.no लिखते ही क्रम संख्या अपने आप आ जायेगी </t>
        </r>
        <r>
          <rPr>
            <sz val="9"/>
            <rFont val="Tahoma"/>
            <family val="2"/>
          </rPr>
          <t xml:space="preserve">
</t>
        </r>
      </text>
    </comment>
    <comment ref="O7" authorId="0">
      <text>
        <r>
          <rPr>
            <b/>
            <sz val="9"/>
            <color indexed="14"/>
            <rFont val="Tahoma"/>
            <family val="2"/>
          </rPr>
          <t xml:space="preserve">bhagirath mal
Roll.no लिखते ही क्रम संख्या अपने आप आ जायेगी </t>
        </r>
      </text>
    </comment>
    <comment ref="B35" authorId="0">
      <text>
        <r>
          <rPr>
            <b/>
            <sz val="9"/>
            <color indexed="14"/>
            <rFont val="Tahoma"/>
            <family val="2"/>
          </rPr>
          <t xml:space="preserve">bhagirath mal
Roll.no लिखते ही क्रम संख्या अपने आप आ जायेगी </t>
        </r>
        <r>
          <rPr>
            <sz val="9"/>
            <rFont val="Tahoma"/>
            <family val="2"/>
          </rPr>
          <t xml:space="preserve">
</t>
        </r>
      </text>
    </comment>
    <comment ref="O35" authorId="0">
      <text>
        <r>
          <rPr>
            <b/>
            <sz val="9"/>
            <color indexed="14"/>
            <rFont val="Tahoma"/>
            <family val="2"/>
          </rPr>
          <t xml:space="preserve">bhagirath mal
Roll.no लिखते ही क्रम संख्या अपने आप आ जायेगी </t>
        </r>
        <r>
          <rPr>
            <sz val="9"/>
            <rFont val="Tahoma"/>
            <family val="2"/>
          </rPr>
          <t xml:space="preserve">
</t>
        </r>
      </text>
    </comment>
    <comment ref="O62" authorId="0">
      <text>
        <r>
          <rPr>
            <b/>
            <sz val="9"/>
            <color indexed="14"/>
            <rFont val="Tahoma"/>
            <family val="2"/>
          </rPr>
          <t xml:space="preserve">bhagirath mal
Roll.no लिखते ही क्रम संख्या अपने आप आ जायेगी </t>
        </r>
        <r>
          <rPr>
            <sz val="9"/>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pdfcandle</author>
  </authors>
  <commentList>
    <comment ref="B12" authorId="0">
      <text>
        <r>
          <rPr>
            <b/>
            <sz val="11"/>
            <color indexed="14"/>
            <rFont val="Tahoma"/>
            <family val="2"/>
          </rPr>
          <t>BHGIRATH MAL
यंहा बेच के प्ररम्भिक विद्यार्थी के  रोल no लिखे</t>
        </r>
        <r>
          <rPr>
            <sz val="9"/>
            <rFont val="Tahoma"/>
            <family val="2"/>
          </rPr>
          <t xml:space="preserve">
</t>
        </r>
      </text>
    </comment>
    <comment ref="F13" authorId="0">
      <text>
        <r>
          <rPr>
            <b/>
            <sz val="11"/>
            <color indexed="33"/>
            <rFont val="Tahoma"/>
            <family val="2"/>
          </rPr>
          <t>BHGIRATH MAL
यंहा बेच के प्ररम्भिक विद्यार्थी के  रोल no लिखे</t>
        </r>
        <r>
          <rPr>
            <sz val="9"/>
            <rFont val="Tahoma"/>
            <family val="2"/>
          </rPr>
          <t xml:space="preserve">
</t>
        </r>
      </text>
    </comment>
    <comment ref="G13" authorId="1">
      <text>
        <r>
          <rPr>
            <b/>
            <sz val="11"/>
            <color indexed="10"/>
            <rFont val="Calibri"/>
            <family val="2"/>
          </rPr>
          <t>WRITE HERE TOTAL STUDENT NO IN YOUR THIS BETCH</t>
        </r>
      </text>
    </comment>
  </commentList>
</comments>
</file>

<file path=xl/sharedStrings.xml><?xml version="1.0" encoding="utf-8"?>
<sst xmlns="http://schemas.openxmlformats.org/spreadsheetml/2006/main" count="734" uniqueCount="419">
  <si>
    <t>क्र.सं.</t>
  </si>
  <si>
    <t>रोल नं.</t>
  </si>
  <si>
    <t xml:space="preserve">परीक्षार्थी का नाम </t>
  </si>
  <si>
    <t xml:space="preserve">पिता का नाम </t>
  </si>
  <si>
    <t>JAGDISH</t>
  </si>
  <si>
    <t>माध्यमिक शिक्षा बोर्ड राजस्थान, अजमेर</t>
  </si>
  <si>
    <t>बैच प्रारम्भिक रोल न.</t>
  </si>
  <si>
    <t>बैच में कुल विद्यार्थी</t>
  </si>
  <si>
    <t xml:space="preserve">    उच्च माध्यमिक प्रायोगिक परीक्षा - 2024</t>
  </si>
  <si>
    <t>विषय</t>
  </si>
  <si>
    <t>विषय कोड</t>
  </si>
  <si>
    <t xml:space="preserve">विद्यालय का नाम </t>
  </si>
  <si>
    <t>CHEMISTRY</t>
  </si>
  <si>
    <t>BIOLOGY</t>
  </si>
  <si>
    <t xml:space="preserve">विद्यालय कोड </t>
  </si>
  <si>
    <t>विषय :-</t>
  </si>
  <si>
    <t>परीक्षक का नाम:-</t>
  </si>
  <si>
    <t>GEOGRAPHY</t>
  </si>
  <si>
    <t>दिनांक:-</t>
  </si>
  <si>
    <t>DRAWING</t>
  </si>
  <si>
    <t>समय:-</t>
  </si>
  <si>
    <t>PHYSICS</t>
  </si>
  <si>
    <t>SENIOR SECONDARY PRACTICAL EXAMINATION - 2024</t>
  </si>
  <si>
    <t>PSYCHOLOGY</t>
  </si>
  <si>
    <t>माध्यमिक शिक्षा बोर्ड, राजस्थान, अजमेर</t>
  </si>
  <si>
    <t>परीक्षा उपस्थिति पत्रक (सभी प्रायोगिक विषयों के लिए)</t>
  </si>
  <si>
    <t>क्रम सं.</t>
  </si>
  <si>
    <t>उ.पु- क्रमांक</t>
  </si>
  <si>
    <t>परीक्षार्थी का नाम</t>
  </si>
  <si>
    <t>पिता का नाम</t>
  </si>
  <si>
    <t>परीक्षार्थी के हस्ताक्षर</t>
  </si>
  <si>
    <t>वि.वि.</t>
  </si>
  <si>
    <t>DISTRIBUTION OF MARKS IN DETAIL</t>
  </si>
  <si>
    <t>S.No.</t>
  </si>
  <si>
    <t>Roll No.</t>
  </si>
  <si>
    <t>Marks of Major Expriment</t>
  </si>
  <si>
    <t xml:space="preserve">Marks of Activities </t>
  </si>
  <si>
    <t>Project / Demostration</t>
  </si>
  <si>
    <t>Marks of Practical Record</t>
  </si>
  <si>
    <t>Marks of Viva voce</t>
  </si>
  <si>
    <t>Total</t>
  </si>
  <si>
    <t>A</t>
  </si>
  <si>
    <t>B</t>
  </si>
  <si>
    <t>TOTAL</t>
  </si>
  <si>
    <t>Max.Marks</t>
  </si>
  <si>
    <t>Signature of Examiner</t>
  </si>
  <si>
    <t>………………………………………</t>
  </si>
  <si>
    <t>Date:-</t>
  </si>
  <si>
    <t>Name of Examiner</t>
  </si>
  <si>
    <t>Examiner No.</t>
  </si>
  <si>
    <t>Seat No.</t>
  </si>
  <si>
    <t>Volumetric Exercise</t>
  </si>
  <si>
    <t>Marks</t>
  </si>
  <si>
    <t>Qualitative Exercise</t>
  </si>
  <si>
    <t>Org. Exercise Functional Gp Preparation Food Test</t>
  </si>
  <si>
    <t>Content Based Experiment</t>
  </si>
  <si>
    <t>Record Marks</t>
  </si>
  <si>
    <t>Viva Marks</t>
  </si>
  <si>
    <t>Total Marks</t>
  </si>
  <si>
    <t>Correct Result</t>
  </si>
  <si>
    <t>Anion</t>
  </si>
  <si>
    <t>Cation</t>
  </si>
  <si>
    <t>SCORING TABLE</t>
  </si>
  <si>
    <t>Q.No.</t>
  </si>
  <si>
    <t>Value Point over which are marks distributed</t>
  </si>
  <si>
    <t>Roll No.
Break up of Marks</t>
  </si>
  <si>
    <t>1A</t>
  </si>
  <si>
    <t>(i) Aim</t>
  </si>
  <si>
    <t>(ii) Principle</t>
  </si>
  <si>
    <t>(iii) Requirement</t>
  </si>
  <si>
    <t>(iv) Procedure</t>
  </si>
  <si>
    <t>(v) Observation</t>
  </si>
  <si>
    <t>1B</t>
  </si>
  <si>
    <t>2A</t>
  </si>
  <si>
    <t>(i) Identification</t>
  </si>
  <si>
    <t>(ii) Labelled Diagram</t>
  </si>
  <si>
    <t>2B</t>
  </si>
  <si>
    <t>INVESTIGATORY PROJECT</t>
  </si>
  <si>
    <t>(i) Project Presentation</t>
  </si>
  <si>
    <t>(ii) Related Materials</t>
  </si>
  <si>
    <t>(iii) Viva based on Project</t>
  </si>
  <si>
    <t>PRACTICAL RECORD</t>
  </si>
  <si>
    <t>(i) Systematic Recording</t>
  </si>
  <si>
    <t>(iii) Complete and neatness of Record</t>
  </si>
  <si>
    <t>VIVA VOCE</t>
  </si>
  <si>
    <t>(i) 4 Answers (2 Botany + 2 Zoology)      0.5x4</t>
  </si>
  <si>
    <t>Grand Total</t>
  </si>
  <si>
    <t>विद्यालय का नाम-</t>
  </si>
  <si>
    <t>दिनांक -</t>
  </si>
  <si>
    <t>प्रत्येक परीक्षार्थी को प्रत्येक गतिविधि में प्राप्त अंको का विस्तृत विवरण - पत्रक</t>
  </si>
  <si>
    <t>नामांक</t>
  </si>
  <si>
    <t>प्रश्न क्रमांक</t>
  </si>
  <si>
    <t>मुख्य कार्य</t>
  </si>
  <si>
    <t>गौण कार्य</t>
  </si>
  <si>
    <t>प्रादर्श</t>
  </si>
  <si>
    <t xml:space="preserve">शैक्षिक भ्रमण का प्रतिवेदन </t>
  </si>
  <si>
    <t>संग्रह</t>
  </si>
  <si>
    <t>प्रायोगिक अभिलेख</t>
  </si>
  <si>
    <t>मौखिक परीक्षा</t>
  </si>
  <si>
    <t>कुल योग</t>
  </si>
  <si>
    <t>I</t>
  </si>
  <si>
    <t>II</t>
  </si>
  <si>
    <t>III</t>
  </si>
  <si>
    <t>पूर्णांक</t>
  </si>
  <si>
    <t>प्रायोगिक फाईल</t>
  </si>
  <si>
    <t>केस प्रोफाइल/प्रोजेक्ट</t>
  </si>
  <si>
    <t xml:space="preserve">प्रायोगिक कार्य दो </t>
  </si>
  <si>
    <t>आन्तरिक मुल्यांकन / रिपोर्ट लेखन</t>
  </si>
  <si>
    <t>विद्यालय का नाम</t>
  </si>
  <si>
    <t>लिखित प्रश्न पत्र</t>
  </si>
  <si>
    <t xml:space="preserve"> प्रायोगिक अभिलेख</t>
  </si>
  <si>
    <t>योग</t>
  </si>
  <si>
    <t>अभिलेख</t>
  </si>
  <si>
    <t>मौखिक</t>
  </si>
  <si>
    <t>चित्रकला प्रायोगिक (कोड नं. - 17) नियमित परीक्षार्थीयों के लिए</t>
  </si>
  <si>
    <t>25 अंक वस्तुचित्रण</t>
  </si>
  <si>
    <t>25 अंक चित्र संयोजन</t>
  </si>
  <si>
    <t>20 अंक सत्रीय कार्य</t>
  </si>
  <si>
    <t>70 प्राप्तांको का योग</t>
  </si>
  <si>
    <t>गृह विज्ञान  प्रायोगिक परीक्षा (कोड नं. - 18)</t>
  </si>
  <si>
    <t>प्रत्येक परीक्षार्थी को प्राप्त अंको का विस्तृत विवरण - पत्रक</t>
  </si>
  <si>
    <t>ईकाई - II</t>
  </si>
  <si>
    <t>ईकाई - III</t>
  </si>
  <si>
    <t>ईकाई - IV</t>
  </si>
  <si>
    <t>ईकाई - V</t>
  </si>
  <si>
    <t>आन्तरिक मुल्यांकन</t>
  </si>
  <si>
    <t>कुल योग
30 अंक</t>
  </si>
  <si>
    <t>पोषण , खाद्य विज्ञान एवं प्रौद्योगकी  7 अंक</t>
  </si>
  <si>
    <t xml:space="preserve">मानव विकास एवं पारिवार अध्धयन सहायक शिक्षण सामग्री या खिलौना निर्माण 
5 अंक </t>
  </si>
  <si>
    <t>वस्त्र एवं परिधान 
4 अंक</t>
  </si>
  <si>
    <t xml:space="preserve">प्रोजेक्ट एवं पम्पलेट </t>
  </si>
  <si>
    <t xml:space="preserve">कार्य पुस्तिका प्रोजेक्ट </t>
  </si>
  <si>
    <t>मिलावट
2 अंक</t>
  </si>
  <si>
    <t>ब्लॉक/ वाटिक/ बन्धेज
2 अंक</t>
  </si>
  <si>
    <t>धब्बे छुड़ाना
2 अंक</t>
  </si>
  <si>
    <t xml:space="preserve">
7 अंक</t>
  </si>
  <si>
    <t>5 अंक</t>
  </si>
  <si>
    <t>2 अंक</t>
  </si>
  <si>
    <t>इस प्रपत्र को जांची हुई उत्तर - पुस्तिकाओं के बण्डल पर चिपकाकर वांछित पूर्तियां कर भेजे | गोपनीय प्रपत्र - 56</t>
  </si>
  <si>
    <t>BSER/CONF/PRACT/2021/20,000</t>
  </si>
  <si>
    <t>MOST CONFIDENTIAL</t>
  </si>
  <si>
    <r>
      <rPr>
        <sz val="12"/>
        <color rgb="FF000000"/>
        <rFont val="Calibri"/>
        <family val="2"/>
      </rPr>
      <t xml:space="preserve">प्रायोगिक परीक्षक संकेतांक / आईडी क्रमांक 
</t>
    </r>
    <r>
      <rPr>
        <sz val="11"/>
        <color rgb="FF000000"/>
        <rFont val="Calibri"/>
        <family val="2"/>
      </rPr>
      <t>(इस वर्ष आवंटित परीक्षक संकेतांक लिखे, पंजीयन संख्या नहीं)</t>
    </r>
  </si>
  <si>
    <t>(प्रायोगिक परीक्षा, 2024 की जांची हुई उत्तर - पुस्तिकाऐ)</t>
  </si>
  <si>
    <t>प्रेषित :-</t>
  </si>
  <si>
    <t>विद्यालय कोड</t>
  </si>
  <si>
    <t>निदेशक (गोपनीय)</t>
  </si>
  <si>
    <t>माध्यमिक शिक्षा बोर्ड, राजस्थान</t>
  </si>
  <si>
    <t>अजमेर- 305001 (राजस्थान)</t>
  </si>
  <si>
    <t>प्रेषक :-</t>
  </si>
  <si>
    <t>प्रधानाचार्य</t>
  </si>
  <si>
    <t>उच्च माध्यमिक / वरिष्ठ उपाध्याय प्रायोगिक परीक्षा - 2024</t>
  </si>
  <si>
    <t>परीक्षा विवरण प्रपत्र</t>
  </si>
  <si>
    <t>(अ) बाह्य परीक्षक का प्रमाणीकरण :-</t>
  </si>
  <si>
    <t>नाम परीक्षक व पद</t>
  </si>
  <si>
    <t>दिनांक</t>
  </si>
  <si>
    <t>कुल दिन</t>
  </si>
  <si>
    <t>आवंटित परीक्षार्थी</t>
  </si>
  <si>
    <t>उपस्थित परीक्षार्थी</t>
  </si>
  <si>
    <t>कुल बैच</t>
  </si>
  <si>
    <t>हस्ताक्षर</t>
  </si>
  <si>
    <t>से</t>
  </si>
  <si>
    <t>तक</t>
  </si>
  <si>
    <t>(ब) आन्तरिक (शाला) व्याख्याता प्रमाणीकरण :-</t>
  </si>
  <si>
    <t>(ब) शालाप्रधान का प्रमाणीकरण :-</t>
  </si>
  <si>
    <t xml:space="preserve">                      प्रमाणित किया जाता है कि उक्त बाह्रय परीक्षकों  द्वारा प्रायोगिक परीक्षाएं मेरे सुपरविजन में बोर्ड की निर्धारित प्रक्रिया / नियमानुसार आयोजित करवाई गई |</t>
  </si>
  <si>
    <t>नाम / पद / सील</t>
  </si>
  <si>
    <t>मोबाइल नं.</t>
  </si>
  <si>
    <t>प्रपत्र-1</t>
  </si>
  <si>
    <t>प्रायोगिक परीक्षा बिल 2024</t>
  </si>
  <si>
    <t xml:space="preserve">विद्यालय का नाम व कोड </t>
  </si>
  <si>
    <t xml:space="preserve">उपस्थित परीक्षार्थियों की संख्या </t>
  </si>
  <si>
    <t>परीक्षा दिनांक ........ से .......... तक</t>
  </si>
  <si>
    <t>संस्था प्रधान के हस्ताक्षर</t>
  </si>
  <si>
    <t xml:space="preserve">यात्रा विवरण </t>
  </si>
  <si>
    <t xml:space="preserve">रवानगी स्थान </t>
  </si>
  <si>
    <t>दिनांक व समय</t>
  </si>
  <si>
    <t xml:space="preserve">पहुँच स्थान </t>
  </si>
  <si>
    <t xml:space="preserve">दिनांक व समय </t>
  </si>
  <si>
    <t>दूरी किलो मीटर</t>
  </si>
  <si>
    <t xml:space="preserve">रेल / बस किराया </t>
  </si>
  <si>
    <t>दैनिक भत्ता</t>
  </si>
  <si>
    <t>परीक्षक प्रतिवेदन</t>
  </si>
  <si>
    <t>परीक्षक संकेताक</t>
  </si>
  <si>
    <t>विषय-</t>
  </si>
  <si>
    <t>परीक्षक का नाम :-</t>
  </si>
  <si>
    <t>पदस्थापन-</t>
  </si>
  <si>
    <t>मो. नं. -</t>
  </si>
  <si>
    <t>ईमेल -</t>
  </si>
  <si>
    <t>1. नाम विद्यालय जहां परीक्षा ली गई-</t>
  </si>
  <si>
    <t>लेब क्षमता</t>
  </si>
  <si>
    <t>2. उत्तीर्णता प्रतिशत प्रथम श्रेणी</t>
  </si>
  <si>
    <t>द्वितीय श्रेणी</t>
  </si>
  <si>
    <t>तृतीय श्रेणी</t>
  </si>
  <si>
    <t>अनुत्तीर्ण</t>
  </si>
  <si>
    <t>3. विद्यालय में प्रयोगशाला की स्थिति बाबत टिप्पणी यदि प्रयोगशाला में कमियों है या सुधार बाबत सुझाव हो तो विस्तृत रूप से लिखे।</t>
  </si>
  <si>
    <t>4. परीक्षार्थियों का वर्ष पर्यन्त प्रयोगशाला में कार्य करने आदि के संबंध में टिप्पणी :-</t>
  </si>
  <si>
    <t>5. क्या प्रयोगशाला सुचारू रूप से व्यवस्थित एवं सभी वांछित संसाधनों से युक्त है।      हाँ/नहीं</t>
  </si>
  <si>
    <t>6. विद्यालय के शालाप्रधान, आंतरिक परीक्षक, प्रयोगशाला सहायक का सहयोग रहा      हाँ/नहीं</t>
  </si>
  <si>
    <t>7. अन्य सुझाव</t>
  </si>
  <si>
    <t>ह० परीक्षक</t>
  </si>
  <si>
    <t>नाम व पद</t>
  </si>
  <si>
    <t>नोट :-</t>
  </si>
  <si>
    <t>1. उक्त प्रपत्र को OMR के साथ लिफाफा संख्या 19 (C) में रखकर भेजा जावे ।</t>
  </si>
  <si>
    <t>2. किसी बिन्दु में स्थान कम रहने पर सादे कागज पर लिखकर संलग्न करें।</t>
  </si>
  <si>
    <t>3. गम्भीर प्रकार की त्रुटियाँ/ कमियाँ होने पर पृथक से बोर्ड को एवम् जिला शिक्षा अधिकारी (माध्यमिक) को लिखित में सूचना दें। यह परीक्षक की जिम्मेदारी रहेगी।</t>
  </si>
  <si>
    <t>4. परीक्षक को आवंटित प्रत्येक विद्यालय के लिये अलग-अलग प्रतिवेदन भरकर भेजा जावे। आवश्यकतानुसार फोटो प्रतियों करवा ली जावे।</t>
  </si>
  <si>
    <t>GOVT.SEN.SEC.SCHOOL DASANA KHURD (MOULASR)DEEDWANA-KUCHAMAN</t>
  </si>
  <si>
    <t>BHAGIRATH MAL</t>
  </si>
  <si>
    <t>10.00  AM TO 2.00 PM</t>
  </si>
  <si>
    <t>बैच नम्बर</t>
  </si>
  <si>
    <t>हस्ता. बाह्रय परीक्षक</t>
  </si>
  <si>
    <t>हस्ता. शाला प्रधान</t>
  </si>
  <si>
    <t>दिनांक  :---</t>
  </si>
  <si>
    <t>CODE NO</t>
  </si>
  <si>
    <t>S.NO.</t>
  </si>
  <si>
    <t>ROll NO.</t>
  </si>
  <si>
    <t>NAME OF STUDENT</t>
  </si>
  <si>
    <t>QUS.1</t>
  </si>
  <si>
    <t>QUS.2</t>
  </si>
  <si>
    <t>PROJECT</t>
  </si>
  <si>
    <t>VIVA</t>
  </si>
  <si>
    <t>PRACT FILE</t>
  </si>
  <si>
    <t>TOTALMARKS</t>
  </si>
  <si>
    <t>MAX. MARKS</t>
  </si>
  <si>
    <t>DECLARATION :  DISTRIBUTION OF SEATS AND EXPERIMENTS TO CANDIDATES HAVE BEEN DONE BY LOT IN MY PRESENCE.</t>
  </si>
  <si>
    <t>SIGNATURE OF EXAMINER</t>
  </si>
  <si>
    <t>NAME OF EXAMINER</t>
  </si>
  <si>
    <t>EXAMINER NO.</t>
  </si>
  <si>
    <t>MUSIC</t>
  </si>
  <si>
    <t>COMPUTER_SCIENCE</t>
  </si>
  <si>
    <t>INFORMATICS_PRACT.</t>
  </si>
  <si>
    <t>HOME_SCIENCE</t>
  </si>
  <si>
    <t>AG_CHEMISTRY</t>
  </si>
  <si>
    <t>AG_BIOLOGY</t>
  </si>
  <si>
    <t>CODE NO 3</t>
  </si>
  <si>
    <t>CODE NO4</t>
  </si>
  <si>
    <t>CODE NO 16_17_63_70</t>
  </si>
  <si>
    <t>CODE NO 14</t>
  </si>
  <si>
    <t>CODE NO 17</t>
  </si>
  <si>
    <t>CODE NO 18</t>
  </si>
  <si>
    <t>CODE NO 19</t>
  </si>
  <si>
    <t>CODE NO 38</t>
  </si>
  <si>
    <t>CODE NO 39</t>
  </si>
  <si>
    <t>CODE NO 40</t>
  </si>
  <si>
    <t>CODE NO 41</t>
  </si>
  <si>
    <t>CODE NO 42</t>
  </si>
  <si>
    <t>CODE NO 84</t>
  </si>
  <si>
    <t>SUBJECT</t>
  </si>
  <si>
    <t>NAME OF STUDENTS</t>
  </si>
  <si>
    <t>FATHER'S NAME</t>
  </si>
  <si>
    <t>विषय कोड-14</t>
  </si>
  <si>
    <t>विषय कोड-17</t>
  </si>
  <si>
    <t>विषय कोड-18</t>
  </si>
  <si>
    <t>विषय कोड-19</t>
  </si>
  <si>
    <t>विषय कोड-38</t>
  </si>
  <si>
    <t>विषय कोड-39</t>
  </si>
  <si>
    <t>विषय कोड-</t>
  </si>
  <si>
    <t>संगीत</t>
  </si>
  <si>
    <t>भूगोल</t>
  </si>
  <si>
    <t>चित्रकला</t>
  </si>
  <si>
    <t>गृह_विज्ञान</t>
  </si>
  <si>
    <t>मनोविज्ञान</t>
  </si>
  <si>
    <t>कृषि_रसायन</t>
  </si>
  <si>
    <t>कृषि_जीव_विज्ञानं</t>
  </si>
  <si>
    <t>विषय कोड-60</t>
  </si>
  <si>
    <t>शारीरिक_शिक्षा</t>
  </si>
  <si>
    <t>विषय कोड-61</t>
  </si>
  <si>
    <t>पर्यावरण_विज्ञान_प्रायोगिक</t>
  </si>
  <si>
    <t>SUB CODE-3</t>
  </si>
  <si>
    <t>SUB CODE-4</t>
  </si>
  <si>
    <t>SUB CODE-40</t>
  </si>
  <si>
    <t>SUB CODE-41</t>
  </si>
  <si>
    <t>SUB CODE-42</t>
  </si>
  <si>
    <t>IF(B6="चित्रकला","विषय"-"कोड"-"14,","")</t>
  </si>
  <si>
    <t>विषय कोड :-</t>
  </si>
  <si>
    <r>
      <t>विषय कोड-</t>
    </r>
    <r>
      <rPr>
        <sz val="14"/>
        <color rgb="FF000000"/>
        <rFont val="Calibri"/>
        <family val="2"/>
      </rPr>
      <t xml:space="preserve">16,63 </t>
    </r>
    <r>
      <rPr>
        <sz val="11"/>
        <color rgb="FF000000"/>
        <rFont val="Calibri"/>
        <family val="2"/>
      </rPr>
      <t xml:space="preserve">से </t>
    </r>
    <r>
      <rPr>
        <sz val="14"/>
        <color rgb="FF000000"/>
        <rFont val="Calibri"/>
        <family val="2"/>
      </rPr>
      <t>70</t>
    </r>
  </si>
  <si>
    <t xml:space="preserve">हस्ताक्षर परीक्षक </t>
  </si>
  <si>
    <t>परीक्षक का नाम</t>
  </si>
  <si>
    <t xml:space="preserve">परीक्षक क्रमांक </t>
  </si>
  <si>
    <t>Date</t>
  </si>
  <si>
    <t xml:space="preserve">परीक्षार्थीयों द्वारा प्राप्त अंको का विस्तृत विवरण - पत्रक </t>
  </si>
  <si>
    <t xml:space="preserve">   तहसील</t>
  </si>
  <si>
    <t>जिला</t>
  </si>
  <si>
    <t>परीक्षार्थी उपस्तिथि पत्र</t>
  </si>
  <si>
    <t>कक्षा</t>
  </si>
  <si>
    <t>समय</t>
  </si>
  <si>
    <t>बैच न.</t>
  </si>
  <si>
    <t>क्रम संख्या</t>
  </si>
  <si>
    <t xml:space="preserve">नामांक </t>
  </si>
  <si>
    <t>वि. वि.</t>
  </si>
  <si>
    <t>हस्ताक्षर तथा नाम</t>
  </si>
  <si>
    <t>आंतरिक परीक्षक के हस्ताक्षर</t>
  </si>
  <si>
    <t xml:space="preserve">प्रमाणित </t>
  </si>
  <si>
    <t>हस्ताक्षर केद्राधीक्षक मय मुहर</t>
  </si>
  <si>
    <t>शारीरिक क्षमता परीक्षण  प्रपत्र</t>
  </si>
  <si>
    <t xml:space="preserve">सीट- अप्स </t>
  </si>
  <si>
    <t>प्राप्तांकों का योग</t>
  </si>
  <si>
    <t>02 अंक</t>
  </si>
  <si>
    <r>
      <t xml:space="preserve">                      </t>
    </r>
    <r>
      <rPr>
        <sz val="12"/>
        <rFont val="Nirmala UI"/>
        <family val="2"/>
      </rPr>
      <t xml:space="preserve">प्रमाणित किया जाता है कि निम्न विषयों की प्रायोगिक परीक्षाये बोर्ड द्वारा नियुक्त बाह्य परीक्षक द्वारा मेरी उपस्थिति में निर्धारित नियम </t>
    </r>
    <r>
      <rPr>
        <sz val="12"/>
        <rFont val="Calibri"/>
        <family val="2"/>
      </rPr>
      <t xml:space="preserve">/ </t>
    </r>
    <r>
      <rPr>
        <sz val="12"/>
        <rFont val="Nirmala UI"/>
        <family val="2"/>
      </rPr>
      <t xml:space="preserve">प्रक्रियानुसार निम्न दिनांको को आयोजित करवाई गई </t>
    </r>
    <r>
      <rPr>
        <sz val="12"/>
        <rFont val="Calibri"/>
        <family val="2"/>
      </rPr>
      <t xml:space="preserve">| </t>
    </r>
    <r>
      <rPr>
        <sz val="12"/>
        <rFont val="Nirmala UI"/>
        <family val="2"/>
      </rPr>
      <t xml:space="preserve">परीक्षा आयोजन की सुचना बोर्ड एवं जिला शिक्षा अधिकारी </t>
    </r>
    <r>
      <rPr>
        <sz val="12"/>
        <rFont val="Calibri"/>
        <family val="2"/>
      </rPr>
      <t>(</t>
    </r>
    <r>
      <rPr>
        <sz val="12"/>
        <rFont val="Nirmala UI"/>
        <family val="2"/>
      </rPr>
      <t>माध्यमिक</t>
    </r>
    <r>
      <rPr>
        <sz val="12"/>
        <rFont val="Calibri"/>
        <family val="2"/>
      </rPr>
      <t xml:space="preserve">) </t>
    </r>
    <r>
      <rPr>
        <sz val="12"/>
        <rFont val="Nirmala UI"/>
        <family val="2"/>
      </rPr>
      <t xml:space="preserve">को दे दी गई है </t>
    </r>
    <r>
      <rPr>
        <sz val="12"/>
        <rFont val="Calibri"/>
        <family val="2"/>
      </rPr>
      <t>:-</t>
    </r>
  </si>
  <si>
    <t>नाम परीक्षक / पद</t>
  </si>
  <si>
    <t>परीक्षक संकेताक-</t>
  </si>
  <si>
    <t>मूल वेतन-</t>
  </si>
  <si>
    <t>शटल रन</t>
  </si>
  <si>
    <t>50 मीटर दौड़</t>
  </si>
  <si>
    <t>600 मी.रन/वॉक</t>
  </si>
  <si>
    <t xml:space="preserve"> परीक्षा केन्द्र </t>
  </si>
  <si>
    <t>खेल कौशल प्रमाण पत्र</t>
  </si>
  <si>
    <t>खेल कौशल का नाम</t>
  </si>
  <si>
    <t>स्टैंडिंग ब्रॉड जम्प</t>
  </si>
  <si>
    <t>कौशल (Skill)</t>
  </si>
  <si>
    <t>खेल तकनिकी ज्ञान</t>
  </si>
  <si>
    <t>शारीरिक क्षमता</t>
  </si>
  <si>
    <t>अनुशासन</t>
  </si>
  <si>
    <t>कुल प्राप्तांकों का योग</t>
  </si>
  <si>
    <t>4 अंक</t>
  </si>
  <si>
    <t>10 अंक</t>
  </si>
  <si>
    <t>1 अंक</t>
  </si>
  <si>
    <t>पुश-अप्स, फ्लेक्स्ड/आर्म हैंग</t>
  </si>
  <si>
    <t>मोखिक परिक्षण  प्रमाण पत्र</t>
  </si>
  <si>
    <t>अभिलेख संधारण प्रपत्र</t>
  </si>
  <si>
    <t xml:space="preserve">शारीरिक शिक्षा की प्रायोगिक परीक्षा हेतु परीक्षक द्वारा तैयार की जाने वाली समेकित अंक सूचि </t>
  </si>
  <si>
    <t>चार्ट</t>
  </si>
  <si>
    <t>01 अंक</t>
  </si>
  <si>
    <t xml:space="preserve">खेल मैदान का चित्रण </t>
  </si>
  <si>
    <t>प्रोजेक्ट</t>
  </si>
  <si>
    <t xml:space="preserve">कुल प्राप्तांकों का योग </t>
  </si>
  <si>
    <t xml:space="preserve">02 अंक </t>
  </si>
  <si>
    <t>05 अंक</t>
  </si>
  <si>
    <t xml:space="preserve">प्रश्न संख्या  गतिविधि </t>
  </si>
  <si>
    <t>शारीरिक   क्षमता</t>
  </si>
  <si>
    <t xml:space="preserve">मोखिक  परीक्षा </t>
  </si>
  <si>
    <t xml:space="preserve">कुल योग </t>
  </si>
  <si>
    <t>प्राप्तांकों कुल का योग पूर्णांकों में</t>
  </si>
  <si>
    <t xml:space="preserve">निधारित प्राप्तांक </t>
  </si>
  <si>
    <t>30 अंक</t>
  </si>
  <si>
    <t>खेल कौशल</t>
  </si>
  <si>
    <t xml:space="preserve">अभिलेख संधारण </t>
  </si>
  <si>
    <t>व्यंजन पकाना एवं परोसना 5 अंक
5 अंक</t>
  </si>
  <si>
    <t>AMIT MEGHWAL</t>
  </si>
  <si>
    <t>ANITA KANWAR</t>
  </si>
  <si>
    <t>HANS KANWAR</t>
  </si>
  <si>
    <t>LALITA JANGIR</t>
  </si>
  <si>
    <t>MANJU NAYAK</t>
  </si>
  <si>
    <t>NIRMALA SAIN</t>
  </si>
  <si>
    <t>PAYAL</t>
  </si>
  <si>
    <t>PRIYANKA</t>
  </si>
  <si>
    <t>PRIYANKA KANWAR</t>
  </si>
  <si>
    <t>RENU NETAR</t>
  </si>
  <si>
    <t>Sharwan</t>
  </si>
  <si>
    <t>Vasundhara Gurjar</t>
  </si>
  <si>
    <t>SWAI RAM</t>
  </si>
  <si>
    <t>PAPPU SINGH</t>
  </si>
  <si>
    <t>DATAR SINGH</t>
  </si>
  <si>
    <t>GOKUL RAM</t>
  </si>
  <si>
    <t>UGMA RAM</t>
  </si>
  <si>
    <t>MOHANA RAM SAIN</t>
  </si>
  <si>
    <t>BABU LAL</t>
  </si>
  <si>
    <t>MAL SINGH</t>
  </si>
  <si>
    <t>MUKESH NETAR</t>
  </si>
  <si>
    <t>Bhanwara Ram</t>
  </si>
  <si>
    <t>Ramniwas</t>
  </si>
  <si>
    <t>DATE</t>
  </si>
  <si>
    <t>स्थान :-</t>
  </si>
  <si>
    <t>हस्ताक्षर परीक्षक</t>
  </si>
  <si>
    <t>नाम व परीक्षक कोड -</t>
  </si>
  <si>
    <t>प्राप्तांक</t>
  </si>
  <si>
    <t>प्रश्‍न संख्या</t>
  </si>
  <si>
    <t xml:space="preserve">निर्धारित अंक </t>
  </si>
  <si>
    <t xml:space="preserve">प्राप्तांक </t>
  </si>
  <si>
    <t>कुल योग 70</t>
  </si>
  <si>
    <t xml:space="preserve"> BOTANY MINOR EXPERIMENT</t>
  </si>
  <si>
    <t>(iii) Four Question =4*1/2</t>
  </si>
  <si>
    <t xml:space="preserve">ZOOLOGY MINOR EXPERIMENT </t>
  </si>
  <si>
    <t>MADE BY:-- भागीरथ नल कलवानियाँ TEACHER L-1कोलिया GSSS DASANA KHURD MOB no 9828789204</t>
  </si>
  <si>
    <t>यह प्रोग्राम आपकी सहायता के लिए बनाया गया है निर्माणकर्ता को कोई जवाब देही नहीं होगी l कोई सुझाव हो तो मुझसे सम्पर्क कर सकते हैl अन्तिम रूप में मा.शिक्षा बोर्ड के निर्देश ही मान्य होंगेl</t>
  </si>
  <si>
    <t>1.जिस भी शीट या विषय  का प्रिंट लेना है उस शीट में BLANK ROW को हाईड कर  प्रिंट लेl</t>
  </si>
  <si>
    <t>2. सर्वप्रथम कक्षा 12 के सभी बच्चों के नाम व रोल न.  Student data sheet में  शीट में लिखे |</t>
  </si>
  <si>
    <r>
      <t xml:space="preserve">3.अब  MASTER SHEET में  </t>
    </r>
    <r>
      <rPr>
        <b/>
        <sz val="12"/>
        <color rgb="FF000000"/>
        <rFont val="Nirmala UI"/>
        <family val="2"/>
      </rPr>
      <t>विद्यालय</t>
    </r>
    <r>
      <rPr>
        <b/>
        <sz val="12"/>
        <color rgb="FF000000"/>
        <rFont val="Calibri"/>
        <family val="2"/>
      </rPr>
      <t xml:space="preserve"> का नाम , कोड,दिनांक,समय,लिखे,विषय व विषय कोड ड्राप डाउन से चुनेl</t>
    </r>
  </si>
  <si>
    <t xml:space="preserve">4. मास्टर शीट में सभी LIGHT YELLOW CELL में एंट्री करे | </t>
  </si>
  <si>
    <r>
      <t xml:space="preserve">5. ROLL न. के कॉलम में  इस बैच में प्रथम विद्यार्थी  का प्रारम्भिक रोल न. लिखे अगर आपके बैच एक से ज्यादा है तो बैच न. CHANGE करे तो उसी बेच के छात्र के प्रारम्भिक ROLL NO लिखे एवं जिस बैच में जितने छात्र है उतनी ही  संख्या </t>
    </r>
    <r>
      <rPr>
        <b/>
        <sz val="20"/>
        <color rgb="FFFF0000"/>
        <rFont val="Calibri"/>
        <family val="2"/>
        <scheme val="minor"/>
      </rPr>
      <t xml:space="preserve">UNLOCK CELL  G </t>
    </r>
    <r>
      <rPr>
        <b/>
        <sz val="12"/>
        <rFont val="Calibri"/>
        <family val="2"/>
        <scheme val="minor"/>
      </rPr>
      <t>में लिखे  अधिकतम संख्या 30  से ज्यादा नहीं लिखे lअगर आप सम्बंधित बैच के प्रारम्भिक रोल न नहीं लिखेंगे तो ATTENDANCE  विषयों की अंक निर्धारण शीट में  आपको डाटा नहीं SHOW होंगेlआप अधिकतम 30 छात्रों का बैच बना सकते है l</t>
    </r>
  </si>
  <si>
    <t>6.क्रम संख्या ROll NO. स्वत: आ जायेंगे यदि रोल न. अगर लगातार नहीं  है तो आप मैनुअल भी लिख सकते है l</t>
  </si>
  <si>
    <t xml:space="preserve"> प्रोग्राम उपयोग हेतु महत्तवपूर्ण निर्देश</t>
  </si>
  <si>
    <t>7.ATTENDANCE शीट और विषय वार अंकविभाजन शीटे आटोमेटिक तैयार हो जायेगी उसमे आप  अंक भर  प्रिंट ले सकते हैl अगले बैच की एंट्री MASTER शीट में बैच चेंज कर  दुसरे बैच की शीट बना सकते है इसी प्रकार आपके जितने बैच है यही प्रोसेस करे अगर विषय चेंज की आवश्यकता है तो उसे ही चेंज कर ले एक विषय का प्रिंट लेने के बादl</t>
  </si>
  <si>
    <t xml:space="preserve">8. यदि किसी संकाय में बैच न. में छात्र संख्या समान है तो केवल विषय व दिनांक चेंज कर उपस्थिति और अंक विभाजन प्रपत्र प्रिंट करें </t>
  </si>
  <si>
    <t>9. अब ATTENDANCE शीट व विषय की अंक विभाजन शीट का प्रिंट लेकर NEXT बैच  की एंट्री करे |</t>
  </si>
  <si>
    <t>कला वर्ग /विज्ञान वर्ग/कृषि वर्ग</t>
  </si>
  <si>
    <t>विषय कोड-16,63 से 70</t>
  </si>
  <si>
    <t>बैच न</t>
  </si>
  <si>
    <t>पारी</t>
  </si>
  <si>
    <t>SHEET पासवर्ड</t>
  </si>
  <si>
    <t>PHY</t>
  </si>
  <si>
    <r>
      <rPr>
        <b/>
        <sz val="16"/>
        <color rgb="FFFF0000"/>
        <rFont val="Calibri"/>
        <family val="2"/>
      </rPr>
      <t>SHEET</t>
    </r>
    <r>
      <rPr>
        <sz val="16"/>
        <rFont val="Calibri"/>
        <family val="2"/>
      </rPr>
      <t xml:space="preserve"> </t>
    </r>
    <r>
      <rPr>
        <b/>
        <sz val="16"/>
        <color theme="3" tint="0.0499899983406067"/>
        <rFont val="Calibri"/>
        <family val="2"/>
      </rPr>
      <t>पासवर्ड</t>
    </r>
    <r>
      <rPr>
        <sz val="16"/>
        <rFont val="Calibri"/>
        <family val="2"/>
      </rPr>
      <t xml:space="preserve">     </t>
    </r>
    <r>
      <rPr>
        <b/>
        <sz val="16"/>
        <color rgb="FFFF0000"/>
        <rFont val="Calibri"/>
        <family val="2"/>
      </rPr>
      <t>PHY</t>
    </r>
  </si>
  <si>
    <t>नाम</t>
  </si>
  <si>
    <t>परीक्षक संख्या</t>
  </si>
  <si>
    <t xml:space="preserve"> गायन/स्वर वाद्य /ताल वाद्य/कथक नृत्य की प्रायोगिक परीक्षा में परीक्षार्थियों द्वारा प्राप्त अंकों का विस्तृत विवरण </t>
  </si>
  <si>
    <t>प्राप्तांकों का कुल योग पूर्णांकों में</t>
  </si>
  <si>
    <r>
      <rPr>
        <sz val="11"/>
        <color rgb="FFFF0000"/>
        <rFont val="Calibri"/>
        <family val="2"/>
      </rPr>
      <t xml:space="preserve">नोट </t>
    </r>
    <r>
      <rPr>
        <sz val="11"/>
        <rFont val="Calibri"/>
        <family val="2"/>
      </rPr>
      <t>:--प्रमाणित किया जाता है की उपरोक्त अंक मेरे द्वारा प्रदत किये गये  है यह प्रपत्र एवं  उपस्थिति पत्रक लिफाफा संख्या 51 में रखकर भेजे l इस प्रपत्र की आवश्यकतानुसार फोटो प्रतिया करवाले *चयनित विषय को टिक करते हुए ( गायन/स्वर वाद्य /ताल वाद्य/कथक नृत्य )के निर्धारित प्रशनवार अंक मुल्यांकन बिन्दु से लिया जावेl</t>
    </r>
  </si>
  <si>
    <t>नोट :--प्रमाणित किया जाता है की उपरोक्त अंक मेरे द्वारा प्रदत किये गये  है यह प्रपत्र एवं  उपस्थिति पत्रक लिफाफा संख्या 51 में रखकर भेजे l इस प्रपत्र की आवश्यकतानुसार फोटो प्रतिया करवाले</t>
  </si>
  <si>
    <t>ह. परीक्षक</t>
  </si>
  <si>
    <t>परीक्षक संकेतांक</t>
  </si>
  <si>
    <t>10.शारीरिक शिक्षा शीट में 15 छात्रों की अंक निर्धारण तैयार होगी ज्यादा छात्र है तो मास्टर शीट में रोल न  दुबारा लिखे शेष छात्रों के lशीट पासवर्ड PHY है</t>
  </si>
  <si>
    <t>रोल नम्बर</t>
  </si>
  <si>
    <t>विद्यार्थी का नाम</t>
  </si>
  <si>
    <t>परीक्षार्थियों द्वारा प्राप्त अंको का विस्तृत विवरण - प्रपत्र</t>
  </si>
  <si>
    <t>नोट :--प्रमाणित किया जाता है की उपरोक्त अंक मेरे द्वारा प्रदत किये गये  है यह प्रपत्र एवं  उपस्थिति पत्रक लिफाफा संख्या 15 में रखकर भेजे l इस प्रपत्र की आवश्यकतानुसार फोटो प्रतिया करवाले</t>
  </si>
  <si>
    <t>BOTANY MAJOR EXPERIMENT</t>
  </si>
  <si>
    <t>ZOOLOGY MAJOR EXPERIMENT</t>
  </si>
  <si>
    <t xml:space="preserve">BOTANY 3 SPOTS </t>
  </si>
  <si>
    <t>ZOOLOGY 3 SPOT</t>
  </si>
  <si>
    <t>(iii)Two Question =2*1/2</t>
  </si>
  <si>
    <t>क्र. सं.</t>
  </si>
  <si>
    <t>7 प्रायोगिक अभिलेख</t>
  </si>
  <si>
    <t>8 मौखिक परीक्षा</t>
  </si>
  <si>
    <t>नोट:-इस प्रपत्र को विषयवार तैयार करावे इसकी एक प्रति बाह्रय परीक्षक को दी जावे जिसको वे पर्तिपूर्ण के लिफाफे में रखकर बोर्ड को भेजेंगे एक फोटो प्रति विद्यालय में रखी जावे आवश्यकतानुसार फोटो प्रतिया करवालें l</t>
  </si>
  <si>
    <t>दल क्रमांक</t>
  </si>
  <si>
    <t>सर्वेक्षण  प्रतिवेदन एवं संग्रह</t>
  </si>
  <si>
    <t>AGRICULTURE _SCIENCE</t>
  </si>
  <si>
    <t>कृषि विज्ञान</t>
  </si>
  <si>
    <t>विषय कोड-84</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</si>
</sst>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d/m/yyyy"/>
    <numFmt numFmtId="166" formatCode="[$-4009]dd\ mmm\ yy"/>
    <numFmt numFmtId="167" formatCode="[$-4009]dd\ mmmm\ yyyy"/>
    <numFmt numFmtId="168" formatCode="[$-4009]dd\ mmm\ yyyy"/>
    <numFmt numFmtId="169" formatCode="m/d/yyyy"/>
    <numFmt numFmtId="170" formatCode="d\-mmm\-yy"/>
    <numFmt numFmtId="171" formatCode="mmm\-yy"/>
  </numFmts>
  <fonts count="108">
    <font>
      <sz val="11"/>
      <name val="Calibri"/>
      <family val="2"/>
    </font>
    <font>
      <sz val="10"/>
      <color theme="1"/>
      <name val="Arial"/>
      <family val="2"/>
    </font>
    <font>
      <sz val="11"/>
      <color rgb="FF000000"/>
      <name val="Calibri"/>
      <family val="2"/>
    </font>
    <font>
      <b/>
      <sz val="14"/>
      <color rgb="FF000000"/>
      <name val="Calibri"/>
      <family val="2"/>
    </font>
    <font>
      <b/>
      <sz val="12"/>
      <color rgb="FF000000"/>
      <name val="Calibri"/>
      <family val="2"/>
    </font>
    <font>
      <sz val="14"/>
      <color rgb="FF000000"/>
      <name val="Calibri"/>
      <family val="2"/>
    </font>
    <font>
      <b/>
      <sz val="16"/>
      <color rgb="FF000000"/>
      <name val="Calibri"/>
      <family val="2"/>
    </font>
    <font>
      <b/>
      <sz val="14"/>
      <color rgb="FF000000"/>
      <name val="Times New Roman"/>
      <family val="1"/>
    </font>
    <font>
      <b/>
      <sz val="11"/>
      <color rgb="FF000000"/>
      <name val="Calibri"/>
      <family val="2"/>
    </font>
    <font>
      <b/>
      <sz val="16"/>
      <color rgb="FF000000"/>
      <name val="Times New Roman"/>
      <family val="1"/>
    </font>
    <font>
      <sz val="12"/>
      <color rgb="FF000000"/>
      <name val="Calibri"/>
      <family val="2"/>
    </font>
    <font>
      <sz val="10"/>
      <color rgb="FF000000"/>
      <name val="Calibri"/>
      <family val="2"/>
    </font>
    <font>
      <b/>
      <sz val="12"/>
      <color rgb="FF000000"/>
      <name val="Nirmala UI"/>
      <family val="2"/>
    </font>
    <font>
      <b/>
      <sz val="14"/>
      <color rgb="FFFFFFFF"/>
      <name val="Arial"/>
      <family val="2"/>
    </font>
    <font>
      <b/>
      <sz val="12"/>
      <name val="Arial"/>
      <family val="2"/>
    </font>
    <font>
      <b/>
      <sz val="12"/>
      <color rgb="FF000000"/>
      <name val="Arial"/>
      <family val="2"/>
    </font>
    <font>
      <b/>
      <sz val="12"/>
      <color rgb="FFFF0000"/>
      <name val="Arial"/>
      <family val="2"/>
    </font>
    <font>
      <b/>
      <sz val="12"/>
      <color rgb="FFFF0000"/>
      <name val="Calibri"/>
      <family val="2"/>
    </font>
    <font>
      <b/>
      <sz val="11"/>
      <color rgb="FFFF0000"/>
      <name val="Calibri"/>
      <family val="2"/>
    </font>
    <font>
      <b/>
      <sz val="18"/>
      <color rgb="FFFF0000"/>
      <name val="Calibri"/>
      <family val="2"/>
    </font>
    <font>
      <b/>
      <sz val="14"/>
      <color rgb="FFFF0000"/>
      <name val="Calibri"/>
      <family val="2"/>
    </font>
    <font>
      <b/>
      <sz val="12"/>
      <name val="Calibri"/>
      <family val="2"/>
    </font>
    <font>
      <b/>
      <sz val="14"/>
      <color rgb="FF000000"/>
      <name val="Nirmala UI"/>
      <family val="2"/>
    </font>
    <font>
      <b/>
      <sz val="14"/>
      <name val="Calibri"/>
      <family val="2"/>
    </font>
    <font>
      <b/>
      <sz val="16"/>
      <color rgb="FFC00000"/>
      <name val="Calibri"/>
      <family val="2"/>
    </font>
    <font>
      <b/>
      <sz val="26"/>
      <color rgb="FFC00000"/>
      <name val="Calibri"/>
      <family val="2"/>
    </font>
    <font>
      <b/>
      <u val="single"/>
      <sz val="18"/>
      <color rgb="FF000000"/>
      <name val="Calibri"/>
      <family val="2"/>
    </font>
    <font>
      <u val="single"/>
      <sz val="18"/>
      <color rgb="FF000000"/>
      <name val="Calibri"/>
      <family val="2"/>
    </font>
    <font>
      <b/>
      <sz val="16"/>
      <name val="Calibri"/>
      <family val="2"/>
    </font>
    <font>
      <sz val="16"/>
      <color rgb="FF000000"/>
      <name val="Calibri"/>
      <family val="2"/>
    </font>
    <font>
      <b/>
      <sz val="11"/>
      <color rgb="FFFF0000"/>
      <name val="Nirmala UI"/>
      <family val="2"/>
    </font>
    <font>
      <sz val="11"/>
      <color rgb="FFFF0000"/>
      <name val="Calibri"/>
      <family val="2"/>
    </font>
    <font>
      <b/>
      <sz val="14"/>
      <name val="Nirmala UI"/>
      <family val="2"/>
    </font>
    <font>
      <sz val="11"/>
      <color rgb="FF000000"/>
      <name val="Times New Roman"/>
      <family val="1"/>
    </font>
    <font>
      <b/>
      <sz val="10"/>
      <color rgb="FF000000"/>
      <name val="Calibri"/>
      <family val="2"/>
    </font>
    <font>
      <sz val="10"/>
      <color rgb="FF000000"/>
      <name val="Times New Roman"/>
      <family val="1"/>
    </font>
    <font>
      <b/>
      <sz val="11"/>
      <name val="Calibri"/>
      <family val="2"/>
    </font>
    <font>
      <b/>
      <sz val="11"/>
      <color rgb="FF000000"/>
      <name val="Times New Roman"/>
      <family val="1"/>
    </font>
    <font>
      <sz val="12"/>
      <color rgb="FF000000"/>
      <name val="Times New Roman"/>
      <family val="1"/>
    </font>
    <font>
      <sz val="14"/>
      <name val="Calibri"/>
      <family val="2"/>
    </font>
    <font>
      <b/>
      <sz val="11"/>
      <color rgb="FFFF0000"/>
      <name val="Times New Roman"/>
      <family val="1"/>
    </font>
    <font>
      <sz val="10"/>
      <color rgb="FFFF0000"/>
      <name val="Calibri"/>
      <family val="2"/>
    </font>
    <font>
      <sz val="10"/>
      <color rgb="FF000000"/>
      <name val="Nirmala UI"/>
      <family val="2"/>
    </font>
    <font>
      <sz val="12"/>
      <name val="Calibri"/>
      <family val="2"/>
    </font>
    <font>
      <sz val="9"/>
      <color rgb="FF000000"/>
      <name val="Calibri"/>
      <family val="2"/>
    </font>
    <font>
      <b/>
      <sz val="10"/>
      <color rgb="FFFFFFFF"/>
      <name val="Times New Roman"/>
      <family val="1"/>
    </font>
    <font>
      <b/>
      <sz val="10"/>
      <color rgb="FFFF0000"/>
      <name val="Calibri"/>
      <family val="2"/>
    </font>
    <font>
      <b/>
      <u val="single"/>
      <sz val="14"/>
      <color rgb="FF000000"/>
      <name val="Calibri"/>
      <family val="2"/>
    </font>
    <font>
      <b/>
      <sz val="11"/>
      <color rgb="FF000000"/>
      <name val="Nirmala UI"/>
      <family val="2"/>
    </font>
    <font>
      <b/>
      <sz val="11"/>
      <color indexed="14"/>
      <name val="Tahoma"/>
      <family val="2"/>
    </font>
    <font>
      <sz val="9"/>
      <name val="Tahoma"/>
      <family val="2"/>
    </font>
    <font>
      <b/>
      <sz val="11"/>
      <color indexed="33"/>
      <name val="Tahoma"/>
      <family val="2"/>
    </font>
    <font>
      <b/>
      <sz val="11"/>
      <color indexed="10"/>
      <name val="Calibri"/>
      <family val="2"/>
    </font>
    <font>
      <b/>
      <sz val="12"/>
      <name val="Nirmala UI"/>
      <family val="2"/>
    </font>
    <font>
      <sz val="12"/>
      <name val="Nirmala UI"/>
      <family val="2"/>
    </font>
    <font>
      <b/>
      <sz val="12"/>
      <color theme="1" tint="0.0499899983406067"/>
      <name val="Calibri"/>
      <family val="2"/>
    </font>
    <font>
      <b/>
      <sz val="18"/>
      <color rgb="FF000000"/>
      <name val="Calibri"/>
      <family val="2"/>
    </font>
    <font>
      <b/>
      <sz val="12"/>
      <color rgb="FF000000"/>
      <name val="Calibri"/>
      <family val="2"/>
      <scheme val="minor"/>
    </font>
    <font>
      <sz val="11"/>
      <name val="Calibri"/>
      <family val="2"/>
      <scheme val="minor"/>
    </font>
    <font>
      <b/>
      <u val="single"/>
      <sz val="11"/>
      <color rgb="FF000000"/>
      <name val="Calibri"/>
      <family val="2"/>
    </font>
    <font>
      <b/>
      <sz val="9"/>
      <color indexed="14"/>
      <name val="Tahoma"/>
      <family val="2"/>
    </font>
    <font>
      <b/>
      <sz val="16"/>
      <color rgb="FFFF0000"/>
      <name val="Calibri"/>
      <family val="2"/>
    </font>
    <font>
      <b/>
      <sz val="10"/>
      <name val="Calibri"/>
      <family val="2"/>
    </font>
    <font>
      <b/>
      <sz val="11"/>
      <color rgb="FFC00000"/>
      <name val="Calibri"/>
      <family val="2"/>
    </font>
    <font>
      <b/>
      <sz val="11"/>
      <color rgb="FFFF00FF"/>
      <name val="Calibri"/>
      <family val="2"/>
    </font>
    <font>
      <sz val="16"/>
      <color rgb="FFFFFF00"/>
      <name val="Calibri"/>
      <family val="2"/>
    </font>
    <font>
      <sz val="11"/>
      <name val="Times New Roman"/>
      <family val="1"/>
    </font>
    <font>
      <sz val="10"/>
      <name val="Times New Roman"/>
      <family val="1"/>
    </font>
    <font>
      <b/>
      <sz val="11"/>
      <color rgb="FF000000"/>
      <name val="Calibri"/>
      <family val="2"/>
      <scheme val="minor"/>
    </font>
    <font>
      <b/>
      <sz val="16"/>
      <color rgb="FF000000"/>
      <name val="Calibri"/>
      <family val="2"/>
      <scheme val="minor"/>
    </font>
    <font>
      <b/>
      <sz val="14"/>
      <color rgb="FF000000"/>
      <name val="Calibri"/>
      <family val="2"/>
      <scheme val="minor"/>
    </font>
    <font>
      <b/>
      <sz val="14"/>
      <color rgb="FFFF0000"/>
      <name val="Calibri"/>
      <family val="2"/>
      <scheme val="minor"/>
    </font>
    <font>
      <b/>
      <sz val="11"/>
      <color rgb="FFFF0000"/>
      <name val="Calibri"/>
      <family val="2"/>
      <scheme val="minor"/>
    </font>
    <font>
      <b/>
      <sz val="16"/>
      <color rgb="FFC00000"/>
      <name val="Calibri"/>
      <family val="2"/>
      <scheme val="minor"/>
    </font>
    <font>
      <b/>
      <sz val="14"/>
      <name val="Calibri"/>
      <family val="2"/>
      <scheme val="minor"/>
    </font>
    <font>
      <b/>
      <sz val="12"/>
      <color rgb="FFFF0000"/>
      <name val="Calibri"/>
      <family val="2"/>
      <scheme val="minor"/>
    </font>
    <font>
      <b/>
      <sz val="10"/>
      <color rgb="FF000000"/>
      <name val="Calibri"/>
      <family val="2"/>
      <scheme val="minor"/>
    </font>
    <font>
      <b/>
      <sz val="11"/>
      <name val="Calibri"/>
      <family val="2"/>
      <scheme val="minor"/>
    </font>
    <font>
      <sz val="11"/>
      <color rgb="FF000000"/>
      <name val="Calibri"/>
      <family val="2"/>
      <scheme val="minor"/>
    </font>
    <font>
      <sz val="12"/>
      <color rgb="FF000000"/>
      <name val="Calibri"/>
      <family val="2"/>
      <scheme val="minor"/>
    </font>
    <font>
      <sz val="10"/>
      <color rgb="FF000000"/>
      <name val="Calibri"/>
      <family val="2"/>
      <scheme val="minor"/>
    </font>
    <font>
      <sz val="14"/>
      <color rgb="FF000000"/>
      <name val="Calibri"/>
      <family val="2"/>
      <scheme val="minor"/>
    </font>
    <font>
      <b/>
      <sz val="8"/>
      <color rgb="FF000000"/>
      <name val="Calibri"/>
      <family val="2"/>
      <scheme val="minor"/>
    </font>
    <font>
      <sz val="11"/>
      <color rgb="FFFF0000"/>
      <name val="Calibri"/>
      <family val="2"/>
      <scheme val="minor"/>
    </font>
    <font>
      <b/>
      <sz val="14"/>
      <color rgb="FFC00000"/>
      <name val="Calibri"/>
      <family val="2"/>
    </font>
    <font>
      <b/>
      <sz val="9"/>
      <color rgb="FF000000"/>
      <name val="Calibri"/>
      <family val="2"/>
      <scheme val="minor"/>
    </font>
    <font>
      <sz val="10"/>
      <name val="Calibri"/>
      <family val="2"/>
    </font>
    <font>
      <b/>
      <sz val="10"/>
      <color rgb="FF000000"/>
      <name val="Nirmala UI"/>
      <family val="2"/>
    </font>
    <font>
      <b/>
      <sz val="11"/>
      <color rgb="FF3F3051"/>
      <name val="Calibri"/>
      <family val="2"/>
    </font>
    <font>
      <b/>
      <sz val="14"/>
      <name val="Arial"/>
      <family val="2"/>
    </font>
    <font>
      <b/>
      <sz val="20"/>
      <color rgb="FFFF0000"/>
      <name val="Calibri"/>
      <family val="2"/>
      <scheme val="minor"/>
    </font>
    <font>
      <b/>
      <sz val="12"/>
      <name val="Calibri"/>
      <family val="2"/>
      <scheme val="minor"/>
    </font>
    <font>
      <sz val="14"/>
      <color rgb="FFFF0000"/>
      <name val="Calibri"/>
      <family val="2"/>
    </font>
    <font>
      <sz val="22"/>
      <color rgb="FFFF0000"/>
      <name val="Calibri"/>
      <family val="2"/>
    </font>
    <font>
      <b/>
      <sz val="14"/>
      <color rgb="FFFF00FF"/>
      <name val="Calibri"/>
      <family val="2"/>
    </font>
    <font>
      <b/>
      <sz val="10"/>
      <color rgb="FFFF0000"/>
      <name val="Calibri"/>
      <family val="2"/>
      <scheme val="minor"/>
    </font>
    <font>
      <sz val="14"/>
      <color rgb="FFFF0000"/>
      <name val="Calibri"/>
      <family val="2"/>
      <scheme val="minor"/>
    </font>
    <font>
      <sz val="12"/>
      <color rgb="FFFF0000"/>
      <name val="Calibri"/>
      <family val="2"/>
      <scheme val="minor"/>
    </font>
    <font>
      <sz val="16"/>
      <name val="Calibri"/>
      <family val="2"/>
    </font>
    <font>
      <b/>
      <sz val="16"/>
      <color theme="3" tint="0.0499899983406067"/>
      <name val="Calibri"/>
      <family val="2"/>
    </font>
    <font>
      <b/>
      <sz val="9"/>
      <color rgb="FFFF0000"/>
      <name val="Calibri"/>
      <family val="2"/>
    </font>
    <font>
      <b/>
      <sz val="12"/>
      <color rgb="FFFF00FF"/>
      <name val="Calibri"/>
      <family val="2"/>
      <scheme val="minor"/>
    </font>
    <font>
      <sz val="11"/>
      <color rgb="FFFF00FF"/>
      <name val="Calibri"/>
      <family val="2"/>
      <scheme val="minor"/>
    </font>
    <font>
      <b/>
      <sz val="12"/>
      <color rgb="FFC00000"/>
      <name val="Calibri"/>
      <family val="2"/>
      <scheme val="minor"/>
    </font>
    <font>
      <b/>
      <sz val="12"/>
      <color rgb="FF7030A0"/>
      <name val="Calibri"/>
      <family val="2"/>
      <scheme val="minor"/>
    </font>
    <font>
      <b/>
      <sz val="10"/>
      <color rgb="FFFF00FF"/>
      <name val="Calibri"/>
      <family val="2"/>
      <scheme val="minor"/>
    </font>
    <font>
      <sz val="9"/>
      <color rgb="FF000000"/>
      <name val="Calibri"/>
      <family val="2"/>
      <scheme val="minor"/>
    </font>
    <font>
      <b/>
      <sz val="26"/>
      <name val="Calibri"/>
      <family val="2"/>
    </font>
  </fonts>
  <fills count="21">
    <fill>
      <patternFill patternType="none"/>
    </fill>
    <fill>
      <patternFill patternType="gray125"/>
    </fill>
    <fill>
      <patternFill patternType="solid">
        <fgColor rgb="FFFFFFFF"/>
        <bgColor indexed="64"/>
      </patternFill>
    </fill>
    <fill>
      <patternFill patternType="solid">
        <fgColor rgb="FFFBD4B4"/>
        <bgColor indexed="64"/>
      </patternFill>
    </fill>
    <fill>
      <patternFill patternType="solid">
        <fgColor rgb="FFFDE9D9"/>
        <bgColor indexed="64"/>
      </patternFill>
    </fill>
    <fill>
      <patternFill patternType="solid">
        <fgColor rgb="FFE6B9B8"/>
        <bgColor indexed="64"/>
      </patternFill>
    </fill>
    <fill>
      <patternFill patternType="solid">
        <fgColor rgb="FFF2F2F2"/>
        <bgColor indexed="64"/>
      </patternFill>
    </fill>
    <fill>
      <patternFill patternType="solid">
        <fgColor rgb="FFE8FEB2"/>
        <bgColor indexed="64"/>
      </patternFill>
    </fill>
    <fill>
      <patternFill patternType="solid">
        <fgColor rgb="FFFFFF99"/>
        <bgColor indexed="64"/>
      </patternFill>
    </fill>
    <fill>
      <patternFill patternType="solid">
        <fgColor theme="0"/>
        <bgColor indexed="64"/>
      </patternFill>
    </fill>
    <fill>
      <patternFill patternType="solid">
        <fgColor theme="0" tint="-0.0499700009822845"/>
        <bgColor indexed="64"/>
      </patternFill>
    </fill>
    <fill>
      <patternFill patternType="solid">
        <fgColor rgb="FFFFFF00"/>
        <bgColor indexed="64"/>
      </patternFill>
    </fill>
    <fill>
      <patternFill patternType="solid">
        <fgColor rgb="FFD6E3BC"/>
        <bgColor indexed="64"/>
      </patternFill>
    </fill>
    <fill>
      <patternFill patternType="solid">
        <fgColor rgb="FF92D050"/>
        <bgColor indexed="64"/>
      </patternFill>
    </fill>
    <fill>
      <patternFill patternType="solid">
        <fgColor theme="9" tint="0.399980008602142"/>
        <bgColor indexed="64"/>
      </patternFill>
    </fill>
    <fill>
      <patternFill patternType="solid">
        <fgColor rgb="FF00B0F0"/>
        <bgColor indexed="64"/>
      </patternFill>
    </fill>
    <fill>
      <patternFill patternType="solid">
        <fgColor rgb="FF002060"/>
        <bgColor indexed="64"/>
      </patternFill>
    </fill>
    <fill>
      <patternFill patternType="solid">
        <fgColor rgb="FFC00000"/>
        <bgColor indexed="64"/>
      </patternFill>
    </fill>
    <fill>
      <patternFill patternType="solid">
        <fgColor rgb="FFB7DDE8"/>
        <bgColor indexed="64"/>
      </patternFill>
    </fill>
    <fill>
      <patternFill patternType="solid">
        <fgColor theme="9" tint="0.599990010261536"/>
        <bgColor indexed="64"/>
      </patternFill>
    </fill>
    <fill>
      <patternFill patternType="solid">
        <fgColor theme="8" tint="0.799979984760284"/>
        <bgColor indexed="64"/>
      </patternFill>
    </fill>
  </fills>
  <borders count="97">
    <border>
      <left/>
      <right/>
      <top/>
      <bottom/>
      <diagonal/>
    </border>
    <border>
      <left style="thin">
        <color rgb="FF000000"/>
      </left>
      <right style="thin">
        <color rgb="FF000000"/>
      </right>
      <top style="thin">
        <color rgb="FF000000"/>
      </top>
      <bottom/>
    </border>
    <border>
      <left style="thin">
        <color auto="1"/>
      </left>
      <right style="thin">
        <color auto="1"/>
      </right>
      <top style="thin">
        <color auto="1"/>
      </top>
      <bottom style="thin">
        <color auto="1"/>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border>
    <border>
      <left/>
      <right/>
      <top/>
      <bottom style="thin">
        <color rgb="FF000000"/>
      </bottom>
    </border>
    <border>
      <left/>
      <right/>
      <top style="thin">
        <color rgb="FF000000"/>
      </top>
      <bottom style="thin">
        <color rgb="FF000000"/>
      </bottom>
    </border>
    <border>
      <left style="thin">
        <color rgb="FF000000"/>
      </left>
      <right/>
      <top/>
      <bottom/>
    </border>
    <border>
      <left style="thin">
        <color rgb="FF000000"/>
      </left>
      <right/>
      <top style="thin">
        <color rgb="FF000000"/>
      </top>
      <bottom/>
    </border>
    <border>
      <left/>
      <right/>
      <top style="thin">
        <color rgb="FF000000"/>
      </top>
      <bottom/>
    </border>
    <border>
      <left/>
      <right style="thin">
        <color rgb="FF000000"/>
      </right>
      <top/>
      <bottom/>
    </border>
    <border>
      <left style="thin">
        <color rgb="FF000000"/>
      </left>
      <right/>
      <top/>
      <bottom style="thin">
        <color rgb="FF000000"/>
      </bottom>
    </border>
    <border>
      <left/>
      <right style="thin">
        <color auto="1"/>
      </right>
      <top style="thin">
        <color auto="1"/>
      </top>
      <bottom style="thin">
        <color auto="1"/>
      </bottom>
    </border>
    <border>
      <left style="thin">
        <color auto="1"/>
      </left>
      <right/>
      <top style="thin">
        <color auto="1"/>
      </top>
      <bottom/>
    </border>
    <border>
      <left/>
      <right/>
      <top style="thin">
        <color auto="1"/>
      </top>
      <bottom/>
    </border>
    <border>
      <left/>
      <right/>
      <top style="thin">
        <color auto="1"/>
      </top>
      <bottom style="thin">
        <color auto="1"/>
      </bottom>
    </border>
    <border>
      <left/>
      <right style="thin">
        <color auto="1"/>
      </right>
      <top/>
      <bottom/>
    </border>
    <border>
      <left style="thin">
        <color auto="1"/>
      </left>
      <right/>
      <top style="thin">
        <color auto="1"/>
      </top>
      <bottom style="thin">
        <color auto="1"/>
      </bottom>
    </border>
    <border>
      <left style="thin">
        <color auto="1"/>
      </left>
      <right style="thin">
        <color auto="1"/>
      </right>
      <top/>
      <bottom/>
    </border>
    <border>
      <left/>
      <right style="thin">
        <color auto="1"/>
      </right>
      <top style="thin">
        <color auto="1"/>
      </top>
      <bottom/>
    </border>
    <border>
      <left style="thick">
        <color auto="1"/>
      </left>
      <right style="thick">
        <color auto="1"/>
      </right>
      <top style="thick">
        <color auto="1"/>
      </top>
      <bottom style="thick">
        <color auto="1"/>
      </bottom>
    </border>
    <border>
      <left style="thick">
        <color auto="1"/>
      </left>
      <right/>
      <top style="thick">
        <color auto="1"/>
      </top>
      <bottom style="thick">
        <color auto="1"/>
      </bottom>
    </border>
    <border>
      <left style="thick">
        <color auto="1"/>
      </left>
      <right style="medium">
        <color auto="1"/>
      </right>
      <top style="thick">
        <color auto="1"/>
      </top>
      <bottom style="thick">
        <color auto="1"/>
      </bottom>
    </border>
    <border>
      <left style="thin">
        <color auto="1"/>
      </left>
      <right style="thin">
        <color rgb="FF000000"/>
      </right>
      <top/>
      <bottom/>
    </border>
    <border>
      <left style="thin">
        <color rgb="FF000000"/>
      </left>
      <right style="thin">
        <color auto="1"/>
      </right>
      <top/>
      <bottom/>
    </border>
    <border>
      <left style="thin">
        <color auto="1"/>
      </left>
      <right/>
      <top/>
      <bottom/>
    </border>
    <border>
      <left style="thin">
        <color auto="1"/>
      </left>
      <right/>
      <top/>
      <bottom style="thin">
        <color auto="1"/>
      </bottom>
    </border>
    <border>
      <left/>
      <right/>
      <top/>
      <bottom style="thin">
        <color auto="1"/>
      </bottom>
    </border>
    <border>
      <left/>
      <right style="thin">
        <color auto="1"/>
      </right>
      <top/>
      <bottom style="thin">
        <color auto="1"/>
      </bottom>
    </border>
    <border>
      <left style="thin">
        <color rgb="FF000000"/>
      </left>
      <right style="thin">
        <color rgb="FF000000"/>
      </right>
      <top style="thin">
        <color auto="1"/>
      </top>
      <bottom style="thin">
        <color rgb="FF000000"/>
      </bottom>
    </border>
    <border>
      <left style="thin">
        <color auto="1"/>
      </left>
      <right style="thin">
        <color rgb="FF000000"/>
      </right>
      <top style="thin">
        <color rgb="FF000000"/>
      </top>
      <bottom/>
    </border>
    <border>
      <left style="thick">
        <color auto="1"/>
      </left>
      <right style="thick">
        <color auto="1"/>
      </right>
      <top/>
      <bottom style="thick">
        <color auto="1"/>
      </bottom>
    </border>
    <border>
      <left style="thin">
        <color auto="1"/>
      </left>
      <right style="thick">
        <color auto="1"/>
      </right>
      <top/>
      <bottom style="thick">
        <color auto="1"/>
      </bottom>
    </border>
    <border>
      <left style="thin">
        <color auto="1"/>
      </left>
      <right style="thick">
        <color auto="1"/>
      </right>
      <top style="thick">
        <color auto="1"/>
      </top>
      <bottom style="thick">
        <color auto="1"/>
      </bottom>
    </border>
    <border>
      <left style="thin">
        <color rgb="FF000000"/>
      </left>
      <right style="thin">
        <color auto="1"/>
      </right>
      <top style="thin">
        <color rgb="FF000000"/>
      </top>
      <bottom/>
    </border>
    <border>
      <left style="thin">
        <color rgb="FF000000"/>
      </left>
      <right style="thin">
        <color auto="1"/>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auto="1"/>
      </left>
      <right style="thin">
        <color auto="1"/>
      </right>
      <top/>
      <bottom style="thin">
        <color auto="1"/>
      </bottom>
    </border>
    <border>
      <left style="thick">
        <color auto="1"/>
      </left>
      <right/>
      <top/>
      <bottom/>
    </border>
    <border>
      <left/>
      <right style="thick">
        <color auto="1"/>
      </right>
      <top/>
      <bottom/>
    </border>
    <border>
      <left style="thick">
        <color auto="1"/>
      </left>
      <right style="thin">
        <color rgb="FF000000"/>
      </right>
      <top style="thin">
        <color rgb="FF000000"/>
      </top>
      <bottom/>
    </border>
    <border>
      <left style="thin">
        <color rgb="FF000000"/>
      </left>
      <right style="thick">
        <color auto="1"/>
      </right>
      <top style="thin">
        <color rgb="FF000000"/>
      </top>
      <bottom/>
    </border>
    <border>
      <left style="thick">
        <color auto="1"/>
      </left>
      <right style="thin">
        <color rgb="FF000000"/>
      </right>
      <top style="thin">
        <color auto="1"/>
      </top>
      <bottom style="thin">
        <color rgb="FF000000"/>
      </bottom>
    </border>
    <border>
      <left style="thin">
        <color rgb="FF000000"/>
      </left>
      <right style="thick">
        <color auto="1"/>
      </right>
      <top style="thin">
        <color auto="1"/>
      </top>
      <bottom style="thin">
        <color rgb="FF000000"/>
      </bottom>
    </border>
    <border>
      <left style="thick">
        <color auto="1"/>
      </left>
      <right style="thin">
        <color rgb="FF000000"/>
      </right>
      <top style="thin">
        <color rgb="FF000000"/>
      </top>
      <bottom style="thin">
        <color rgb="FF000000"/>
      </bottom>
    </border>
    <border>
      <left style="thin">
        <color rgb="FF000000"/>
      </left>
      <right style="thick">
        <color auto="1"/>
      </right>
      <top style="thin">
        <color rgb="FF000000"/>
      </top>
      <bottom style="thin">
        <color rgb="FF000000"/>
      </bottom>
    </border>
    <border>
      <left style="thick">
        <color auto="1"/>
      </left>
      <right style="thin">
        <color rgb="FF000000"/>
      </right>
      <top style="thin">
        <color rgb="FF000000"/>
      </top>
      <bottom style="thick">
        <color auto="1"/>
      </bottom>
    </border>
    <border>
      <left style="thin">
        <color rgb="FF000000"/>
      </left>
      <right style="thin">
        <color rgb="FF000000"/>
      </right>
      <top style="thin">
        <color rgb="FF000000"/>
      </top>
      <bottom style="thick">
        <color auto="1"/>
      </bottom>
    </border>
    <border>
      <left style="thin">
        <color rgb="FF000000"/>
      </left>
      <right style="thick">
        <color auto="1"/>
      </right>
      <top style="thin">
        <color rgb="FF000000"/>
      </top>
      <bottom style="thick">
        <color auto="1"/>
      </bottom>
    </border>
    <border>
      <left style="thin">
        <color rgb="FF000000"/>
      </left>
      <right style="thin">
        <color auto="1"/>
      </right>
      <top style="thin">
        <color auto="1"/>
      </top>
      <bottom style="thin">
        <color rgb="FF000000"/>
      </bottom>
    </border>
    <border>
      <left/>
      <right style="thick">
        <color auto="1"/>
      </right>
      <top style="thin">
        <color rgb="FF000000"/>
      </top>
      <bottom/>
    </border>
    <border>
      <left style="thick">
        <color auto="1"/>
      </left>
      <right/>
      <top/>
      <bottom style="thin">
        <color auto="1"/>
      </bottom>
    </border>
    <border>
      <left/>
      <right style="thick">
        <color auto="1"/>
      </right>
      <top/>
      <bottom style="thin">
        <color auto="1"/>
      </bottom>
    </border>
    <border>
      <left style="thick">
        <color auto="1"/>
      </left>
      <right/>
      <top/>
      <bottom style="thick">
        <color auto="1"/>
      </bottom>
    </border>
    <border>
      <left/>
      <right/>
      <top/>
      <bottom style="thick">
        <color auto="1"/>
      </bottom>
    </border>
    <border>
      <left style="medium">
        <color auto="1"/>
      </left>
      <right style="thin">
        <color auto="1"/>
      </right>
      <top style="medium">
        <color auto="1"/>
      </top>
      <bottom style="medium">
        <color auto="1"/>
      </bottom>
    </border>
    <border>
      <left style="medium">
        <color auto="1"/>
      </left>
      <right style="medium">
        <color auto="1"/>
      </right>
      <top style="medium">
        <color auto="1"/>
      </top>
      <bottom style="medium">
        <color auto="1"/>
      </bottom>
    </border>
    <border>
      <left style="thick">
        <color auto="1"/>
      </left>
      <right style="thick">
        <color auto="1"/>
      </right>
      <top style="thick">
        <color auto="1"/>
      </top>
      <bottom/>
    </border>
    <border>
      <left style="thin">
        <color rgb="FF000000"/>
      </left>
      <right style="thin">
        <color rgb="FF000000"/>
      </right>
      <top/>
      <bottom style="thin">
        <color rgb="FF000000"/>
      </bottom>
    </border>
    <border>
      <left style="thin">
        <color rgb="FF000000"/>
      </left>
      <right style="thin">
        <color auto="1"/>
      </right>
      <top/>
      <bottom style="thin">
        <color rgb="FF000000"/>
      </bottom>
    </border>
    <border>
      <left style="thin">
        <color rgb="FF000000"/>
      </left>
      <right style="thin">
        <color rgb="FF000000"/>
      </right>
      <top style="thin">
        <color rgb="FF000000"/>
      </top>
      <bottom style="thin">
        <color auto="1"/>
      </bottom>
    </border>
    <border>
      <left style="thin">
        <color rgb="FF000000"/>
      </left>
      <right style="thin">
        <color auto="1"/>
      </right>
      <top style="thin">
        <color rgb="FF000000"/>
      </top>
      <bottom style="thin">
        <color auto="1"/>
      </bottom>
    </border>
    <border>
      <left style="thin">
        <color auto="1"/>
      </left>
      <right style="thin">
        <color rgb="FF000000"/>
      </right>
      <top style="thin">
        <color rgb="FF000000"/>
      </top>
      <bottom style="thin">
        <color rgb="FF000000"/>
      </bottom>
    </border>
    <border>
      <left/>
      <right style="thick">
        <color auto="1"/>
      </right>
      <top/>
      <bottom style="thick">
        <color auto="1"/>
      </bottom>
    </border>
    <border>
      <left/>
      <right/>
      <top style="thick">
        <color auto="1"/>
      </top>
      <bottom style="thick">
        <color auto="1"/>
      </bottom>
    </border>
    <border>
      <left/>
      <right style="thick">
        <color auto="1"/>
      </right>
      <top style="thick">
        <color auto="1"/>
      </top>
      <bottom style="thick">
        <color auto="1"/>
      </bottom>
    </border>
    <border>
      <left style="thick">
        <color auto="1"/>
      </left>
      <right/>
      <top style="thick">
        <color auto="1"/>
      </top>
      <bottom/>
    </border>
    <border>
      <left/>
      <right/>
      <top style="thick">
        <color auto="1"/>
      </top>
      <bottom/>
    </border>
    <border>
      <left/>
      <right style="thick">
        <color auto="1"/>
      </right>
      <top style="thick">
        <color auto="1"/>
      </top>
      <bottom/>
    </border>
    <border>
      <left style="thick">
        <color auto="1"/>
      </left>
      <right/>
      <top style="thin">
        <color rgb="FF000000"/>
      </top>
      <bottom style="thin">
        <color rgb="FF000000"/>
      </bottom>
    </border>
    <border>
      <left style="thin">
        <color rgb="FF000000"/>
      </left>
      <right style="thin">
        <color rgb="FF000000"/>
      </right>
      <top style="thin">
        <color auto="1"/>
      </top>
      <bottom/>
    </border>
    <border>
      <left style="thin">
        <color auto="1"/>
      </left>
      <right style="thin">
        <color rgb="FF000000"/>
      </right>
      <top style="thin">
        <color auto="1"/>
      </top>
      <bottom/>
    </border>
    <border>
      <left style="thin">
        <color auto="1"/>
      </left>
      <right style="thin">
        <color rgb="FF000000"/>
      </right>
      <top/>
      <bottom style="thin">
        <color rgb="FF000000"/>
      </bottom>
    </border>
    <border>
      <left style="thick">
        <color auto="1"/>
      </left>
      <right style="thin">
        <color rgb="FF000000"/>
      </right>
      <top/>
      <bottom/>
    </border>
    <border>
      <left style="thin">
        <color rgb="FF000000"/>
      </left>
      <right style="thick">
        <color auto="1"/>
      </right>
      <top/>
      <bottom/>
    </border>
    <border>
      <left style="thin">
        <color rgb="FF000000"/>
      </left>
      <right style="thick">
        <color auto="1"/>
      </right>
      <top/>
      <bottom style="thin">
        <color rgb="FF000000"/>
      </bottom>
    </border>
    <border>
      <left/>
      <right style="thin">
        <color rgb="FF000000"/>
      </right>
      <top/>
      <bottom style="thin">
        <color rgb="FF000000"/>
      </bottom>
    </border>
    <border>
      <left style="thick">
        <color auto="1"/>
      </left>
      <right/>
      <top/>
      <bottom style="thin">
        <color rgb="FF000000"/>
      </bottom>
    </border>
    <border>
      <left/>
      <right style="thin">
        <color rgb="FF000000"/>
      </right>
      <top style="thin">
        <color rgb="FF000000"/>
      </top>
      <bottom/>
    </border>
    <border>
      <left style="thick">
        <color auto="1"/>
      </left>
      <right style="thin">
        <color rgb="FF000000"/>
      </right>
      <top/>
      <bottom style="thin">
        <color rgb="FF000000"/>
      </bottom>
    </border>
    <border>
      <left style="thin">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style="thick">
        <color auto="1"/>
      </left>
      <right style="thin">
        <color auto="1"/>
      </right>
      <top style="thick">
        <color auto="1"/>
      </top>
      <bottom style="thick">
        <color auto="1"/>
      </bottom>
    </border>
    <border>
      <left style="thick">
        <color auto="1"/>
      </left>
      <right style="thin">
        <color auto="1"/>
      </right>
      <top style="thick">
        <color auto="1"/>
      </top>
      <bottom/>
    </border>
    <border>
      <left style="thin">
        <color auto="1"/>
      </left>
      <right/>
      <top style="thick">
        <color auto="1"/>
      </top>
      <bottom style="thick">
        <color auto="1"/>
      </bottom>
    </border>
    <border>
      <left/>
      <right style="thin">
        <color auto="1"/>
      </right>
      <top style="thick">
        <color auto="1"/>
      </top>
      <bottom style="thick">
        <color auto="1"/>
      </bottom>
    </border>
    <border>
      <left/>
      <right style="thick">
        <color auto="1"/>
      </right>
      <top/>
      <bottom style="thin">
        <color rgb="FF000000"/>
      </bottom>
    </border>
    <border>
      <left style="thick">
        <color auto="1"/>
      </left>
      <right/>
      <top style="thin">
        <color auto="1"/>
      </top>
      <bottom/>
    </border>
    <border>
      <left/>
      <right style="thick">
        <color auto="1"/>
      </right>
      <top style="thin">
        <color auto="1"/>
      </top>
      <bottom/>
    </border>
    <border>
      <left style="thin">
        <color auto="1"/>
      </left>
      <right/>
      <top/>
      <bottom style="thin">
        <color rgb="FF000000"/>
      </bottom>
    </border>
    <border>
      <left/>
      <right style="thin">
        <color auto="1"/>
      </right>
      <top/>
      <bottom style="thin">
        <color rgb="FF000000"/>
      </bottom>
    </border>
    <border>
      <left style="thin">
        <color auto="1"/>
      </left>
      <right/>
      <top style="thin">
        <color rgb="FF000000"/>
      </top>
      <bottom style="thin">
        <color auto="1"/>
      </bottom>
    </border>
    <border>
      <left/>
      <right style="thin">
        <color rgb="FF000000"/>
      </right>
      <top style="thin">
        <color rgb="FF000000"/>
      </top>
      <bottom style="thin">
        <color auto="1"/>
      </bottom>
    </border>
    <border>
      <left/>
      <right style="thin">
        <color auto="1"/>
      </right>
      <top style="thin">
        <color rgb="FF000000"/>
      </top>
      <bottom/>
    </border>
    <border>
      <left style="thin">
        <color auto="1"/>
      </left>
      <right style="thin">
        <color auto="1"/>
      </right>
      <top style="thin">
        <color auto="1"/>
      </top>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101">
    <xf numFmtId="0" fontId="0" fillId="0" borderId="0" xfId="0" applyAlignment="1">
      <alignment vertical="center"/>
    </xf>
    <xf numFmtId="0" fontId="2" fillId="0" borderId="0" xfId="0" applyFont="1" applyAlignment="1">
      <alignment/>
    </xf>
    <xf numFmtId="0" fontId="2" fillId="0" borderId="0" xfId="0" applyFont="1" applyAlignment="1">
      <alignment horizontal="center" vertical="center"/>
    </xf>
    <xf numFmtId="0" fontId="2" fillId="2" borderId="0" xfId="0" applyFont="1" applyFill="1" applyBorder="1" applyAlignment="1">
      <alignment/>
    </xf>
    <xf numFmtId="0" fontId="2" fillId="2" borderId="0" xfId="0" applyFont="1" applyFill="1" applyBorder="1" applyAlignment="1">
      <alignment horizontal="center" vertical="center"/>
    </xf>
    <xf numFmtId="0" fontId="3" fillId="3"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0" xfId="0" applyFont="1" applyAlignment="1">
      <alignment/>
    </xf>
    <xf numFmtId="0" fontId="2" fillId="0" borderId="0" xfId="0" applyFont="1" applyAlignment="1">
      <alignment/>
    </xf>
    <xf numFmtId="0" fontId="2" fillId="0" borderId="0" xfId="0" applyNumberFormat="1" applyFont="1" applyAlignment="1">
      <alignment/>
    </xf>
    <xf numFmtId="0" fontId="0" fillId="0" borderId="0" xfId="0" applyFont="1" applyBorder="1" applyAlignment="1">
      <alignment wrapText="1"/>
    </xf>
    <xf numFmtId="0" fontId="15" fillId="2" borderId="0" xfId="0" applyFont="1" applyFill="1" applyBorder="1" applyAlignment="1">
      <alignment horizontal="center" vertical="center"/>
    </xf>
    <xf numFmtId="0" fontId="0" fillId="0" borderId="0" xfId="0" applyFont="1" applyBorder="1" applyAlignment="1">
      <alignment wrapText="1"/>
    </xf>
    <xf numFmtId="0" fontId="21" fillId="4"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 fillId="0" borderId="2" xfId="0" applyFont="1" applyBorder="1" applyAlignment="1">
      <alignment horizontal="center" vertical="center"/>
    </xf>
    <xf numFmtId="0" fontId="1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xf>
    <xf numFmtId="164" fontId="2"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xf>
    <xf numFmtId="0" fontId="2" fillId="2" borderId="0"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0" fillId="2" borderId="0" xfId="0" applyFont="1" applyFill="1" applyAlignment="1">
      <alignment/>
    </xf>
    <xf numFmtId="0" fontId="28" fillId="2" borderId="0" xfId="0" applyFont="1" applyFill="1" applyBorder="1" applyAlignment="1">
      <alignment vertical="center"/>
    </xf>
    <xf numFmtId="0" fontId="0" fillId="2" borderId="0" xfId="0" applyFont="1" applyFill="1" applyBorder="1" applyAlignment="1">
      <alignment/>
    </xf>
    <xf numFmtId="0" fontId="0" fillId="2" borderId="0" xfId="0" applyFont="1" applyFill="1" applyBorder="1" applyAlignment="1">
      <alignment vertical="center"/>
    </xf>
    <xf numFmtId="167" fontId="17" fillId="0" borderId="2" xfId="0" applyNumberFormat="1" applyFont="1" applyFill="1" applyBorder="1" applyAlignment="1">
      <alignment horizontal="left" vertical="center"/>
    </xf>
    <xf numFmtId="0" fontId="10" fillId="7" borderId="4"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 fillId="0" borderId="0" xfId="0" applyFont="1" applyAlignment="1">
      <alignment horizontal="center" vertical="center" wrapText="1"/>
    </xf>
    <xf numFmtId="0" fontId="33" fillId="0" borderId="0" xfId="0" applyFont="1" applyAlignment="1">
      <alignment/>
    </xf>
    <xf numFmtId="169" fontId="33" fillId="0" borderId="0" xfId="0" applyNumberFormat="1" applyFont="1" applyAlignment="1">
      <alignment/>
    </xf>
    <xf numFmtId="0" fontId="2" fillId="0" borderId="0" xfId="0" applyFont="1" applyAlignment="1">
      <alignment/>
    </xf>
    <xf numFmtId="0" fontId="7" fillId="0" borderId="5" xfId="0" applyFont="1" applyBorder="1" applyAlignment="1">
      <alignment horizontal="center" vertical="center"/>
    </xf>
    <xf numFmtId="0" fontId="33" fillId="0" borderId="0" xfId="0" applyFont="1" applyAlignment="1">
      <alignment horizontal="center" vertical="center"/>
    </xf>
    <xf numFmtId="0" fontId="33" fillId="0" borderId="2" xfId="0" applyFont="1" applyBorder="1" applyAlignment="1">
      <alignment/>
    </xf>
    <xf numFmtId="0" fontId="33" fillId="0" borderId="2" xfId="0" applyFont="1" applyBorder="1" applyAlignment="1">
      <alignment horizontal="center" vertical="center"/>
    </xf>
    <xf numFmtId="0" fontId="33" fillId="0" borderId="0" xfId="0" applyFont="1" applyBorder="1" applyAlignment="1">
      <alignment/>
    </xf>
    <xf numFmtId="0" fontId="33" fillId="0" borderId="0" xfId="0" applyFont="1" applyBorder="1" applyAlignment="1">
      <alignment horizontal="center" vertical="center"/>
    </xf>
    <xf numFmtId="164" fontId="2" fillId="2" borderId="2" xfId="0" applyNumberFormat="1" applyFont="1" applyFill="1" applyBorder="1" applyAlignment="1">
      <alignment horizontal="center" vertical="center"/>
    </xf>
    <xf numFmtId="0" fontId="33" fillId="0" borderId="0" xfId="0" applyFont="1" applyBorder="1" applyAlignment="1">
      <alignment/>
    </xf>
    <xf numFmtId="0" fontId="2" fillId="2" borderId="2" xfId="0" applyFont="1" applyFill="1" applyBorder="1" applyAlignment="1">
      <alignment horizontal="center" vertical="center"/>
    </xf>
    <xf numFmtId="0" fontId="35" fillId="0" borderId="0" xfId="0" applyFont="1" applyAlignment="1">
      <alignment horizontal="center" vertical="center" wrapText="1"/>
    </xf>
    <xf numFmtId="0" fontId="35" fillId="0" borderId="0"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Alignment="1">
      <alignment horizontal="center" vertical="center"/>
    </xf>
    <xf numFmtId="0" fontId="33" fillId="0" borderId="0" xfId="0" applyFont="1" applyAlignment="1">
      <alignment horizontal="center" vertical="center"/>
    </xf>
    <xf numFmtId="0" fontId="2" fillId="0" borderId="0" xfId="0" applyFont="1" applyAlignment="1">
      <alignment/>
    </xf>
    <xf numFmtId="0" fontId="23" fillId="0" borderId="0" xfId="0" applyFont="1" applyAlignment="1">
      <alignment horizontal="center" vertical="center" wrapText="1"/>
    </xf>
    <xf numFmtId="0" fontId="2" fillId="0" borderId="0" xfId="0" applyFont="1" applyAlignment="1">
      <alignment/>
    </xf>
    <xf numFmtId="0" fontId="4" fillId="0" borderId="0" xfId="0" applyNumberFormat="1" applyFont="1" applyAlignment="1">
      <alignment horizontal="center" vertical="center"/>
    </xf>
    <xf numFmtId="0" fontId="2" fillId="8" borderId="1" xfId="0" applyFont="1" applyFill="1" applyBorder="1" applyAlignment="1">
      <alignment horizontal="center" vertical="center" wrapText="1"/>
    </xf>
    <xf numFmtId="0" fontId="2" fillId="0" borderId="0" xfId="0" applyFont="1" applyAlignment="1">
      <alignment/>
    </xf>
    <xf numFmtId="0" fontId="2" fillId="0" borderId="0" xfId="0" applyFont="1" applyAlignment="1">
      <alignment/>
    </xf>
    <xf numFmtId="0" fontId="11" fillId="8" borderId="6"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11" fillId="8" borderId="3" xfId="0" applyFont="1" applyFill="1" applyBorder="1" applyAlignment="1">
      <alignment vertical="center" wrapText="1"/>
    </xf>
    <xf numFmtId="0" fontId="11" fillId="8" borderId="4" xfId="0" applyFont="1" applyFill="1" applyBorder="1" applyAlignment="1">
      <alignment vertical="center" wrapText="1"/>
    </xf>
    <xf numFmtId="0" fontId="42" fillId="8" borderId="7" xfId="0" applyFont="1" applyFill="1" applyBorder="1" applyAlignment="1">
      <alignment horizontal="center" vertical="center" wrapText="1"/>
    </xf>
    <xf numFmtId="0" fontId="2" fillId="0" borderId="0" xfId="0" applyFont="1" applyAlignment="1">
      <alignment/>
    </xf>
    <xf numFmtId="0" fontId="38" fillId="0" borderId="0" xfId="0" applyFont="1" applyAlignment="1">
      <alignment vertical="center"/>
    </xf>
    <xf numFmtId="0" fontId="2" fillId="0" borderId="0" xfId="0" applyFont="1" applyAlignment="1">
      <alignment/>
    </xf>
    <xf numFmtId="0" fontId="2" fillId="0" borderId="0" xfId="0" applyFont="1" applyAlignment="1">
      <alignment/>
    </xf>
    <xf numFmtId="0" fontId="0" fillId="2" borderId="0" xfId="0" applyFont="1" applyFill="1" applyBorder="1" applyAlignment="1">
      <alignment/>
    </xf>
    <xf numFmtId="0" fontId="2" fillId="8" borderId="8" xfId="0" applyFont="1" applyFill="1" applyBorder="1" applyAlignment="1">
      <alignment horizontal="center" vertical="center" wrapText="1"/>
    </xf>
    <xf numFmtId="0" fontId="33" fillId="0" borderId="0" xfId="0" applyFont="1" applyAlignment="1">
      <alignment wrapText="1"/>
    </xf>
    <xf numFmtId="0" fontId="45" fillId="2" borderId="1" xfId="0" applyFont="1" applyFill="1" applyBorder="1" applyAlignment="1">
      <alignment horizontal="center" vertical="center"/>
    </xf>
    <xf numFmtId="0" fontId="2" fillId="0" borderId="0" xfId="0" applyFont="1" applyAlignment="1">
      <alignment/>
    </xf>
    <xf numFmtId="0" fontId="2" fillId="0" borderId="0" xfId="0" applyFont="1" applyAlignment="1">
      <alignment/>
    </xf>
    <xf numFmtId="0" fontId="2" fillId="8" borderId="3" xfId="0" applyFont="1" applyFill="1" applyBorder="1" applyAlignment="1">
      <alignment horizontal="center" vertical="center" wrapText="1"/>
    </xf>
    <xf numFmtId="0" fontId="38" fillId="0" borderId="0" xfId="0" applyFont="1" applyAlignment="1">
      <alignment vertical="center"/>
    </xf>
    <xf numFmtId="0" fontId="2" fillId="0" borderId="0" xfId="0" applyFont="1" applyAlignment="1">
      <alignment horizontal="right"/>
    </xf>
    <xf numFmtId="0" fontId="2" fillId="0" borderId="0" xfId="0" applyFont="1" applyAlignment="1">
      <alignment vertical="center"/>
    </xf>
    <xf numFmtId="0" fontId="10" fillId="0" borderId="9" xfId="0" applyFont="1" applyBorder="1" applyAlignment="1">
      <alignment vertical="center"/>
    </xf>
    <xf numFmtId="0" fontId="10" fillId="0" borderId="7" xfId="0" applyFont="1" applyBorder="1" applyAlignment="1">
      <alignment vertical="center"/>
    </xf>
    <xf numFmtId="0" fontId="10" fillId="0" borderId="0" xfId="0" applyFont="1" applyAlignment="1">
      <alignment vertical="center"/>
    </xf>
    <xf numFmtId="0" fontId="10" fillId="0" borderId="10" xfId="0" applyFont="1" applyBorder="1" applyAlignment="1">
      <alignment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4" fillId="0" borderId="7" xfId="0" applyFont="1" applyBorder="1" applyAlignment="1">
      <alignment vertical="center"/>
    </xf>
    <xf numFmtId="0" fontId="4" fillId="0" borderId="0" xfId="0" applyFont="1" applyAlignment="1">
      <alignment vertical="center"/>
    </xf>
    <xf numFmtId="0" fontId="10" fillId="0" borderId="11" xfId="0" applyFont="1" applyBorder="1" applyAlignment="1">
      <alignment vertical="center"/>
    </xf>
    <xf numFmtId="0" fontId="10" fillId="0" borderId="5" xfId="0" applyFont="1" applyBorder="1" applyAlignment="1">
      <alignment vertical="center"/>
    </xf>
    <xf numFmtId="0" fontId="5" fillId="0" borderId="0" xfId="0" applyFont="1" applyAlignment="1">
      <alignment/>
    </xf>
    <xf numFmtId="0" fontId="2" fillId="2" borderId="0" xfId="0" applyFont="1" applyFill="1" applyBorder="1" applyAlignment="1">
      <alignment/>
    </xf>
    <xf numFmtId="0" fontId="0" fillId="0" borderId="3" xfId="0" applyFont="1" applyBorder="1" applyAlignment="1">
      <alignment horizontal="center" vertical="center" wrapText="1"/>
    </xf>
    <xf numFmtId="0" fontId="0" fillId="0" borderId="0" xfId="0" applyFont="1" applyAlignment="1">
      <alignment vertical="center"/>
    </xf>
    <xf numFmtId="0" fontId="0" fillId="0" borderId="0" xfId="0" applyFont="1" applyAlignment="1">
      <alignment/>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43" fillId="8" borderId="2" xfId="0" applyFont="1" applyFill="1" applyBorder="1" applyAlignment="1" applyProtection="1">
      <alignment horizontal="center" vertical="center"/>
      <protection locked="0"/>
    </xf>
    <xf numFmtId="0" fontId="57" fillId="0" borderId="2" xfId="0" applyFont="1" applyBorder="1" applyAlignment="1">
      <alignment horizontal="center" vertical="center" wrapText="1"/>
    </xf>
    <xf numFmtId="0" fontId="57" fillId="0" borderId="2" xfId="0" applyFont="1" applyBorder="1" applyAlignment="1">
      <alignment vertical="center" wrapText="1"/>
    </xf>
    <xf numFmtId="0" fontId="2" fillId="0" borderId="2" xfId="0" applyFont="1" applyBorder="1" applyAlignment="1">
      <alignment/>
    </xf>
    <xf numFmtId="0" fontId="0" fillId="0" borderId="2" xfId="0" applyBorder="1" applyAlignment="1">
      <alignment vertical="center"/>
    </xf>
    <xf numFmtId="0" fontId="8" fillId="0" borderId="2" xfId="0" applyFont="1" applyBorder="1" applyAlignment="1">
      <alignment horizontal="center" vertical="center" wrapText="1"/>
    </xf>
    <xf numFmtId="0" fontId="43" fillId="0" borderId="2" xfId="0" applyFont="1" applyBorder="1" applyAlignment="1">
      <alignment horizontal="center" vertical="center" wrapText="1"/>
    </xf>
    <xf numFmtId="0" fontId="2" fillId="9" borderId="0" xfId="0" applyFont="1" applyFill="1" applyBorder="1" applyAlignment="1">
      <alignment/>
    </xf>
    <xf numFmtId="0" fontId="0" fillId="9" borderId="0" xfId="0" applyFill="1" applyAlignment="1">
      <alignment vertical="center"/>
    </xf>
    <xf numFmtId="0" fontId="2" fillId="9" borderId="0" xfId="0" applyFont="1" applyFill="1" applyBorder="1" applyAlignment="1">
      <alignment horizontal="center" vertical="center" wrapText="1"/>
    </xf>
    <xf numFmtId="0" fontId="2" fillId="0" borderId="2" xfId="0" applyFont="1" applyBorder="1" applyAlignment="1">
      <alignment vertical="center"/>
    </xf>
    <xf numFmtId="0" fontId="0" fillId="0" borderId="0" xfId="0" applyBorder="1" applyAlignment="1">
      <alignment vertical="center"/>
    </xf>
    <xf numFmtId="0" fontId="0" fillId="0" borderId="0" xfId="0" applyAlignment="1">
      <alignment vertical="center"/>
    </xf>
    <xf numFmtId="0" fontId="0" fillId="0" borderId="0" xfId="0" applyAlignment="1" applyProtection="1">
      <alignment vertical="center"/>
      <protection locked="0"/>
    </xf>
    <xf numFmtId="0" fontId="0" fillId="0" borderId="12" xfId="0" applyBorder="1" applyAlignment="1" applyProtection="1">
      <alignment vertical="center"/>
      <protection locked="0"/>
    </xf>
    <xf numFmtId="0" fontId="36" fillId="0" borderId="13" xfId="0" applyFont="1" applyBorder="1" applyAlignment="1" applyProtection="1">
      <alignment horizontal="left" vertical="center"/>
      <protection locked="0"/>
    </xf>
    <xf numFmtId="0" fontId="36" fillId="0" borderId="14" xfId="0" applyFont="1" applyBorder="1" applyAlignment="1" applyProtection="1">
      <alignment horizontal="center" vertical="center"/>
      <protection locked="0"/>
    </xf>
    <xf numFmtId="0" fontId="36" fillId="0" borderId="15" xfId="0" applyFont="1" applyBorder="1" applyAlignment="1" applyProtection="1">
      <alignment horizontal="center" vertical="center"/>
      <protection locked="0"/>
    </xf>
    <xf numFmtId="0" fontId="36" fillId="0" borderId="2" xfId="0" applyFont="1" applyBorder="1" applyAlignment="1" applyProtection="1">
      <alignment horizontal="center" vertical="center" wrapText="1"/>
      <protection locked="0"/>
    </xf>
    <xf numFmtId="0" fontId="0" fillId="0" borderId="16" xfId="0" applyBorder="1" applyAlignment="1" applyProtection="1">
      <alignment vertical="center"/>
      <protection locked="0"/>
    </xf>
    <xf numFmtId="0" fontId="36" fillId="0" borderId="15" xfId="0" applyFont="1" applyBorder="1" applyAlignment="1" applyProtection="1">
      <alignment horizontal="center" vertical="center" wrapText="1"/>
      <protection locked="0"/>
    </xf>
    <xf numFmtId="0" fontId="43"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36" fillId="0" borderId="17" xfId="0" applyFont="1" applyBorder="1" applyAlignment="1" applyProtection="1">
      <alignment vertical="center"/>
      <protection locked="0"/>
    </xf>
    <xf numFmtId="0" fontId="36" fillId="0" borderId="12" xfId="0" applyFont="1" applyBorder="1" applyAlignment="1" applyProtection="1">
      <alignment vertical="center"/>
      <protection locked="0"/>
    </xf>
    <xf numFmtId="0" fontId="36" fillId="0" borderId="15" xfId="0" applyFont="1" applyBorder="1" applyAlignment="1" applyProtection="1">
      <alignment vertical="center"/>
      <protection locked="0"/>
    </xf>
    <xf numFmtId="0" fontId="36" fillId="0" borderId="18"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protection locked="0"/>
    </xf>
    <xf numFmtId="0" fontId="17" fillId="10" borderId="2" xfId="0" applyFont="1" applyFill="1" applyBorder="1" applyAlignment="1" applyProtection="1">
      <alignment horizontal="center" vertical="center" wrapText="1"/>
      <protection/>
    </xf>
    <xf numFmtId="0" fontId="0" fillId="0" borderId="0" xfId="0" applyBorder="1" applyAlignment="1" applyProtection="1">
      <alignment vertical="center"/>
      <protection/>
    </xf>
    <xf numFmtId="0" fontId="62" fillId="0" borderId="0" xfId="0" applyFont="1" applyBorder="1" applyAlignment="1" applyProtection="1">
      <alignment vertical="center" wrapText="1"/>
      <protection/>
    </xf>
    <xf numFmtId="0" fontId="62" fillId="0" borderId="2" xfId="0" applyFont="1" applyBorder="1" applyAlignment="1" applyProtection="1">
      <alignment horizontal="center" vertical="center" wrapText="1"/>
      <protection/>
    </xf>
    <xf numFmtId="0" fontId="62" fillId="0" borderId="2" xfId="0" applyFont="1" applyBorder="1" applyAlignment="1" applyProtection="1">
      <alignment vertical="center" wrapText="1"/>
      <protection/>
    </xf>
    <xf numFmtId="164" fontId="62" fillId="0" borderId="2" xfId="0" applyNumberFormat="1" applyFont="1" applyBorder="1" applyAlignment="1" applyProtection="1">
      <alignment horizontal="center" vertical="center"/>
      <protection/>
    </xf>
    <xf numFmtId="0" fontId="0" fillId="0" borderId="2" xfId="0" applyBorder="1" applyAlignment="1" applyProtection="1">
      <alignment horizontal="center" vertical="center" wrapText="1"/>
      <protection/>
    </xf>
    <xf numFmtId="0" fontId="0" fillId="0" borderId="0" xfId="0" applyBorder="1" applyAlignment="1" applyProtection="1">
      <alignment horizontal="center" vertical="center" wrapText="1"/>
      <protection/>
    </xf>
    <xf numFmtId="0" fontId="0" fillId="0" borderId="0" xfId="0" applyAlignment="1" applyProtection="1">
      <alignment vertical="center"/>
      <protection/>
    </xf>
    <xf numFmtId="0" fontId="21" fillId="0" borderId="0" xfId="0" applyFont="1" applyAlignment="1" applyProtection="1">
      <alignment vertical="center"/>
      <protection/>
    </xf>
    <xf numFmtId="0" fontId="36" fillId="0" borderId="0" xfId="0" applyFont="1" applyAlignment="1" applyProtection="1">
      <alignment vertical="center"/>
      <protection/>
    </xf>
    <xf numFmtId="0" fontId="39" fillId="0" borderId="0" xfId="0" applyFont="1" applyAlignment="1" applyProtection="1">
      <alignment vertical="center"/>
      <protection/>
    </xf>
    <xf numFmtId="0" fontId="0" fillId="0" borderId="0" xfId="0" applyFont="1" applyAlignment="1" applyProtection="1">
      <alignment horizontal="center"/>
      <protection/>
    </xf>
    <xf numFmtId="0" fontId="0" fillId="0" borderId="0" xfId="0" applyAlignment="1" applyProtection="1">
      <alignment horizontal="center"/>
      <protection/>
    </xf>
    <xf numFmtId="0" fontId="0" fillId="0" borderId="0" xfId="0" applyFont="1" applyAlignment="1" applyProtection="1">
      <alignment vertical="center"/>
      <protection/>
    </xf>
    <xf numFmtId="0" fontId="17" fillId="11" borderId="2" xfId="0" applyFont="1" applyFill="1" applyBorder="1" applyAlignment="1" applyProtection="1">
      <alignment horizontal="center" vertical="center" wrapText="1"/>
      <protection/>
    </xf>
    <xf numFmtId="0" fontId="21" fillId="0" borderId="2" xfId="0" applyFont="1" applyBorder="1" applyAlignment="1" applyProtection="1">
      <alignment horizontal="left" vertical="center"/>
      <protection/>
    </xf>
    <xf numFmtId="0" fontId="21" fillId="0" borderId="2" xfId="0" applyFont="1" applyBorder="1" applyAlignment="1" applyProtection="1">
      <alignment horizontal="center" vertical="center" wrapText="1"/>
      <protection/>
    </xf>
    <xf numFmtId="0" fontId="62" fillId="0" borderId="2" xfId="0" applyFont="1" applyBorder="1" applyAlignment="1" applyProtection="1">
      <alignment horizontal="left" vertical="top" wrapText="1"/>
      <protection/>
    </xf>
    <xf numFmtId="0" fontId="62" fillId="0" borderId="2" xfId="0" applyFont="1" applyBorder="1" applyAlignment="1" applyProtection="1">
      <alignment horizontal="left" vertical="center" wrapText="1"/>
      <protection/>
    </xf>
    <xf numFmtId="0" fontId="62" fillId="0" borderId="2" xfId="0" applyFont="1" applyBorder="1" applyAlignment="1" applyProtection="1">
      <alignment vertical="center"/>
      <protection/>
    </xf>
    <xf numFmtId="0" fontId="21" fillId="0" borderId="2" xfId="0" applyFont="1" applyBorder="1" applyAlignment="1" applyProtection="1">
      <alignment horizontal="center" vertical="center"/>
      <protection/>
    </xf>
    <xf numFmtId="0" fontId="21" fillId="0" borderId="17" xfId="0" applyFont="1" applyBorder="1" applyAlignment="1" applyProtection="1">
      <alignment horizontal="center" vertical="center"/>
      <protection/>
    </xf>
    <xf numFmtId="0" fontId="23" fillId="0" borderId="15" xfId="0" applyFont="1" applyBorder="1" applyAlignment="1" applyProtection="1">
      <alignment horizontal="center" vertical="center" wrapText="1"/>
      <protection/>
    </xf>
    <xf numFmtId="0" fontId="43" fillId="0" borderId="0" xfId="0" applyFont="1" applyBorder="1" applyAlignment="1" applyProtection="1">
      <alignment horizontal="center" vertical="center" wrapText="1"/>
      <protection/>
    </xf>
    <xf numFmtId="0" fontId="0" fillId="0" borderId="0" xfId="0" applyFont="1" applyBorder="1" applyAlignment="1" applyProtection="1">
      <alignment vertical="center" wrapText="1"/>
      <protection/>
    </xf>
    <xf numFmtId="0" fontId="0" fillId="0" borderId="0" xfId="0" applyBorder="1" applyAlignment="1" applyProtection="1">
      <alignment vertical="center" wrapText="1"/>
      <protection/>
    </xf>
    <xf numFmtId="0" fontId="36" fillId="0" borderId="0" xfId="0" applyFont="1" applyAlignment="1" applyProtection="1">
      <alignment horizontal="center" vertical="center"/>
      <protection/>
    </xf>
    <xf numFmtId="0" fontId="0" fillId="0" borderId="0" xfId="0" applyAlignment="1" applyProtection="1">
      <alignment horizontal="center" vertical="center"/>
      <protection/>
    </xf>
    <xf numFmtId="0" fontId="0" fillId="0" borderId="0" xfId="0"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21" fillId="0" borderId="13" xfId="0" applyFont="1" applyBorder="1" applyAlignment="1" applyProtection="1">
      <alignment horizontal="center" vertical="center"/>
      <protection/>
    </xf>
    <xf numFmtId="0" fontId="23" fillId="0" borderId="19" xfId="0" applyFont="1" applyBorder="1" applyAlignment="1" applyProtection="1">
      <alignment horizontal="center" vertical="center" wrapText="1"/>
      <protection/>
    </xf>
    <xf numFmtId="0" fontId="23" fillId="0" borderId="0" xfId="0" applyFont="1" applyBorder="1" applyAlignment="1" applyProtection="1">
      <alignment horizontal="center" vertical="center" wrapText="1"/>
      <protection/>
    </xf>
    <xf numFmtId="0" fontId="36" fillId="0" borderId="2" xfId="0" applyFont="1" applyBorder="1" applyAlignment="1" applyProtection="1">
      <alignment vertical="center"/>
      <protection/>
    </xf>
    <xf numFmtId="0" fontId="0" fillId="0" borderId="2" xfId="0" applyFont="1" applyBorder="1" applyAlignment="1" applyProtection="1">
      <alignment horizontal="center" vertical="center" wrapText="1"/>
      <protection/>
    </xf>
    <xf numFmtId="0" fontId="36" fillId="0" borderId="17" xfId="0" applyFont="1" applyBorder="1" applyAlignment="1" applyProtection="1">
      <alignment vertical="center"/>
      <protection/>
    </xf>
    <xf numFmtId="0" fontId="46" fillId="0" borderId="2" xfId="0" applyFont="1" applyBorder="1" applyAlignment="1" applyProtection="1">
      <alignment horizontal="center" vertical="center"/>
      <protection/>
    </xf>
    <xf numFmtId="0" fontId="36" fillId="0" borderId="2" xfId="0" applyFont="1" applyBorder="1" applyAlignment="1" applyProtection="1">
      <alignment horizontal="center" vertical="center" wrapText="1"/>
      <protection/>
    </xf>
    <xf numFmtId="0" fontId="31" fillId="0" borderId="2" xfId="0" applyFont="1" applyBorder="1" applyAlignment="1" applyProtection="1">
      <alignment horizontal="center" vertical="center" wrapText="1"/>
      <protection/>
    </xf>
    <xf numFmtId="0" fontId="2" fillId="0" borderId="0" xfId="0" applyFont="1" applyAlignment="1">
      <alignment/>
    </xf>
    <xf numFmtId="0" fontId="0" fillId="0" borderId="0" xfId="0" applyFont="1" applyAlignment="1">
      <alignment horizontal="left"/>
    </xf>
    <xf numFmtId="0" fontId="10" fillId="0" borderId="0" xfId="0" applyFont="1" applyAlignment="1">
      <alignment horizontal="center" vertical="center"/>
    </xf>
    <xf numFmtId="0" fontId="66" fillId="9" borderId="0" xfId="0" applyFont="1" applyFill="1" applyBorder="1" applyAlignment="1">
      <alignment/>
    </xf>
    <xf numFmtId="0" fontId="67" fillId="9" borderId="0" xfId="0" applyFont="1" applyFill="1" applyBorder="1" applyAlignment="1">
      <alignment horizontal="center" vertical="center" wrapText="1"/>
    </xf>
    <xf numFmtId="0" fontId="0" fillId="9" borderId="0" xfId="0" applyFont="1" applyFill="1" applyAlignment="1">
      <alignment vertical="center"/>
    </xf>
    <xf numFmtId="0" fontId="66" fillId="9" borderId="0" xfId="0" applyFont="1" applyFill="1" applyBorder="1" applyAlignment="1">
      <alignment horizontal="center" vertical="center"/>
    </xf>
    <xf numFmtId="0" fontId="0" fillId="9" borderId="0" xfId="0" applyFont="1" applyFill="1" applyBorder="1" applyAlignment="1">
      <alignment vertical="center"/>
    </xf>
    <xf numFmtId="0" fontId="43" fillId="9" borderId="0" xfId="0" applyFont="1" applyFill="1" applyBorder="1" applyAlignment="1">
      <alignment vertical="center"/>
    </xf>
    <xf numFmtId="0" fontId="28" fillId="9" borderId="0" xfId="0" applyFont="1" applyFill="1" applyAlignment="1">
      <alignment horizontal="center" vertical="center" wrapText="1"/>
    </xf>
    <xf numFmtId="0" fontId="0" fillId="0" borderId="0" xfId="0" applyFont="1" applyAlignment="1">
      <alignment horizontal="center" vertical="center"/>
    </xf>
    <xf numFmtId="0" fontId="10" fillId="0" borderId="0" xfId="0" applyFont="1" applyAlignment="1">
      <alignment horizontal="left" vertical="center"/>
    </xf>
    <xf numFmtId="0" fontId="2" fillId="0" borderId="0" xfId="0" applyFont="1" applyAlignment="1">
      <alignment horizontal="left"/>
    </xf>
    <xf numFmtId="0" fontId="62" fillId="0" borderId="20" xfId="0" applyFont="1" applyBorder="1" applyAlignment="1">
      <alignment horizontal="center" vertical="center" wrapText="1"/>
    </xf>
    <xf numFmtId="0" fontId="43" fillId="0" borderId="21" xfId="0" applyFont="1" applyFill="1" applyBorder="1" applyAlignment="1">
      <alignment horizontal="center" vertical="center" wrapText="1"/>
    </xf>
    <xf numFmtId="0" fontId="21" fillId="0" borderId="22" xfId="0" applyFont="1" applyBorder="1" applyAlignment="1">
      <alignment horizontal="center" vertical="center" wrapText="1"/>
    </xf>
    <xf numFmtId="0" fontId="23" fillId="0" borderId="20" xfId="0" applyFont="1" applyBorder="1" applyAlignment="1">
      <alignment horizontal="center" vertical="center"/>
    </xf>
    <xf numFmtId="0" fontId="21" fillId="0" borderId="20" xfId="0" applyFont="1" applyBorder="1" applyAlignment="1">
      <alignment horizontal="center" vertical="center" wrapText="1"/>
    </xf>
    <xf numFmtId="0" fontId="33" fillId="0" borderId="0" xfId="0" applyFont="1" applyBorder="1" applyAlignment="1">
      <alignment/>
    </xf>
    <xf numFmtId="0" fontId="18" fillId="11" borderId="0" xfId="0" applyFont="1" applyFill="1" applyBorder="1" applyAlignment="1" applyProtection="1">
      <alignment horizontal="center" vertical="center" wrapText="1"/>
      <protection locked="0"/>
    </xf>
    <xf numFmtId="169" fontId="3" fillId="0" borderId="0" xfId="0" applyNumberFormat="1" applyFont="1" applyBorder="1" applyAlignment="1">
      <alignment horizontal="center" vertical="center"/>
    </xf>
    <xf numFmtId="170" fontId="20" fillId="0" borderId="0" xfId="0" applyNumberFormat="1" applyFont="1" applyBorder="1" applyAlignment="1">
      <alignment horizontal="center" vertical="center"/>
    </xf>
    <xf numFmtId="0" fontId="2" fillId="8" borderId="1" xfId="0" applyFont="1" applyFill="1" applyBorder="1" applyAlignment="1">
      <alignment horizontal="center" vertical="center" wrapText="1"/>
    </xf>
    <xf numFmtId="0" fontId="0" fillId="0" borderId="2" xfId="0" applyBorder="1" applyAlignment="1" applyProtection="1">
      <alignment vertical="center" wrapText="1"/>
      <protection locked="0"/>
    </xf>
    <xf numFmtId="0" fontId="0" fillId="0" borderId="2" xfId="0" applyBorder="1" applyAlignment="1" applyProtection="1">
      <alignment vertical="center"/>
      <protection locked="0"/>
    </xf>
    <xf numFmtId="0" fontId="0" fillId="0" borderId="0" xfId="0" applyAlignment="1">
      <alignment vertical="center" wrapText="1"/>
    </xf>
    <xf numFmtId="0" fontId="43" fillId="0" borderId="2"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xf>
    <xf numFmtId="0" fontId="8" fillId="0" borderId="2" xfId="0" applyFont="1" applyBorder="1" applyAlignment="1">
      <alignment horizontal="center" vertical="center"/>
    </xf>
    <xf numFmtId="0" fontId="2" fillId="0" borderId="2" xfId="0" applyFont="1" applyBorder="1" applyAlignment="1">
      <alignment horizontal="right" vertical="center"/>
    </xf>
    <xf numFmtId="0" fontId="8" fillId="0" borderId="2" xfId="0" applyFont="1" applyBorder="1" applyAlignment="1">
      <alignment horizontal="left" vertical="center"/>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wrapText="1"/>
      <protection locked="0"/>
    </xf>
    <xf numFmtId="0" fontId="25" fillId="12" borderId="3" xfId="0" applyFont="1" applyFill="1" applyBorder="1" applyAlignment="1" applyProtection="1">
      <alignment horizontal="center" vertical="center"/>
      <protection locked="0"/>
    </xf>
    <xf numFmtId="0" fontId="10" fillId="7" borderId="23"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2" fillId="0" borderId="25" xfId="0" applyFont="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Border="1" applyAlignment="1" applyProtection="1">
      <alignment horizontal="center" vertical="center" wrapText="1"/>
      <protection locked="0"/>
    </xf>
    <xf numFmtId="0" fontId="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 fillId="0" borderId="16" xfId="0" applyFont="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0" fontId="2" fillId="2" borderId="25" xfId="0" applyFont="1" applyFill="1" applyBorder="1" applyAlignment="1">
      <alignment/>
    </xf>
    <xf numFmtId="0" fontId="2" fillId="2" borderId="16" xfId="0" applyFont="1" applyFill="1" applyBorder="1" applyAlignment="1">
      <alignment/>
    </xf>
    <xf numFmtId="0" fontId="0" fillId="0" borderId="26" xfId="0" applyBorder="1" applyAlignment="1">
      <alignment vertical="center"/>
    </xf>
    <xf numFmtId="0" fontId="0" fillId="0" borderId="27" xfId="0" applyBorder="1" applyAlignment="1">
      <alignment vertical="center"/>
    </xf>
    <xf numFmtId="0" fontId="2" fillId="0" borderId="27" xfId="0" applyFont="1" applyBorder="1" applyAlignment="1">
      <alignment/>
    </xf>
    <xf numFmtId="0" fontId="2" fillId="0" borderId="27" xfId="0" applyFont="1" applyBorder="1" applyAlignment="1">
      <alignment horizontal="center"/>
    </xf>
    <xf numFmtId="0" fontId="0" fillId="0" borderId="28" xfId="0" applyBorder="1" applyAlignment="1">
      <alignment vertical="center"/>
    </xf>
    <xf numFmtId="164" fontId="4" fillId="0" borderId="2" xfId="0" applyNumberFormat="1" applyFont="1" applyBorder="1" applyAlignment="1">
      <alignment horizontal="center" vertical="center"/>
    </xf>
    <xf numFmtId="0" fontId="72" fillId="11" borderId="0" xfId="0" applyFont="1" applyFill="1" applyAlignment="1" applyProtection="1">
      <alignment horizontal="center" vertical="center"/>
      <protection locked="0"/>
    </xf>
    <xf numFmtId="0" fontId="73" fillId="0" borderId="0" xfId="0" applyFont="1" applyAlignment="1" applyProtection="1">
      <alignment horizontal="center" vertical="center" wrapText="1"/>
      <protection locked="0"/>
    </xf>
    <xf numFmtId="169" fontId="70" fillId="0" borderId="0" xfId="0" applyNumberFormat="1" applyFont="1" applyAlignment="1">
      <alignment horizontal="center" vertical="center"/>
    </xf>
    <xf numFmtId="170" fontId="75" fillId="0" borderId="0" xfId="0" applyNumberFormat="1" applyFont="1" applyAlignment="1">
      <alignment horizontal="center" vertical="center"/>
    </xf>
    <xf numFmtId="0" fontId="58" fillId="0" borderId="0" xfId="0" applyFont="1" applyAlignment="1">
      <alignment vertical="center"/>
    </xf>
    <xf numFmtId="0" fontId="76" fillId="8" borderId="29" xfId="0" applyFont="1" applyFill="1" applyBorder="1" applyAlignment="1">
      <alignment horizontal="center" vertical="center" wrapText="1"/>
    </xf>
    <xf numFmtId="0" fontId="76" fillId="8" borderId="3" xfId="0" applyFont="1" applyFill="1" applyBorder="1" applyAlignment="1">
      <alignment horizontal="center" vertical="center" wrapText="1"/>
    </xf>
    <xf numFmtId="0" fontId="76" fillId="0" borderId="30" xfId="0" applyFont="1" applyBorder="1" applyAlignment="1">
      <alignment horizontal="center" vertical="center"/>
    </xf>
    <xf numFmtId="0" fontId="76" fillId="0" borderId="1" xfId="0" applyFont="1" applyBorder="1" applyAlignment="1">
      <alignment horizontal="center" vertical="center"/>
    </xf>
    <xf numFmtId="0" fontId="68" fillId="0" borderId="25" xfId="0" applyFont="1" applyBorder="1" applyAlignment="1">
      <alignment horizontal="center" vertical="center"/>
    </xf>
    <xf numFmtId="0" fontId="78" fillId="0" borderId="0" xfId="0" applyFont="1" applyBorder="1" applyAlignment="1">
      <alignment horizontal="center" vertical="center"/>
    </xf>
    <xf numFmtId="0" fontId="78" fillId="0" borderId="0" xfId="0" applyFont="1" applyBorder="1" applyAlignment="1">
      <alignment horizontal="center" vertical="center" wrapText="1"/>
    </xf>
    <xf numFmtId="0" fontId="68" fillId="0" borderId="0" xfId="0" applyFont="1" applyBorder="1" applyAlignment="1">
      <alignment horizontal="center" vertical="center"/>
    </xf>
    <xf numFmtId="0" fontId="68" fillId="0" borderId="16" xfId="0" applyFont="1" applyBorder="1" applyAlignment="1">
      <alignment horizontal="center" vertical="center"/>
    </xf>
    <xf numFmtId="0" fontId="78" fillId="0" borderId="16" xfId="0" applyFont="1" applyBorder="1" applyAlignment="1">
      <alignment/>
    </xf>
    <xf numFmtId="0" fontId="79" fillId="0" borderId="25" xfId="0" applyFont="1" applyBorder="1" applyAlignment="1">
      <alignment horizontal="left" vertical="center"/>
    </xf>
    <xf numFmtId="0" fontId="79" fillId="0" borderId="0" xfId="0" applyFont="1" applyBorder="1" applyAlignment="1">
      <alignment horizontal="left" vertical="center"/>
    </xf>
    <xf numFmtId="0" fontId="79" fillId="0" borderId="16" xfId="0" applyFont="1" applyBorder="1" applyAlignment="1">
      <alignment horizontal="left" vertical="center"/>
    </xf>
    <xf numFmtId="169" fontId="80" fillId="0" borderId="25" xfId="0" applyNumberFormat="1" applyFont="1" applyBorder="1" applyAlignment="1">
      <alignment horizontal="left" vertical="center"/>
    </xf>
    <xf numFmtId="0" fontId="82" fillId="0" borderId="0" xfId="0" applyFont="1" applyBorder="1" applyAlignment="1">
      <alignment vertical="center"/>
    </xf>
    <xf numFmtId="0" fontId="79" fillId="0" borderId="25" xfId="0" applyFont="1" applyBorder="1" applyAlignment="1">
      <alignment horizontal="left" vertical="center"/>
    </xf>
    <xf numFmtId="0" fontId="79" fillId="0" borderId="0" xfId="0" applyFont="1" applyBorder="1" applyAlignment="1">
      <alignment horizontal="left"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82" fillId="0" borderId="27" xfId="0" applyFont="1" applyBorder="1" applyAlignment="1">
      <alignment vertical="center"/>
    </xf>
    <xf numFmtId="0" fontId="24" fillId="0" borderId="0" xfId="0" applyFont="1" applyBorder="1" applyAlignment="1" applyProtection="1">
      <alignment horizontal="center" vertical="center" wrapText="1"/>
      <protection locked="0"/>
    </xf>
    <xf numFmtId="0" fontId="38" fillId="0" borderId="0" xfId="0" applyFont="1" applyBorder="1" applyAlignment="1">
      <alignment horizontal="left" vertical="center"/>
    </xf>
    <xf numFmtId="0" fontId="38" fillId="0" borderId="16" xfId="0" applyFont="1" applyBorder="1" applyAlignment="1">
      <alignment horizontal="left" vertical="center"/>
    </xf>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2" fillId="0" borderId="27" xfId="0" applyFont="1" applyBorder="1" applyAlignment="1">
      <alignment horizontal="center" vertical="center"/>
    </xf>
    <xf numFmtId="0" fontId="72" fillId="11" borderId="0" xfId="0" applyFont="1" applyFill="1" applyBorder="1" applyAlignment="1" applyProtection="1">
      <alignment horizontal="center" vertical="center" wrapText="1"/>
      <protection locked="0"/>
    </xf>
    <xf numFmtId="0" fontId="73" fillId="0" borderId="0" xfId="0" applyFont="1" applyBorder="1" applyAlignment="1" applyProtection="1">
      <alignment horizontal="center" vertical="center" wrapText="1"/>
      <protection locked="0"/>
    </xf>
    <xf numFmtId="169" fontId="70" fillId="0" borderId="0" xfId="0" applyNumberFormat="1" applyFont="1" applyBorder="1" applyAlignment="1">
      <alignment horizontal="center" vertical="center"/>
    </xf>
    <xf numFmtId="170" fontId="75" fillId="0" borderId="0" xfId="0" applyNumberFormat="1" applyFont="1" applyBorder="1" applyAlignment="1">
      <alignment horizontal="center" vertical="center"/>
    </xf>
    <xf numFmtId="0" fontId="80" fillId="0" borderId="0" xfId="0" applyFont="1" applyBorder="1" applyAlignment="1">
      <alignment horizontal="center" vertical="center"/>
    </xf>
    <xf numFmtId="0" fontId="80" fillId="0" borderId="25" xfId="0" applyFont="1" applyBorder="1" applyAlignment="1">
      <alignment horizontal="left" vertical="center"/>
    </xf>
    <xf numFmtId="0" fontId="68" fillId="0" borderId="0" xfId="0" applyFont="1" applyAlignment="1">
      <alignment horizontal="center" vertical="center"/>
    </xf>
    <xf numFmtId="0" fontId="78" fillId="0" borderId="0" xfId="0" applyFont="1" applyAlignment="1">
      <alignment horizontal="center" vertical="center"/>
    </xf>
    <xf numFmtId="0" fontId="78" fillId="0" borderId="0" xfId="0" applyFont="1" applyAlignment="1">
      <alignment/>
    </xf>
    <xf numFmtId="0" fontId="78" fillId="0" borderId="0" xfId="0" applyFont="1" applyAlignment="1">
      <alignment horizontal="left" vertical="center"/>
    </xf>
    <xf numFmtId="0" fontId="78" fillId="0" borderId="0" xfId="0" applyFont="1" applyAlignment="1">
      <alignment vertical="center"/>
    </xf>
    <xf numFmtId="165" fontId="68" fillId="0" borderId="0" xfId="0" applyNumberFormat="1" applyFont="1" applyAlignment="1">
      <alignment horizontal="center" vertical="center"/>
    </xf>
    <xf numFmtId="0" fontId="43" fillId="0" borderId="31" xfId="0" applyFont="1" applyFill="1" applyBorder="1" applyAlignment="1">
      <alignment horizontal="center" vertical="center"/>
    </xf>
    <xf numFmtId="0" fontId="43" fillId="0" borderId="20" xfId="0" applyFont="1" applyBorder="1" applyAlignment="1">
      <alignment horizontal="center" vertical="center"/>
    </xf>
    <xf numFmtId="0" fontId="0" fillId="0" borderId="0" xfId="0" applyAlignment="1">
      <alignment horizontal="center" vertical="center"/>
    </xf>
    <xf numFmtId="0" fontId="43" fillId="0" borderId="32" xfId="0" applyFont="1" applyFill="1" applyBorder="1" applyAlignment="1">
      <alignment horizontal="center" vertical="center"/>
    </xf>
    <xf numFmtId="0" fontId="43" fillId="0" borderId="33" xfId="0" applyFont="1" applyBorder="1" applyAlignment="1">
      <alignment horizontal="center" vertical="center"/>
    </xf>
    <xf numFmtId="0" fontId="0" fillId="0" borderId="16" xfId="0" applyBorder="1" applyAlignment="1">
      <alignment vertical="center"/>
    </xf>
    <xf numFmtId="0" fontId="23" fillId="11" borderId="20" xfId="0" applyFont="1" applyFill="1" applyBorder="1" applyAlignment="1" applyProtection="1">
      <alignment horizontal="center" vertical="center"/>
      <protection locked="0"/>
    </xf>
    <xf numFmtId="171" fontId="20" fillId="0" borderId="0" xfId="0" applyNumberFormat="1" applyFont="1" applyBorder="1" applyAlignment="1">
      <alignment horizontal="center" vertical="center"/>
    </xf>
    <xf numFmtId="0" fontId="2" fillId="0" borderId="16" xfId="0" applyFont="1" applyBorder="1" applyAlignment="1">
      <alignment/>
    </xf>
    <xf numFmtId="0" fontId="33" fillId="0" borderId="25" xfId="0" applyFont="1" applyBorder="1" applyAlignment="1">
      <alignment horizontal="center" vertical="center"/>
    </xf>
    <xf numFmtId="170" fontId="33" fillId="0" borderId="0" xfId="0" applyNumberFormat="1" applyFont="1" applyBorder="1" applyAlignment="1">
      <alignment vertical="center"/>
    </xf>
    <xf numFmtId="165" fontId="37" fillId="0" borderId="0" xfId="0" applyNumberFormat="1" applyFont="1" applyBorder="1" applyAlignment="1">
      <alignment horizontal="center" vertical="center"/>
    </xf>
    <xf numFmtId="0" fontId="2" fillId="0" borderId="0" xfId="0" applyFont="1" applyBorder="1" applyAlignment="1">
      <alignment/>
    </xf>
    <xf numFmtId="0" fontId="78" fillId="8" borderId="3" xfId="0" applyFont="1" applyFill="1" applyBorder="1" applyAlignment="1">
      <alignment horizontal="center" vertical="center" wrapText="1"/>
    </xf>
    <xf numFmtId="0" fontId="72" fillId="0" borderId="16" xfId="0" applyFont="1" applyBorder="1" applyAlignment="1">
      <alignment horizontal="center" vertical="center"/>
    </xf>
    <xf numFmtId="170" fontId="78" fillId="0" borderId="0" xfId="0" applyNumberFormat="1" applyFont="1" applyBorder="1" applyAlignment="1">
      <alignment vertical="center"/>
    </xf>
    <xf numFmtId="165" fontId="68" fillId="0" borderId="0" xfId="0" applyNumberFormat="1" applyFont="1" applyBorder="1" applyAlignment="1">
      <alignment horizontal="center" vertical="center"/>
    </xf>
    <xf numFmtId="0" fontId="68" fillId="0" borderId="0" xfId="0" applyFont="1" applyBorder="1" applyAlignment="1" applyProtection="1">
      <alignment horizontal="center" vertical="center"/>
      <protection locked="0"/>
    </xf>
    <xf numFmtId="169" fontId="57" fillId="0" borderId="0" xfId="0" applyNumberFormat="1" applyFont="1" applyAlignment="1">
      <alignment horizontal="center" vertical="center"/>
    </xf>
    <xf numFmtId="0" fontId="83" fillId="8" borderId="3" xfId="0" applyFont="1" applyFill="1" applyBorder="1" applyAlignment="1">
      <alignment horizontal="center" vertical="center" wrapText="1"/>
    </xf>
    <xf numFmtId="0" fontId="68" fillId="0" borderId="0" xfId="0" applyFont="1" applyAlignment="1" applyProtection="1">
      <alignment horizontal="center" vertical="center"/>
      <protection locked="0"/>
    </xf>
    <xf numFmtId="0" fontId="72" fillId="0" borderId="0" xfId="0" applyFont="1" applyAlignment="1">
      <alignment horizontal="center" vertical="center"/>
    </xf>
    <xf numFmtId="165" fontId="68" fillId="0" borderId="0" xfId="0" applyNumberFormat="1" applyFont="1" applyAlignment="1">
      <alignment horizontal="left" vertical="center"/>
    </xf>
    <xf numFmtId="0" fontId="45" fillId="2" borderId="30" xfId="0" applyFont="1" applyFill="1" applyBorder="1" applyAlignment="1">
      <alignment horizontal="center" vertical="center"/>
    </xf>
    <xf numFmtId="0" fontId="45" fillId="2" borderId="34" xfId="0" applyFont="1" applyFill="1" applyBorder="1" applyAlignment="1">
      <alignment horizontal="center" vertical="center"/>
    </xf>
    <xf numFmtId="0" fontId="37" fillId="0" borderId="0" xfId="0" applyFont="1" applyBorder="1" applyAlignment="1" applyProtection="1">
      <alignment horizontal="center" vertical="center"/>
      <protection locked="0"/>
    </xf>
    <xf numFmtId="0" fontId="33" fillId="0" borderId="27" xfId="0" applyFont="1" applyBorder="1" applyAlignment="1">
      <alignment/>
    </xf>
    <xf numFmtId="0" fontId="69" fillId="0" borderId="0" xfId="0" applyFont="1" applyAlignment="1">
      <alignment horizontal="center" vertical="center" wrapText="1"/>
    </xf>
    <xf numFmtId="0" fontId="85" fillId="0" borderId="3" xfId="0" applyFont="1" applyBorder="1" applyAlignment="1">
      <alignment vertical="center"/>
    </xf>
    <xf numFmtId="0" fontId="80" fillId="0" borderId="3" xfId="0" applyFont="1" applyBorder="1" applyAlignment="1">
      <alignment vertical="center"/>
    </xf>
    <xf numFmtId="0" fontId="78" fillId="0" borderId="3" xfId="0" applyFont="1" applyBorder="1" applyAlignment="1">
      <alignment horizontal="center" vertical="center"/>
    </xf>
    <xf numFmtId="0" fontId="85" fillId="0" borderId="3" xfId="0" applyFont="1" applyBorder="1" applyAlignment="1">
      <alignment vertical="center" wrapText="1"/>
    </xf>
    <xf numFmtId="0" fontId="78" fillId="2" borderId="3" xfId="0" applyFont="1" applyFill="1" applyBorder="1" applyAlignment="1">
      <alignment horizontal="center" vertical="center"/>
    </xf>
    <xf numFmtId="0" fontId="76" fillId="0" borderId="3" xfId="0" applyFont="1" applyBorder="1" applyAlignment="1">
      <alignment vertical="center"/>
    </xf>
    <xf numFmtId="0" fontId="80" fillId="0" borderId="3" xfId="0" applyFont="1" applyBorder="1" applyAlignment="1">
      <alignment vertical="center" wrapText="1"/>
    </xf>
    <xf numFmtId="0" fontId="78" fillId="0" borderId="3" xfId="0" applyFont="1" applyBorder="1" applyAlignment="1" applyProtection="1">
      <alignment horizontal="center" vertical="center"/>
      <protection locked="0"/>
    </xf>
    <xf numFmtId="0" fontId="78" fillId="0" borderId="35" xfId="0" applyFont="1" applyBorder="1" applyAlignment="1" applyProtection="1">
      <alignment horizontal="center" vertical="center"/>
      <protection locked="0"/>
    </xf>
    <xf numFmtId="0" fontId="68" fillId="0" borderId="3" xfId="0" applyFont="1" applyBorder="1" applyAlignment="1" applyProtection="1">
      <alignment horizontal="center" vertical="center"/>
      <protection locked="0"/>
    </xf>
    <xf numFmtId="0" fontId="68" fillId="2" borderId="3" xfId="0" applyFont="1" applyFill="1" applyBorder="1" applyAlignment="1" applyProtection="1">
      <alignment vertical="center"/>
      <protection locked="0"/>
    </xf>
    <xf numFmtId="0" fontId="68" fillId="2" borderId="35" xfId="0" applyFont="1" applyFill="1" applyBorder="1" applyAlignment="1" applyProtection="1">
      <alignment vertical="center"/>
      <protection locked="0"/>
    </xf>
    <xf numFmtId="0" fontId="2" fillId="0" borderId="0" xfId="0" applyFont="1" applyBorder="1" applyAlignment="1">
      <alignment horizontal="center"/>
    </xf>
    <xf numFmtId="0" fontId="31" fillId="8" borderId="34" xfId="0" applyFont="1" applyFill="1" applyBorder="1" applyAlignment="1" applyProtection="1">
      <alignment horizontal="center" vertical="center" wrapText="1"/>
      <protection/>
    </xf>
    <xf numFmtId="0" fontId="2" fillId="0" borderId="0" xfId="0" applyFont="1" applyBorder="1" applyAlignment="1" applyProtection="1">
      <alignment horizontal="center" vertical="center"/>
      <protection locked="0"/>
    </xf>
    <xf numFmtId="0" fontId="38" fillId="0" borderId="0" xfId="0" applyFont="1" applyBorder="1" applyAlignment="1">
      <alignment vertical="center"/>
    </xf>
    <xf numFmtId="0" fontId="2" fillId="0" borderId="25" xfId="0" applyFont="1" applyBorder="1" applyAlignment="1">
      <alignment/>
    </xf>
    <xf numFmtId="0" fontId="2" fillId="0" borderId="0" xfId="0" applyFont="1" applyBorder="1" applyAlignment="1">
      <alignment horizontal="right"/>
    </xf>
    <xf numFmtId="170" fontId="4" fillId="0" borderId="0" xfId="0" applyNumberFormat="1" applyFont="1" applyBorder="1" applyAlignment="1">
      <alignment/>
    </xf>
    <xf numFmtId="0" fontId="2" fillId="0" borderId="26" xfId="0" applyFont="1" applyBorder="1" applyAlignment="1">
      <alignment/>
    </xf>
    <xf numFmtId="0" fontId="2" fillId="0" borderId="27" xfId="0" applyFont="1" applyBorder="1" applyAlignment="1">
      <alignment horizontal="right"/>
    </xf>
    <xf numFmtId="0" fontId="21" fillId="0" borderId="0" xfId="0" applyFont="1" applyAlignment="1" applyProtection="1">
      <alignment/>
      <protection/>
    </xf>
    <xf numFmtId="0" fontId="0" fillId="0" borderId="0" xfId="0" applyAlignment="1" applyProtection="1">
      <alignment/>
      <protection/>
    </xf>
    <xf numFmtId="0" fontId="0" fillId="0" borderId="0" xfId="0" applyAlignment="1" applyProtection="1">
      <alignment/>
      <protection locked="0"/>
    </xf>
    <xf numFmtId="0" fontId="0" fillId="0" borderId="0" xfId="0" applyAlignment="1">
      <alignment/>
    </xf>
    <xf numFmtId="0" fontId="2" fillId="0" borderId="36" xfId="0" applyFont="1" applyBorder="1" applyAlignment="1" applyProtection="1">
      <alignment vertical="center"/>
      <protection locked="0"/>
    </xf>
    <xf numFmtId="0" fontId="10" fillId="0" borderId="3" xfId="0" applyFont="1" applyBorder="1" applyAlignment="1" applyProtection="1">
      <alignment vertical="center"/>
      <protection locked="0"/>
    </xf>
    <xf numFmtId="0" fontId="0" fillId="0" borderId="2" xfId="0" applyFont="1" applyBorder="1" applyAlignment="1" applyProtection="1">
      <alignment horizontal="center" vertical="center"/>
      <protection locked="0"/>
    </xf>
    <xf numFmtId="0" fontId="0" fillId="0" borderId="3" xfId="0" applyFont="1" applyBorder="1" applyAlignment="1" applyProtection="1">
      <alignment horizontal="center" vertical="center" wrapText="1"/>
      <protection locked="0"/>
    </xf>
    <xf numFmtId="0" fontId="0" fillId="0" borderId="3" xfId="0" applyFont="1" applyBorder="1" applyAlignment="1" applyProtection="1">
      <alignment wrapText="1"/>
      <protection locked="0"/>
    </xf>
    <xf numFmtId="0" fontId="5" fillId="0" borderId="2" xfId="0" applyFont="1" applyBorder="1" applyAlignment="1" applyProtection="1">
      <alignment horizontal="center" vertical="center"/>
      <protection locked="0"/>
    </xf>
    <xf numFmtId="0" fontId="2" fillId="0" borderId="2" xfId="0" applyFont="1" applyBorder="1" applyAlignment="1" applyProtection="1">
      <alignment/>
      <protection locked="0"/>
    </xf>
    <xf numFmtId="0" fontId="2" fillId="0" borderId="2" xfId="0" applyFont="1" applyBorder="1" applyAlignment="1" applyProtection="1">
      <alignment wrapText="1"/>
      <protection locked="0"/>
    </xf>
    <xf numFmtId="0" fontId="2" fillId="0" borderId="2" xfId="0" applyFont="1" applyBorder="1" applyAlignment="1" applyProtection="1">
      <alignment vertical="center"/>
      <protection locked="0"/>
    </xf>
    <xf numFmtId="0" fontId="2" fillId="0" borderId="2" xfId="0" applyFont="1" applyBorder="1" applyAlignment="1" applyProtection="1">
      <alignment horizontal="center" vertical="center"/>
      <protection locked="0"/>
    </xf>
    <xf numFmtId="0" fontId="34" fillId="0" borderId="2" xfId="0" applyFont="1" applyBorder="1" applyAlignment="1">
      <alignment vertical="center"/>
    </xf>
    <xf numFmtId="0" fontId="34" fillId="0" borderId="2" xfId="0" applyFont="1" applyBorder="1" applyAlignment="1">
      <alignment horizontal="center" vertical="center"/>
    </xf>
    <xf numFmtId="0" fontId="8" fillId="0" borderId="25" xfId="0" applyFont="1" applyBorder="1" applyAlignment="1">
      <alignment vertical="center"/>
    </xf>
    <xf numFmtId="0" fontId="2" fillId="0" borderId="25" xfId="0" applyFont="1" applyBorder="1" applyAlignment="1">
      <alignment vertical="center"/>
    </xf>
    <xf numFmtId="0" fontId="8" fillId="2" borderId="25" xfId="0" applyFont="1" applyFill="1" applyBorder="1" applyAlignment="1">
      <alignment vertical="center"/>
    </xf>
    <xf numFmtId="0" fontId="2" fillId="2" borderId="16" xfId="0" applyFont="1" applyFill="1" applyBorder="1" applyAlignment="1">
      <alignment/>
    </xf>
    <xf numFmtId="0" fontId="0" fillId="0" borderId="25" xfId="0" applyBorder="1" applyAlignment="1">
      <alignment vertical="center"/>
    </xf>
    <xf numFmtId="0" fontId="79" fillId="8" borderId="8" xfId="0" applyFont="1" applyFill="1" applyBorder="1" applyAlignment="1">
      <alignment horizontal="center" vertical="center" wrapText="1"/>
    </xf>
    <xf numFmtId="0" fontId="78" fillId="0" borderId="0" xfId="0" applyFont="1" applyAlignment="1">
      <alignment horizontal="left" vertical="center" wrapText="1"/>
    </xf>
    <xf numFmtId="0" fontId="11" fillId="8" borderId="37"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33" fillId="0" borderId="0" xfId="0" applyFont="1" applyBorder="1" applyAlignment="1">
      <alignment vertical="center"/>
    </xf>
    <xf numFmtId="170" fontId="71" fillId="0" borderId="0" xfId="0" applyNumberFormat="1" applyFont="1" applyBorder="1" applyAlignment="1">
      <alignment horizontal="center" vertical="center"/>
    </xf>
    <xf numFmtId="0" fontId="72" fillId="11" borderId="0" xfId="0" applyFont="1" applyFill="1" applyBorder="1" applyAlignment="1" applyProtection="1">
      <alignment horizontal="center" vertical="center" wrapText="1"/>
      <protection locked="0"/>
    </xf>
    <xf numFmtId="169" fontId="70" fillId="0" borderId="0" xfId="0" applyNumberFormat="1" applyFont="1" applyBorder="1" applyAlignment="1">
      <alignment horizontal="center" vertical="center"/>
    </xf>
    <xf numFmtId="0" fontId="2" fillId="0" borderId="0" xfId="0" applyFont="1" applyBorder="1" applyAlignment="1">
      <alignment horizontal="center" vertical="center"/>
    </xf>
    <xf numFmtId="0" fontId="62" fillId="0" borderId="2" xfId="0" applyFont="1" applyBorder="1" applyAlignment="1" applyProtection="1">
      <alignment horizontal="center" vertical="center" wrapText="1"/>
      <protection/>
    </xf>
    <xf numFmtId="0" fontId="62" fillId="0" borderId="38" xfId="0" applyFont="1" applyBorder="1" applyAlignment="1" applyProtection="1">
      <alignment horizontal="center" vertical="center" wrapText="1"/>
      <protection/>
    </xf>
    <xf numFmtId="0" fontId="21" fillId="0" borderId="2" xfId="0" applyFont="1" applyBorder="1" applyAlignment="1" applyProtection="1">
      <alignment horizontal="center" vertical="center"/>
      <protection/>
    </xf>
    <xf numFmtId="0" fontId="21" fillId="0" borderId="2" xfId="0" applyFont="1" applyBorder="1" applyAlignment="1" applyProtection="1">
      <alignment horizontal="center" vertical="center" wrapText="1"/>
      <protection/>
    </xf>
    <xf numFmtId="0" fontId="21" fillId="0" borderId="17" xfId="0" applyFont="1" applyBorder="1" applyAlignment="1" applyProtection="1">
      <alignment horizontal="center" vertical="center"/>
      <protection/>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3" fillId="8" borderId="3" xfId="0" applyFont="1" applyFill="1" applyBorder="1" applyAlignment="1" applyProtection="1">
      <alignment horizontal="center" vertical="center" wrapText="1"/>
      <protection locked="0"/>
    </xf>
    <xf numFmtId="0" fontId="3" fillId="13" borderId="1" xfId="0" applyFont="1" applyFill="1" applyBorder="1" applyAlignment="1">
      <alignment horizontal="center" vertical="center"/>
    </xf>
    <xf numFmtId="0" fontId="3" fillId="8" borderId="29" xfId="0" applyFont="1" applyFill="1" applyBorder="1" applyAlignment="1" applyProtection="1">
      <alignment horizontal="center" vertical="center" wrapText="1"/>
      <protection locked="0"/>
    </xf>
    <xf numFmtId="0" fontId="21" fillId="4" borderId="29" xfId="0" applyFont="1" applyFill="1" applyBorder="1" applyAlignment="1">
      <alignment horizontal="center" vertical="center" wrapText="1"/>
    </xf>
    <xf numFmtId="0" fontId="4" fillId="14" borderId="0" xfId="0" applyFont="1" applyFill="1" applyBorder="1" applyAlignment="1">
      <alignment/>
    </xf>
    <xf numFmtId="0" fontId="0" fillId="14" borderId="0" xfId="0" applyFont="1" applyFill="1" applyBorder="1" applyAlignment="1">
      <alignment/>
    </xf>
    <xf numFmtId="0" fontId="4" fillId="14" borderId="39" xfId="0" applyFont="1" applyFill="1" applyBorder="1" applyAlignment="1">
      <alignment/>
    </xf>
    <xf numFmtId="0" fontId="4" fillId="14" borderId="40" xfId="0" applyFont="1" applyFill="1" applyBorder="1" applyAlignment="1">
      <alignment/>
    </xf>
    <xf numFmtId="0" fontId="4" fillId="14" borderId="39" xfId="0" applyFont="1" applyFill="1" applyBorder="1" applyAlignment="1">
      <alignment horizontal="left" vertical="center"/>
    </xf>
    <xf numFmtId="0" fontId="0" fillId="14" borderId="40" xfId="0" applyFont="1" applyFill="1" applyBorder="1" applyAlignment="1">
      <alignment/>
    </xf>
    <xf numFmtId="166" fontId="17" fillId="8" borderId="20" xfId="0" applyNumberFormat="1" applyFont="1" applyFill="1" applyBorder="1" applyAlignment="1" applyProtection="1">
      <alignment horizontal="center" vertical="center"/>
      <protection locked="0"/>
    </xf>
    <xf numFmtId="0" fontId="20" fillId="8" borderId="20" xfId="0" applyFont="1" applyFill="1" applyBorder="1" applyAlignment="1" applyProtection="1">
      <alignment horizontal="center" vertical="center"/>
      <protection locked="0"/>
    </xf>
    <xf numFmtId="0" fontId="8" fillId="13" borderId="39" xfId="0" applyFont="1" applyFill="1" applyBorder="1" applyAlignment="1">
      <alignment/>
    </xf>
    <xf numFmtId="0" fontId="18" fillId="8" borderId="0" xfId="0" applyFont="1" applyFill="1" applyBorder="1" applyAlignment="1" applyProtection="1">
      <alignment horizontal="center" vertical="center"/>
      <protection locked="0"/>
    </xf>
    <xf numFmtId="0" fontId="88" fillId="13" borderId="0" xfId="0" applyFont="1" applyFill="1" applyBorder="1" applyAlignment="1">
      <alignment horizontal="center" vertical="center"/>
    </xf>
    <xf numFmtId="164" fontId="19" fillId="8" borderId="40" xfId="0" applyNumberFormat="1" applyFont="1" applyFill="1" applyBorder="1" applyAlignment="1" applyProtection="1">
      <alignment horizontal="center" vertical="center"/>
      <protection locked="0"/>
    </xf>
    <xf numFmtId="0" fontId="8" fillId="13" borderId="0" xfId="0" applyFont="1" applyFill="1" applyBorder="1" applyAlignment="1">
      <alignment horizontal="center" vertical="center"/>
    </xf>
    <xf numFmtId="0" fontId="2" fillId="13" borderId="40" xfId="0" applyFont="1" applyFill="1" applyBorder="1" applyAlignment="1">
      <alignment/>
    </xf>
    <xf numFmtId="0" fontId="0" fillId="0" borderId="39" xfId="0" applyBorder="1" applyAlignment="1">
      <alignment vertical="center"/>
    </xf>
    <xf numFmtId="0" fontId="0" fillId="0" borderId="40" xfId="0" applyBorder="1" applyAlignment="1">
      <alignment vertical="center"/>
    </xf>
    <xf numFmtId="0" fontId="6" fillId="13" borderId="41" xfId="0" applyFont="1" applyFill="1" applyBorder="1" applyAlignment="1">
      <alignment horizontal="center" vertical="center"/>
    </xf>
    <xf numFmtId="0" fontId="3" fillId="13" borderId="42" xfId="0" applyFont="1" applyFill="1" applyBorder="1" applyAlignment="1">
      <alignment horizontal="center" vertical="center"/>
    </xf>
    <xf numFmtId="0" fontId="3" fillId="8" borderId="43" xfId="0" applyFont="1" applyFill="1" applyBorder="1" applyAlignment="1" applyProtection="1">
      <alignment horizontal="center" vertical="center"/>
      <protection locked="0"/>
    </xf>
    <xf numFmtId="0" fontId="21" fillId="4" borderId="44" xfId="0" applyFont="1" applyFill="1" applyBorder="1" applyAlignment="1">
      <alignment horizontal="center" vertical="center" wrapText="1"/>
    </xf>
    <xf numFmtId="0" fontId="23" fillId="4" borderId="45" xfId="0" applyNumberFormat="1" applyFont="1" applyFill="1" applyBorder="1" applyAlignment="1">
      <alignment horizontal="center" vertical="center"/>
    </xf>
    <xf numFmtId="0" fontId="21" fillId="4" borderId="46" xfId="0" applyFont="1" applyFill="1" applyBorder="1" applyAlignment="1">
      <alignment horizontal="center" vertical="center" wrapText="1"/>
    </xf>
    <xf numFmtId="0" fontId="23" fillId="4" borderId="47" xfId="0" applyNumberFormat="1" applyFont="1" applyFill="1" applyBorder="1" applyAlignment="1">
      <alignment horizontal="center" vertical="center"/>
    </xf>
    <xf numFmtId="0" fontId="3" fillId="8" borderId="48" xfId="0" applyFont="1" applyFill="1" applyBorder="1" applyAlignment="1" applyProtection="1">
      <alignment horizontal="center" vertical="center" wrapText="1"/>
      <protection locked="0"/>
    </xf>
    <xf numFmtId="0" fontId="21" fillId="4" borderId="48" xfId="0" applyFont="1" applyFill="1" applyBorder="1" applyAlignment="1">
      <alignment horizontal="center" vertical="center" wrapText="1"/>
    </xf>
    <xf numFmtId="0" fontId="21" fillId="4" borderId="49" xfId="0" applyFont="1" applyFill="1" applyBorder="1" applyAlignment="1">
      <alignment horizontal="center" vertical="center" wrapText="1"/>
    </xf>
    <xf numFmtId="0" fontId="17" fillId="8" borderId="20" xfId="0" applyFont="1" applyFill="1" applyBorder="1" applyAlignment="1" applyProtection="1">
      <alignment/>
      <protection locked="0"/>
    </xf>
    <xf numFmtId="0" fontId="24" fillId="15" borderId="3" xfId="0" applyFont="1" applyFill="1" applyBorder="1" applyAlignment="1" applyProtection="1">
      <alignment horizontal="center" vertical="center"/>
      <protection hidden="1"/>
    </xf>
    <xf numFmtId="0" fontId="95" fillId="8" borderId="50" xfId="0" applyFont="1" applyFill="1" applyBorder="1" applyAlignment="1">
      <alignment horizontal="center" vertical="center" wrapText="1"/>
    </xf>
    <xf numFmtId="0" fontId="95" fillId="8" borderId="35" xfId="0" applyFont="1" applyFill="1" applyBorder="1" applyAlignment="1">
      <alignment horizontal="center" vertical="center" wrapText="1"/>
    </xf>
    <xf numFmtId="0" fontId="95" fillId="0" borderId="34" xfId="0" applyFont="1" applyBorder="1" applyAlignment="1">
      <alignment horizontal="center" vertical="center"/>
    </xf>
    <xf numFmtId="170" fontId="72" fillId="0" borderId="0" xfId="0" applyNumberFormat="1" applyFont="1" applyBorder="1" applyAlignment="1">
      <alignment horizontal="center" vertical="center"/>
    </xf>
    <xf numFmtId="0" fontId="97" fillId="8" borderId="51" xfId="0" applyFont="1" applyFill="1" applyBorder="1" applyAlignment="1">
      <alignment horizontal="center" vertical="center" wrapText="1"/>
    </xf>
    <xf numFmtId="0" fontId="68" fillId="0" borderId="39" xfId="0" applyFont="1" applyBorder="1" applyAlignment="1">
      <alignment horizontal="center" vertical="center"/>
    </xf>
    <xf numFmtId="0" fontId="72" fillId="0" borderId="40" xfId="0" applyFont="1" applyBorder="1" applyAlignment="1">
      <alignment horizontal="center" vertical="center"/>
    </xf>
    <xf numFmtId="0" fontId="37" fillId="0" borderId="39" xfId="0" applyFont="1" applyBorder="1" applyAlignment="1">
      <alignment horizontal="center" vertical="center"/>
    </xf>
    <xf numFmtId="0" fontId="40" fillId="0" borderId="40" xfId="0" applyFont="1" applyBorder="1" applyAlignment="1">
      <alignment horizontal="center" vertical="center"/>
    </xf>
    <xf numFmtId="0" fontId="37" fillId="0" borderId="52" xfId="0" applyFont="1" applyBorder="1" applyAlignment="1">
      <alignment horizontal="center" vertical="center"/>
    </xf>
    <xf numFmtId="0" fontId="40" fillId="0" borderId="53" xfId="0" applyFont="1" applyBorder="1" applyAlignment="1">
      <alignment horizontal="center" vertical="center"/>
    </xf>
    <xf numFmtId="0" fontId="33" fillId="0" borderId="0" xfId="0" applyFont="1" applyBorder="1" applyAlignment="1">
      <alignment horizontal="center" vertical="center"/>
    </xf>
    <xf numFmtId="0" fontId="33" fillId="0" borderId="39" xfId="0" applyFont="1" applyBorder="1" applyAlignment="1">
      <alignment horizontal="center" vertical="center"/>
    </xf>
    <xf numFmtId="0" fontId="33" fillId="0" borderId="54" xfId="0" applyFont="1" applyBorder="1" applyAlignment="1">
      <alignment horizontal="center" vertical="center"/>
    </xf>
    <xf numFmtId="0" fontId="33" fillId="0" borderId="55" xfId="0" applyFont="1" applyBorder="1" applyAlignment="1">
      <alignment horizontal="center" vertical="center"/>
    </xf>
    <xf numFmtId="0" fontId="33" fillId="0" borderId="55" xfId="0" applyFont="1" applyBorder="1" applyAlignment="1">
      <alignment horizontal="center" vertical="center"/>
    </xf>
    <xf numFmtId="0" fontId="41" fillId="8" borderId="42" xfId="0" applyFont="1" applyFill="1" applyBorder="1" applyAlignment="1">
      <alignment horizontal="center" vertical="center" wrapText="1"/>
    </xf>
    <xf numFmtId="0" fontId="18" fillId="0" borderId="40" xfId="0" applyFont="1" applyBorder="1" applyAlignment="1">
      <alignment horizontal="center" vertical="center"/>
    </xf>
    <xf numFmtId="170" fontId="2" fillId="0" borderId="0" xfId="0" applyNumberFormat="1" applyFont="1" applyBorder="1" applyAlignment="1">
      <alignment horizontal="center" vertical="center"/>
    </xf>
    <xf numFmtId="0" fontId="2" fillId="0" borderId="54" xfId="0" applyFont="1" applyBorder="1" applyAlignment="1">
      <alignment/>
    </xf>
    <xf numFmtId="0" fontId="2" fillId="0" borderId="55" xfId="0" applyFont="1" applyBorder="1" applyAlignment="1">
      <alignment/>
    </xf>
    <xf numFmtId="0" fontId="33" fillId="0" borderId="55" xfId="0" applyFont="1" applyBorder="1" applyAlignment="1">
      <alignment vertical="center"/>
    </xf>
    <xf numFmtId="0" fontId="2" fillId="0" borderId="39" xfId="0" applyFont="1" applyBorder="1" applyAlignment="1">
      <alignment horizontal="center"/>
    </xf>
    <xf numFmtId="0" fontId="83" fillId="8" borderId="46" xfId="0" applyFont="1" applyFill="1" applyBorder="1" applyAlignment="1">
      <alignment horizontal="center" vertical="center" wrapText="1"/>
    </xf>
    <xf numFmtId="0" fontId="78" fillId="0" borderId="39" xfId="0" applyFont="1" applyBorder="1" applyAlignment="1">
      <alignment horizontal="center" vertical="center"/>
    </xf>
    <xf numFmtId="0" fontId="78" fillId="0" borderId="54" xfId="0" applyFont="1" applyBorder="1" applyAlignment="1">
      <alignment horizontal="center" vertical="center"/>
    </xf>
    <xf numFmtId="0" fontId="78" fillId="0" borderId="55" xfId="0" applyFont="1" applyBorder="1" applyAlignment="1">
      <alignment horizontal="center" vertical="center"/>
    </xf>
    <xf numFmtId="164" fontId="62" fillId="0" borderId="25" xfId="0" applyNumberFormat="1" applyFont="1" applyFill="1" applyBorder="1" applyAlignment="1" applyProtection="1">
      <alignment horizontal="center" vertical="center"/>
      <protection/>
    </xf>
    <xf numFmtId="0" fontId="36" fillId="0" borderId="0" xfId="0" applyFont="1" applyBorder="1" applyAlignment="1" applyProtection="1">
      <alignment vertical="center"/>
      <protection/>
    </xf>
    <xf numFmtId="0" fontId="21" fillId="0" borderId="13" xfId="0" applyFont="1" applyBorder="1" applyAlignment="1" applyProtection="1">
      <alignment horizontal="left" vertical="center"/>
      <protection/>
    </xf>
    <xf numFmtId="0" fontId="36" fillId="0" borderId="20" xfId="0" applyFont="1" applyBorder="1" applyAlignment="1" applyProtection="1">
      <alignment vertical="center"/>
      <protection/>
    </xf>
    <xf numFmtId="0" fontId="21" fillId="0" borderId="14" xfId="0" applyFont="1" applyBorder="1" applyAlignment="1" applyProtection="1">
      <alignment horizontal="left" vertical="center"/>
      <protection/>
    </xf>
    <xf numFmtId="0" fontId="0" fillId="0" borderId="20" xfId="0" applyBorder="1" applyAlignment="1" applyProtection="1">
      <alignment vertical="center"/>
      <protection/>
    </xf>
    <xf numFmtId="0" fontId="24" fillId="0" borderId="20" xfId="0" applyFont="1" applyBorder="1" applyAlignment="1" applyProtection="1">
      <alignment horizontal="center" vertical="center"/>
      <protection/>
    </xf>
    <xf numFmtId="0" fontId="31" fillId="11" borderId="0" xfId="0" applyFont="1" applyFill="1" applyAlignment="1">
      <alignment horizontal="center" vertical="center" wrapText="1"/>
    </xf>
    <xf numFmtId="0" fontId="61" fillId="15" borderId="0" xfId="0" applyFont="1" applyFill="1" applyAlignment="1">
      <alignment horizontal="center" vertical="center"/>
    </xf>
    <xf numFmtId="0" fontId="36" fillId="0" borderId="2" xfId="0" applyFont="1" applyBorder="1" applyAlignment="1" applyProtection="1">
      <alignment horizontal="center" vertical="center" wrapText="1"/>
      <protection/>
    </xf>
    <xf numFmtId="0" fontId="36" fillId="0" borderId="12" xfId="0" applyFont="1" applyBorder="1" applyAlignment="1" applyProtection="1">
      <alignment horizontal="center" vertical="center" wrapText="1"/>
      <protection/>
    </xf>
    <xf numFmtId="0" fontId="36" fillId="0" borderId="17" xfId="0" applyFont="1" applyBorder="1" applyAlignment="1" applyProtection="1">
      <alignment horizontal="center" vertical="center" wrapText="1"/>
      <protection/>
    </xf>
    <xf numFmtId="0" fontId="36" fillId="0" borderId="13" xfId="0" applyFont="1" applyBorder="1" applyAlignment="1" applyProtection="1">
      <alignment horizontal="left" vertical="center"/>
      <protection/>
    </xf>
    <xf numFmtId="0" fontId="17" fillId="11" borderId="2" xfId="0" applyFont="1" applyFill="1" applyBorder="1" applyAlignment="1" applyProtection="1">
      <alignment horizontal="center" vertical="center" wrapText="1"/>
      <protection locked="0"/>
    </xf>
    <xf numFmtId="0" fontId="28" fillId="0" borderId="2" xfId="0" applyFont="1" applyBorder="1" applyAlignment="1" applyProtection="1">
      <alignment horizontal="center" vertical="center"/>
      <protection locked="0"/>
    </xf>
    <xf numFmtId="0" fontId="23" fillId="0" borderId="2" xfId="0" applyFont="1" applyBorder="1" applyAlignment="1" applyProtection="1">
      <alignment horizontal="left" vertical="center" wrapText="1"/>
      <protection locked="0"/>
    </xf>
    <xf numFmtId="0" fontId="63" fillId="0" borderId="2" xfId="0" applyFont="1" applyBorder="1" applyAlignment="1" applyProtection="1">
      <alignment horizontal="center" vertical="center"/>
      <protection locked="0"/>
    </xf>
    <xf numFmtId="0" fontId="64" fillId="0" borderId="2" xfId="0" applyFont="1" applyBorder="1" applyAlignment="1" applyProtection="1">
      <alignment horizontal="center" vertical="center"/>
      <protection locked="0"/>
    </xf>
    <xf numFmtId="0" fontId="0" fillId="0" borderId="0" xfId="0" applyBorder="1" applyAlignment="1" applyProtection="1">
      <alignment vertical="center"/>
      <protection locked="0"/>
    </xf>
    <xf numFmtId="0" fontId="10" fillId="0" borderId="0" xfId="0" applyFont="1" applyBorder="1" applyAlignment="1">
      <alignment horizontal="center"/>
    </xf>
    <xf numFmtId="0" fontId="43" fillId="0" borderId="20" xfId="0" applyFont="1" applyBorder="1" applyAlignment="1">
      <alignment horizontal="center" vertical="center"/>
    </xf>
    <xf numFmtId="0" fontId="78" fillId="0" borderId="0" xfId="0" applyFont="1" applyBorder="1" applyAlignment="1">
      <alignment vertical="center"/>
    </xf>
    <xf numFmtId="0" fontId="78" fillId="0" borderId="0" xfId="0" applyFont="1" applyBorder="1" applyAlignment="1">
      <alignment/>
    </xf>
    <xf numFmtId="0" fontId="78" fillId="0" borderId="27" xfId="0" applyFont="1" applyBorder="1" applyAlignment="1">
      <alignment vertical="center"/>
    </xf>
    <xf numFmtId="0" fontId="78" fillId="0" borderId="27" xfId="0" applyFont="1" applyBorder="1" applyAlignment="1">
      <alignment/>
    </xf>
    <xf numFmtId="0" fontId="78" fillId="0" borderId="0" xfId="0" applyFont="1" applyAlignment="1">
      <alignment/>
    </xf>
    <xf numFmtId="0" fontId="10" fillId="0" borderId="25" xfId="0" applyFont="1" applyBorder="1" applyAlignment="1">
      <alignment horizontal="center" vertical="center"/>
    </xf>
    <xf numFmtId="0" fontId="0" fillId="0" borderId="0" xfId="0" applyAlignment="1">
      <alignment horizontal="left" vertical="top"/>
    </xf>
    <xf numFmtId="0" fontId="0" fillId="0" borderId="0" xfId="0" applyAlignment="1">
      <alignment horizontal="left"/>
    </xf>
    <xf numFmtId="0" fontId="64" fillId="0" borderId="56" xfId="0" applyFont="1" applyBorder="1" applyAlignment="1">
      <alignment horizontal="center" vertical="center"/>
    </xf>
    <xf numFmtId="0" fontId="18" fillId="0" borderId="57" xfId="0" applyFont="1" applyBorder="1" applyAlignment="1">
      <alignment horizontal="center" vertical="center"/>
    </xf>
    <xf numFmtId="0" fontId="0" fillId="0" borderId="57" xfId="0" applyBorder="1" applyAlignment="1" applyProtection="1">
      <alignment vertical="center"/>
      <protection locked="0"/>
    </xf>
    <xf numFmtId="0" fontId="21" fillId="0" borderId="58" xfId="0" applyFont="1" applyBorder="1" applyAlignment="1" applyProtection="1">
      <alignment horizontal="center" vertical="center" wrapText="1"/>
      <protection locked="0"/>
    </xf>
    <xf numFmtId="0" fontId="68" fillId="0" borderId="0" xfId="0" applyFont="1" applyBorder="1" applyAlignment="1" applyProtection="1">
      <alignment horizontal="center" vertical="center"/>
      <protection locked="0"/>
    </xf>
    <xf numFmtId="0" fontId="82" fillId="0" borderId="0" xfId="0" applyFont="1" applyAlignment="1">
      <alignment horizontal="right" vertical="center"/>
    </xf>
    <xf numFmtId="0" fontId="76" fillId="8" borderId="1" xfId="0" applyFont="1" applyFill="1" applyBorder="1" applyAlignment="1">
      <alignment horizontal="center" vertical="center" wrapText="1"/>
    </xf>
    <xf numFmtId="0" fontId="76" fillId="8" borderId="4" xfId="0" applyFont="1" applyFill="1" applyBorder="1" applyAlignment="1">
      <alignment horizontal="center" vertical="center" wrapText="1"/>
    </xf>
    <xf numFmtId="0" fontId="76" fillId="8" borderId="41" xfId="0" applyFont="1" applyFill="1" applyBorder="1" applyAlignment="1">
      <alignment horizontal="center" vertical="center" wrapText="1"/>
    </xf>
    <xf numFmtId="0" fontId="37" fillId="0" borderId="27" xfId="0" applyFont="1" applyBorder="1" applyAlignment="1" applyProtection="1">
      <alignment horizontal="center" vertical="center"/>
      <protection locked="0"/>
    </xf>
    <xf numFmtId="0" fontId="78" fillId="0" borderId="0" xfId="0" applyFont="1" applyBorder="1" applyAlignment="1" applyProtection="1">
      <alignment horizontal="center" vertical="center"/>
      <protection locked="0"/>
    </xf>
    <xf numFmtId="0" fontId="72" fillId="0" borderId="16" xfId="0" applyFont="1" applyBorder="1" applyAlignment="1" applyProtection="1">
      <alignment horizontal="center" vertical="center"/>
      <protection/>
    </xf>
    <xf numFmtId="0" fontId="0" fillId="11" borderId="0" xfId="0" applyFill="1" applyAlignment="1">
      <alignment vertical="center"/>
    </xf>
    <xf numFmtId="0" fontId="65" fillId="9" borderId="0" xfId="0" applyFont="1" applyFill="1" applyAlignment="1">
      <alignment horizontal="center" vertical="center" wrapText="1"/>
    </xf>
    <xf numFmtId="0" fontId="76" fillId="9" borderId="41" xfId="0" applyFont="1" applyFill="1" applyBorder="1" applyAlignment="1">
      <alignment horizontal="center" vertical="center" wrapText="1"/>
    </xf>
    <xf numFmtId="0" fontId="80" fillId="9" borderId="0" xfId="0" applyFont="1" applyFill="1" applyBorder="1" applyAlignment="1">
      <alignment horizontal="center" vertical="center"/>
    </xf>
    <xf numFmtId="0" fontId="78" fillId="0" borderId="0" xfId="0" applyFont="1" applyBorder="1" applyAlignment="1">
      <alignment vertical="center"/>
    </xf>
    <xf numFmtId="0" fontId="78" fillId="0" borderId="0" xfId="0" applyFont="1" applyBorder="1" applyAlignment="1">
      <alignment/>
    </xf>
    <xf numFmtId="0" fontId="78" fillId="0" borderId="27" xfId="0" applyFont="1" applyBorder="1" applyAlignment="1">
      <alignment vertical="center"/>
    </xf>
    <xf numFmtId="0" fontId="78" fillId="0" borderId="27" xfId="0" applyFont="1" applyBorder="1" applyAlignment="1">
      <alignment/>
    </xf>
    <xf numFmtId="0" fontId="68" fillId="0" borderId="0" xfId="0" applyFont="1" applyBorder="1" applyAlignment="1" applyProtection="1">
      <alignment horizontal="center" vertical="center"/>
      <protection locked="0"/>
    </xf>
    <xf numFmtId="0" fontId="23" fillId="0" borderId="0" xfId="0" applyFont="1" applyBorder="1" applyAlignment="1">
      <alignment horizontal="center" vertical="center" wrapText="1"/>
    </xf>
    <xf numFmtId="0" fontId="2" fillId="0" borderId="0" xfId="0" applyFont="1" applyAlignment="1">
      <alignment/>
    </xf>
    <xf numFmtId="0" fontId="3" fillId="0" borderId="0" xfId="0" applyFont="1" applyBorder="1" applyAlignment="1">
      <alignment horizontal="center" vertical="center" wrapText="1"/>
    </xf>
    <xf numFmtId="0" fontId="3" fillId="0" borderId="14" xfId="0" applyFont="1" applyBorder="1" applyAlignment="1">
      <alignment horizontal="center" vertical="center" wrapText="1"/>
    </xf>
    <xf numFmtId="0" fontId="2" fillId="8" borderId="1" xfId="0" applyFont="1" applyFill="1" applyBorder="1" applyAlignment="1">
      <alignment horizontal="center" vertical="center" wrapText="1"/>
    </xf>
    <xf numFmtId="0" fontId="2" fillId="0" borderId="0" xfId="0" applyFont="1" applyBorder="1" applyAlignment="1">
      <alignment horizontal="center" vertical="center"/>
    </xf>
    <xf numFmtId="0" fontId="11" fillId="8" borderId="1" xfId="0" applyFont="1" applyFill="1" applyBorder="1" applyAlignment="1">
      <alignment horizontal="center" vertical="center" wrapText="1"/>
    </xf>
    <xf numFmtId="0" fontId="24" fillId="0" borderId="0" xfId="0" applyFont="1" applyBorder="1" applyAlignment="1" applyProtection="1">
      <alignment horizontal="center" vertical="center"/>
      <protection locked="0"/>
    </xf>
    <xf numFmtId="0" fontId="78" fillId="0" borderId="1" xfId="0" applyFont="1" applyBorder="1" applyAlignment="1">
      <alignment horizontal="center" vertical="center"/>
    </xf>
    <xf numFmtId="0" fontId="80" fillId="0" borderId="37" xfId="0" applyFont="1" applyBorder="1" applyAlignment="1">
      <alignment vertical="center"/>
    </xf>
    <xf numFmtId="0" fontId="78" fillId="0" borderId="59" xfId="0" applyFont="1" applyBorder="1" applyAlignment="1">
      <alignment horizontal="center" vertical="center"/>
    </xf>
    <xf numFmtId="0" fontId="68" fillId="0" borderId="1" xfId="0" applyFont="1" applyBorder="1" applyAlignment="1" applyProtection="1">
      <alignment horizontal="center" vertical="center"/>
      <protection locked="0"/>
    </xf>
    <xf numFmtId="0" fontId="68" fillId="9" borderId="2" xfId="0" applyFont="1" applyFill="1" applyBorder="1" applyAlignment="1" applyProtection="1">
      <alignment horizontal="center" vertical="center"/>
      <protection locked="0"/>
    </xf>
    <xf numFmtId="0" fontId="78" fillId="0" borderId="59" xfId="0" applyFont="1" applyBorder="1" applyAlignment="1" applyProtection="1">
      <alignment horizontal="center" vertical="center"/>
      <protection locked="0"/>
    </xf>
    <xf numFmtId="0" fontId="78" fillId="0" borderId="60" xfId="0" applyFont="1" applyBorder="1" applyAlignment="1" applyProtection="1">
      <alignment horizontal="center" vertical="center"/>
      <protection locked="0"/>
    </xf>
    <xf numFmtId="0" fontId="78" fillId="9" borderId="2" xfId="0" applyFont="1" applyFill="1" applyBorder="1" applyAlignment="1">
      <alignment horizontal="center" vertical="center"/>
    </xf>
    <xf numFmtId="0" fontId="72" fillId="0" borderId="3" xfId="0" applyFont="1" applyBorder="1" applyAlignment="1">
      <alignment vertical="center"/>
    </xf>
    <xf numFmtId="0" fontId="72" fillId="0" borderId="3" xfId="0" applyFont="1" applyBorder="1" applyAlignment="1">
      <alignment horizontal="center" vertical="center"/>
    </xf>
    <xf numFmtId="0" fontId="83" fillId="0" borderId="0" xfId="0" applyFont="1" applyAlignment="1">
      <alignment vertical="center"/>
    </xf>
    <xf numFmtId="0" fontId="72" fillId="0" borderId="35" xfId="0" applyFont="1" applyBorder="1" applyAlignment="1">
      <alignment horizontal="center" vertical="center"/>
    </xf>
    <xf numFmtId="0" fontId="95" fillId="0" borderId="37" xfId="0" applyFont="1" applyBorder="1" applyAlignment="1">
      <alignment vertical="center"/>
    </xf>
    <xf numFmtId="0" fontId="72" fillId="9" borderId="2" xfId="0" applyFont="1" applyFill="1" applyBorder="1" applyAlignment="1">
      <alignment horizontal="center" vertical="center"/>
    </xf>
    <xf numFmtId="0" fontId="72" fillId="0" borderId="3" xfId="0" applyFont="1" applyBorder="1" applyAlignment="1" applyProtection="1">
      <alignment horizontal="center" vertical="center"/>
      <protection/>
    </xf>
    <xf numFmtId="0" fontId="72" fillId="0" borderId="35" xfId="0" applyFont="1" applyBorder="1" applyAlignment="1" applyProtection="1">
      <alignment horizontal="center" vertical="center"/>
      <protection/>
    </xf>
    <xf numFmtId="0" fontId="101" fillId="11" borderId="61" xfId="0" applyFont="1" applyFill="1" applyBorder="1" applyAlignment="1">
      <alignment horizontal="center" vertical="center"/>
    </xf>
    <xf numFmtId="0" fontId="102" fillId="0" borderId="0" xfId="0" applyFont="1" applyAlignment="1">
      <alignment vertical="center"/>
    </xf>
    <xf numFmtId="0" fontId="101" fillId="11" borderId="62" xfId="0" applyFont="1" applyFill="1" applyBorder="1" applyAlignment="1">
      <alignment horizontal="center" vertical="center"/>
    </xf>
    <xf numFmtId="0" fontId="79" fillId="0" borderId="25" xfId="0" applyFont="1" applyBorder="1" applyAlignment="1">
      <alignment vertical="center"/>
    </xf>
    <xf numFmtId="0" fontId="58" fillId="0" borderId="0" xfId="0" applyFont="1" applyBorder="1" applyAlignment="1">
      <alignment vertical="center"/>
    </xf>
    <xf numFmtId="0" fontId="58" fillId="0" borderId="16" xfId="0" applyFont="1" applyBorder="1" applyAlignment="1">
      <alignment vertical="center"/>
    </xf>
    <xf numFmtId="0" fontId="78" fillId="0" borderId="25" xfId="0" applyFont="1" applyBorder="1" applyAlignment="1">
      <alignment horizontal="center" vertical="center"/>
    </xf>
    <xf numFmtId="0" fontId="58" fillId="0" borderId="27" xfId="0" applyFont="1" applyBorder="1" applyAlignment="1">
      <alignment vertical="center"/>
    </xf>
    <xf numFmtId="0" fontId="58" fillId="0" borderId="28" xfId="0" applyFont="1" applyBorder="1" applyAlignment="1">
      <alignment vertical="center"/>
    </xf>
    <xf numFmtId="0" fontId="68" fillId="8" borderId="63" xfId="0" applyFont="1" applyFill="1" applyBorder="1" applyAlignment="1">
      <alignment horizontal="left" vertical="center"/>
    </xf>
    <xf numFmtId="0" fontId="68" fillId="8" borderId="3" xfId="0" applyFont="1" applyFill="1" applyBorder="1" applyAlignment="1">
      <alignment horizontal="left" vertical="center" wrapText="1"/>
    </xf>
    <xf numFmtId="0" fontId="68" fillId="8" borderId="3" xfId="0" applyFont="1" applyFill="1" applyBorder="1" applyAlignment="1">
      <alignment horizontal="center" vertical="center" wrapText="1"/>
    </xf>
    <xf numFmtId="0" fontId="104" fillId="8" borderId="3" xfId="0" applyFont="1" applyFill="1" applyBorder="1" applyAlignment="1">
      <alignment horizontal="center" vertical="center" textRotation="90"/>
    </xf>
    <xf numFmtId="0" fontId="104" fillId="8" borderId="35" xfId="0" applyFont="1" applyFill="1" applyBorder="1" applyAlignment="1">
      <alignment horizontal="center" vertical="center" textRotation="90"/>
    </xf>
    <xf numFmtId="0" fontId="105" fillId="8" borderId="35" xfId="0" applyFont="1" applyFill="1" applyBorder="1" applyAlignment="1">
      <alignment horizontal="center" vertical="center" wrapText="1"/>
    </xf>
    <xf numFmtId="0" fontId="8" fillId="0" borderId="0" xfId="0" applyFont="1" applyBorder="1" applyAlignment="1">
      <alignment horizontal="center" vertical="center"/>
    </xf>
    <xf numFmtId="0" fontId="78" fillId="0" borderId="25" xfId="0" applyFont="1" applyBorder="1" applyAlignment="1">
      <alignment/>
    </xf>
    <xf numFmtId="0" fontId="2" fillId="2" borderId="14" xfId="0" applyFont="1" applyFill="1" applyBorder="1" applyAlignment="1">
      <alignment/>
    </xf>
    <xf numFmtId="0" fontId="2" fillId="2" borderId="19" xfId="0" applyFont="1" applyFill="1" applyBorder="1" applyAlignment="1">
      <alignment/>
    </xf>
    <xf numFmtId="0" fontId="0" fillId="2" borderId="16" xfId="0" applyFont="1" applyFill="1" applyBorder="1" applyAlignment="1">
      <alignment/>
    </xf>
    <xf numFmtId="0" fontId="8" fillId="2" borderId="0" xfId="0" applyFont="1" applyFill="1" applyBorder="1" applyAlignment="1">
      <alignment horizontal="left" vertical="center"/>
    </xf>
    <xf numFmtId="0" fontId="2" fillId="2" borderId="16" xfId="0" applyFont="1" applyFill="1" applyBorder="1" applyAlignment="1">
      <alignment/>
    </xf>
    <xf numFmtId="0" fontId="31" fillId="8"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2" fillId="0" borderId="25" xfId="0" applyFont="1" applyBorder="1" applyAlignment="1">
      <alignment horizontal="center" vertical="center"/>
    </xf>
    <xf numFmtId="0" fontId="18" fillId="0" borderId="16" xfId="0" applyFont="1" applyBorder="1" applyAlignment="1">
      <alignment horizontal="center" vertical="center"/>
    </xf>
    <xf numFmtId="0" fontId="38" fillId="0" borderId="16" xfId="0" applyFont="1" applyBorder="1" applyAlignment="1">
      <alignment vertical="center"/>
    </xf>
    <xf numFmtId="0" fontId="38" fillId="0" borderId="25" xfId="0" applyFont="1" applyBorder="1" applyAlignment="1">
      <alignment vertical="center"/>
    </xf>
    <xf numFmtId="170" fontId="2" fillId="0" borderId="0" xfId="0" applyNumberFormat="1" applyFont="1" applyBorder="1" applyAlignment="1">
      <alignment/>
    </xf>
    <xf numFmtId="0" fontId="2" fillId="2" borderId="16" xfId="0" applyFont="1" applyFill="1" applyBorder="1" applyAlignment="1" applyProtection="1">
      <alignment/>
      <protection locked="0"/>
    </xf>
    <xf numFmtId="0" fontId="78" fillId="0" borderId="0" xfId="0" applyFont="1" applyBorder="1" applyAlignment="1">
      <alignment vertical="center"/>
    </xf>
    <xf numFmtId="0" fontId="78" fillId="0" borderId="0" xfId="0" applyFont="1" applyBorder="1" applyAlignment="1">
      <alignment/>
    </xf>
    <xf numFmtId="0" fontId="78" fillId="0" borderId="27" xfId="0" applyFont="1" applyBorder="1" applyAlignment="1">
      <alignment vertical="center"/>
    </xf>
    <xf numFmtId="0" fontId="78" fillId="0" borderId="27" xfId="0" applyFont="1" applyBorder="1" applyAlignment="1">
      <alignment/>
    </xf>
    <xf numFmtId="0" fontId="23" fillId="0" borderId="0" xfId="0" applyFont="1" applyBorder="1" applyAlignment="1">
      <alignment horizontal="center" vertical="center" wrapText="1"/>
    </xf>
    <xf numFmtId="0" fontId="11" fillId="8" borderId="8" xfId="0" applyFont="1" applyFill="1" applyBorder="1" applyAlignment="1">
      <alignment horizontal="center" vertical="center" wrapText="1"/>
    </xf>
    <xf numFmtId="0" fontId="2" fillId="0" borderId="0" xfId="0" applyFont="1" applyBorder="1" applyAlignment="1">
      <alignment horizontal="center" vertical="center"/>
    </xf>
    <xf numFmtId="0" fontId="3" fillId="0" borderId="14" xfId="0" applyFont="1" applyBorder="1" applyAlignment="1">
      <alignment horizontal="center" vertical="center" wrapText="1"/>
    </xf>
    <xf numFmtId="0" fontId="3" fillId="0" borderId="0" xfId="0" applyFont="1" applyBorder="1" applyAlignment="1">
      <alignment horizontal="center" vertical="center" wrapText="1"/>
    </xf>
    <xf numFmtId="0" fontId="2"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24" fillId="0" borderId="0" xfId="0" applyFont="1" applyBorder="1" applyAlignment="1" applyProtection="1">
      <alignment horizontal="center" vertical="center"/>
      <protection locked="0"/>
    </xf>
    <xf numFmtId="0" fontId="0" fillId="0" borderId="0" xfId="0" applyFont="1" applyBorder="1" applyAlignment="1">
      <alignment wrapText="1"/>
    </xf>
    <xf numFmtId="0" fontId="2" fillId="0" borderId="0" xfId="0" applyFont="1" applyAlignment="1">
      <alignment/>
    </xf>
    <xf numFmtId="0" fontId="93" fillId="11" borderId="0" xfId="0" applyFont="1" applyFill="1" applyAlignment="1">
      <alignment horizontal="center" vertical="center" wrapText="1"/>
    </xf>
    <xf numFmtId="0" fontId="4" fillId="14" borderId="39" xfId="0" applyFont="1" applyFill="1" applyBorder="1" applyAlignment="1">
      <alignment/>
    </xf>
    <xf numFmtId="0" fontId="4" fillId="14" borderId="0" xfId="0" applyFont="1" applyFill="1" applyBorder="1" applyAlignment="1">
      <alignment/>
    </xf>
    <xf numFmtId="0" fontId="4" fillId="14" borderId="40" xfId="0" applyFont="1" applyFill="1" applyBorder="1" applyAlignment="1">
      <alignment/>
    </xf>
    <xf numFmtId="0" fontId="4" fillId="14" borderId="39" xfId="0" applyFont="1" applyFill="1" applyBorder="1" applyAlignment="1">
      <alignment horizontal="left" vertical="center"/>
    </xf>
    <xf numFmtId="0" fontId="4" fillId="14" borderId="0" xfId="0" applyFont="1" applyFill="1" applyBorder="1" applyAlignment="1">
      <alignment horizontal="left" vertical="center"/>
    </xf>
    <xf numFmtId="0" fontId="4" fillId="14" borderId="40" xfId="0" applyFont="1" applyFill="1" applyBorder="1" applyAlignment="1">
      <alignment horizontal="left" vertical="center"/>
    </xf>
    <xf numFmtId="0" fontId="4" fillId="14" borderId="39" xfId="0" applyFont="1" applyFill="1" applyBorder="1" applyAlignment="1">
      <alignment horizontal="left" vertical="top" wrapText="1"/>
    </xf>
    <xf numFmtId="0" fontId="4" fillId="14" borderId="0" xfId="0" applyFont="1" applyFill="1" applyBorder="1" applyAlignment="1">
      <alignment horizontal="left" vertical="top" wrapText="1"/>
    </xf>
    <xf numFmtId="0" fontId="4" fillId="14" borderId="40" xfId="0" applyFont="1" applyFill="1" applyBorder="1" applyAlignment="1">
      <alignment horizontal="left" vertical="top" wrapText="1"/>
    </xf>
    <xf numFmtId="0" fontId="92" fillId="11" borderId="39" xfId="0" applyFont="1" applyFill="1" applyBorder="1" applyAlignment="1">
      <alignment wrapText="1"/>
    </xf>
    <xf numFmtId="0" fontId="92" fillId="11" borderId="0" xfId="0" applyFont="1" applyFill="1" applyBorder="1" applyAlignment="1">
      <alignment wrapText="1"/>
    </xf>
    <xf numFmtId="0" fontId="92" fillId="11" borderId="40" xfId="0" applyFont="1" applyFill="1" applyBorder="1" applyAlignment="1">
      <alignment wrapText="1"/>
    </xf>
    <xf numFmtId="0" fontId="61" fillId="15" borderId="54" xfId="0" applyFont="1" applyFill="1" applyBorder="1" applyAlignment="1">
      <alignment horizontal="center" vertical="center" wrapText="1"/>
    </xf>
    <xf numFmtId="0" fontId="61" fillId="15" borderId="55" xfId="0" applyFont="1" applyFill="1" applyBorder="1" applyAlignment="1">
      <alignment horizontal="center" vertical="center" wrapText="1"/>
    </xf>
    <xf numFmtId="0" fontId="61" fillId="15" borderId="64" xfId="0" applyFont="1" applyFill="1" applyBorder="1" applyAlignment="1">
      <alignment horizontal="center" vertical="center" wrapText="1"/>
    </xf>
    <xf numFmtId="0" fontId="4" fillId="14" borderId="39" xfId="0" applyFont="1" applyFill="1" applyBorder="1" applyAlignment="1">
      <alignment horizontal="left"/>
    </xf>
    <xf numFmtId="0" fontId="4" fillId="14" borderId="0" xfId="0" applyFont="1" applyFill="1" applyBorder="1" applyAlignment="1">
      <alignment horizontal="left"/>
    </xf>
    <xf numFmtId="0" fontId="4" fillId="14" borderId="40" xfId="0" applyFont="1" applyFill="1" applyBorder="1" applyAlignment="1">
      <alignment horizontal="left"/>
    </xf>
    <xf numFmtId="0" fontId="4" fillId="14" borderId="39" xfId="0" applyFont="1" applyFill="1" applyBorder="1" applyAlignment="1">
      <alignment horizontal="left" vertical="center" wrapText="1"/>
    </xf>
    <xf numFmtId="0" fontId="4" fillId="14" borderId="0" xfId="0" applyFont="1" applyFill="1" applyBorder="1" applyAlignment="1">
      <alignment horizontal="left" vertical="center" wrapText="1"/>
    </xf>
    <xf numFmtId="0" fontId="4" fillId="14" borderId="40" xfId="0" applyFont="1" applyFill="1" applyBorder="1" applyAlignment="1">
      <alignment horizontal="left" vertical="center" wrapText="1"/>
    </xf>
    <xf numFmtId="0" fontId="12" fillId="14" borderId="39" xfId="0" applyFont="1" applyFill="1" applyBorder="1" applyAlignment="1">
      <alignment horizontal="left" vertical="center" wrapText="1"/>
    </xf>
    <xf numFmtId="0" fontId="12" fillId="14" borderId="0" xfId="0" applyFont="1" applyFill="1" applyBorder="1" applyAlignment="1">
      <alignment horizontal="left" vertical="center" wrapText="1"/>
    </xf>
    <xf numFmtId="0" fontId="12" fillId="14" borderId="40" xfId="0" applyFont="1" applyFill="1" applyBorder="1" applyAlignment="1">
      <alignment horizontal="left" vertical="center" wrapText="1"/>
    </xf>
    <xf numFmtId="0" fontId="94" fillId="11" borderId="5" xfId="0" applyFont="1" applyFill="1" applyBorder="1" applyAlignment="1">
      <alignment horizontal="center" vertical="center" wrapText="1"/>
    </xf>
    <xf numFmtId="0" fontId="4" fillId="13" borderId="39" xfId="0" applyFont="1" applyFill="1" applyBorder="1" applyAlignment="1">
      <alignment horizontal="center" vertical="center"/>
    </xf>
    <xf numFmtId="0" fontId="4" fillId="13" borderId="0" xfId="0" applyFont="1" applyFill="1" applyBorder="1" applyAlignment="1">
      <alignment horizontal="center" vertical="center"/>
    </xf>
    <xf numFmtId="0" fontId="94" fillId="8" borderId="21" xfId="0" applyFont="1" applyFill="1" applyBorder="1" applyAlignment="1" applyProtection="1">
      <alignment horizontal="center" vertical="center"/>
      <protection hidden="1" locked="0"/>
    </xf>
    <xf numFmtId="0" fontId="94" fillId="8" borderId="65" xfId="0" applyFont="1" applyFill="1" applyBorder="1" applyAlignment="1" applyProtection="1">
      <alignment horizontal="center" vertical="center"/>
      <protection hidden="1" locked="0"/>
    </xf>
    <xf numFmtId="0" fontId="94" fillId="8" borderId="66" xfId="0" applyFont="1" applyFill="1" applyBorder="1" applyAlignment="1" applyProtection="1">
      <alignment horizontal="center" vertical="center"/>
      <protection hidden="1" locked="0"/>
    </xf>
    <xf numFmtId="0" fontId="13" fillId="16" borderId="67" xfId="0" applyFont="1" applyFill="1" applyBorder="1" applyAlignment="1">
      <alignment horizontal="center" vertical="center"/>
    </xf>
    <xf numFmtId="0" fontId="13" fillId="16" borderId="68" xfId="0" applyFont="1" applyFill="1" applyBorder="1" applyAlignment="1">
      <alignment horizontal="center" vertical="center"/>
    </xf>
    <xf numFmtId="0" fontId="13" fillId="16" borderId="69" xfId="0" applyFont="1" applyFill="1" applyBorder="1" applyAlignment="1">
      <alignment horizontal="center" vertical="center"/>
    </xf>
    <xf numFmtId="0" fontId="13" fillId="17" borderId="39" xfId="0" applyFont="1" applyFill="1" applyBorder="1" applyAlignment="1">
      <alignment horizontal="center" vertical="center"/>
    </xf>
    <xf numFmtId="0" fontId="13" fillId="17" borderId="0" xfId="0" applyFont="1" applyFill="1" applyBorder="1" applyAlignment="1">
      <alignment horizontal="center" vertical="center"/>
    </xf>
    <xf numFmtId="0" fontId="13" fillId="17" borderId="40" xfId="0" applyFont="1" applyFill="1" applyBorder="1" applyAlignment="1">
      <alignment horizontal="center" vertical="center"/>
    </xf>
    <xf numFmtId="0" fontId="89" fillId="13" borderId="39" xfId="0" applyFont="1" applyFill="1" applyBorder="1" applyAlignment="1">
      <alignment horizontal="center" vertical="center"/>
    </xf>
    <xf numFmtId="0" fontId="89" fillId="13" borderId="0" xfId="0" applyFont="1" applyFill="1" applyBorder="1" applyAlignment="1">
      <alignment horizontal="center" vertical="center"/>
    </xf>
    <xf numFmtId="0" fontId="89" fillId="13" borderId="40" xfId="0" applyFont="1" applyFill="1" applyBorder="1" applyAlignment="1">
      <alignment horizontal="center" vertical="center"/>
    </xf>
    <xf numFmtId="0" fontId="16" fillId="18" borderId="70" xfId="0" applyFont="1" applyFill="1" applyBorder="1" applyAlignment="1">
      <alignment horizontal="center" vertical="center"/>
    </xf>
    <xf numFmtId="0" fontId="16" fillId="18" borderId="6" xfId="0" applyFont="1" applyFill="1" applyBorder="1" applyAlignment="1">
      <alignment horizontal="center" vertical="center"/>
    </xf>
    <xf numFmtId="0" fontId="21" fillId="8" borderId="21" xfId="0" applyFont="1" applyFill="1" applyBorder="1" applyAlignment="1" applyProtection="1">
      <alignment horizontal="center" vertical="center" wrapText="1"/>
      <protection locked="0"/>
    </xf>
    <xf numFmtId="0" fontId="21" fillId="8" borderId="66" xfId="0" applyFont="1" applyFill="1" applyBorder="1" applyAlignment="1" applyProtection="1">
      <alignment horizontal="center" vertical="center" wrapText="1"/>
      <protection locked="0"/>
    </xf>
    <xf numFmtId="0" fontId="17" fillId="8" borderId="21" xfId="0" applyFont="1" applyFill="1" applyBorder="1" applyAlignment="1" applyProtection="1">
      <alignment horizontal="center" vertical="center" wrapText="1"/>
      <protection locked="0"/>
    </xf>
    <xf numFmtId="0" fontId="17" fillId="8" borderId="66" xfId="0" applyFont="1" applyFill="1" applyBorder="1" applyAlignment="1" applyProtection="1">
      <alignment horizontal="center" vertical="center" wrapText="1"/>
      <protection locked="0"/>
    </xf>
    <xf numFmtId="0" fontId="14" fillId="13" borderId="70" xfId="0" applyFont="1" applyFill="1" applyBorder="1" applyAlignment="1">
      <alignment horizontal="center" vertical="center"/>
    </xf>
    <xf numFmtId="0" fontId="14" fillId="13" borderId="6" xfId="0" applyFont="1" applyFill="1" applyBorder="1" applyAlignment="1">
      <alignment horizontal="center" vertical="center"/>
    </xf>
    <xf numFmtId="0" fontId="10" fillId="0" borderId="25" xfId="0" applyFont="1" applyBorder="1" applyAlignment="1">
      <alignment horizontal="center"/>
    </xf>
    <xf numFmtId="0" fontId="10" fillId="0" borderId="0" xfId="0" applyFont="1" applyBorder="1" applyAlignment="1">
      <alignment horizontal="center"/>
    </xf>
    <xf numFmtId="0" fontId="10" fillId="0" borderId="16" xfId="0" applyFont="1" applyBorder="1" applyAlignment="1">
      <alignment horizontal="center"/>
    </xf>
    <xf numFmtId="0" fontId="26" fillId="0" borderId="0" xfId="0" applyFont="1" applyAlignment="1">
      <alignment horizontal="center" vertical="center"/>
    </xf>
    <xf numFmtId="0" fontId="27" fillId="0" borderId="0" xfId="0" applyFont="1" applyAlignment="1">
      <alignment/>
    </xf>
    <xf numFmtId="0" fontId="3" fillId="0" borderId="17" xfId="0" applyFont="1" applyBorder="1" applyAlignment="1">
      <alignment vertical="center"/>
    </xf>
    <xf numFmtId="0" fontId="3" fillId="0" borderId="12" xfId="0" applyFont="1" applyBorder="1" applyAlignment="1">
      <alignment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vertical="center"/>
    </xf>
    <xf numFmtId="0" fontId="29" fillId="0" borderId="0" xfId="0" applyFont="1" applyAlignment="1">
      <alignment/>
    </xf>
    <xf numFmtId="0" fontId="3" fillId="0" borderId="2" xfId="0" applyFont="1" applyBorder="1" applyAlignment="1">
      <alignment vertical="center"/>
    </xf>
    <xf numFmtId="0" fontId="32" fillId="0" borderId="2" xfId="0" applyFont="1" applyBorder="1" applyAlignment="1">
      <alignment horizontal="left" vertical="center" wrapText="1"/>
    </xf>
    <xf numFmtId="0" fontId="32" fillId="0" borderId="2" xfId="0" applyFont="1" applyBorder="1" applyAlignment="1">
      <alignment horizontal="center" vertical="center"/>
    </xf>
    <xf numFmtId="0" fontId="30" fillId="0" borderId="2" xfId="0" applyFont="1" applyBorder="1" applyAlignment="1">
      <alignment vertical="center" wrapText="1"/>
    </xf>
    <xf numFmtId="0" fontId="31" fillId="0" borderId="2" xfId="0" applyFont="1" applyBorder="1" applyAlignment="1">
      <alignment/>
    </xf>
    <xf numFmtId="0" fontId="3" fillId="0" borderId="0" xfId="0" applyFont="1" applyAlignment="1">
      <alignment horizontal="center" vertical="center"/>
    </xf>
    <xf numFmtId="0" fontId="5" fillId="0" borderId="0" xfId="0" applyFont="1" applyAlignment="1">
      <alignment vertical="center"/>
    </xf>
    <xf numFmtId="168" fontId="20" fillId="0" borderId="2" xfId="0" applyNumberFormat="1" applyFont="1" applyFill="1" applyBorder="1" applyAlignment="1">
      <alignment horizontal="center" vertical="center"/>
    </xf>
    <xf numFmtId="0" fontId="11" fillId="2" borderId="25"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9" fillId="0" borderId="0" xfId="0" applyFont="1" applyAlignment="1">
      <alignment horizontal="center" vertical="center"/>
    </xf>
    <xf numFmtId="0" fontId="76" fillId="8" borderId="71" xfId="0" applyFont="1" applyFill="1" applyBorder="1" applyAlignment="1">
      <alignment horizontal="center" vertical="center" wrapText="1"/>
    </xf>
    <xf numFmtId="0" fontId="77" fillId="8" borderId="59" xfId="0" applyFont="1" applyFill="1" applyBorder="1" applyAlignment="1">
      <alignment/>
    </xf>
    <xf numFmtId="0" fontId="71" fillId="3" borderId="0" xfId="0" applyFont="1" applyFill="1" applyBorder="1" applyAlignment="1">
      <alignment horizontal="center" vertical="center"/>
    </xf>
    <xf numFmtId="0" fontId="78" fillId="0" borderId="0" xfId="0" applyFont="1" applyBorder="1" applyAlignment="1">
      <alignment vertical="center"/>
    </xf>
    <xf numFmtId="0" fontId="78" fillId="0" borderId="0" xfId="0" applyFont="1" applyBorder="1" applyAlignment="1">
      <alignment/>
    </xf>
    <xf numFmtId="0" fontId="78" fillId="0" borderId="16" xfId="0" applyFont="1" applyBorder="1" applyAlignment="1">
      <alignment/>
    </xf>
    <xf numFmtId="170" fontId="81" fillId="0" borderId="0" xfId="0" applyNumberFormat="1" applyFont="1" applyBorder="1" applyAlignment="1">
      <alignment horizontal="center" vertical="center"/>
    </xf>
    <xf numFmtId="0" fontId="74" fillId="0" borderId="0" xfId="0" applyFont="1" applyAlignment="1">
      <alignment horizontal="center" vertical="center" wrapText="1"/>
    </xf>
    <xf numFmtId="0" fontId="70" fillId="0" borderId="0" xfId="0" applyFont="1" applyAlignment="1">
      <alignment horizontal="center" vertical="center"/>
    </xf>
    <xf numFmtId="0" fontId="68" fillId="0" borderId="0" xfId="0" applyNumberFormat="1" applyFont="1" applyAlignment="1">
      <alignment horizontal="center" vertical="center"/>
    </xf>
    <xf numFmtId="0" fontId="76" fillId="8" borderId="72" xfId="0" applyFont="1" applyFill="1" applyBorder="1" applyAlignment="1">
      <alignment horizontal="center" vertical="center" wrapText="1"/>
    </xf>
    <xf numFmtId="0" fontId="77" fillId="8" borderId="73" xfId="0" applyFont="1" applyFill="1" applyBorder="1" applyAlignment="1">
      <alignment/>
    </xf>
    <xf numFmtId="0" fontId="76" fillId="8" borderId="59" xfId="0" applyFont="1" applyFill="1" applyBorder="1" applyAlignment="1">
      <alignment horizontal="center" vertical="center" wrapText="1"/>
    </xf>
    <xf numFmtId="0" fontId="57" fillId="6" borderId="0" xfId="0" applyFont="1" applyFill="1" applyBorder="1" applyAlignment="1">
      <alignment horizontal="center" vertical="center" wrapText="1"/>
    </xf>
    <xf numFmtId="0" fontId="79" fillId="0" borderId="25" xfId="0" applyFont="1" applyBorder="1" applyAlignment="1">
      <alignment horizontal="left" vertical="center"/>
    </xf>
    <xf numFmtId="0" fontId="79" fillId="0" borderId="0" xfId="0" applyFont="1" applyBorder="1" applyAlignment="1">
      <alignment horizontal="left" vertical="center"/>
    </xf>
    <xf numFmtId="0" fontId="78" fillId="0" borderId="27" xfId="0" applyFont="1" applyBorder="1" applyAlignment="1">
      <alignment vertical="center"/>
    </xf>
    <xf numFmtId="0" fontId="78" fillId="0" borderId="27" xfId="0" applyFont="1" applyBorder="1" applyAlignment="1">
      <alignment/>
    </xf>
    <xf numFmtId="0" fontId="78" fillId="0" borderId="28" xfId="0" applyFont="1" applyBorder="1" applyAlignment="1">
      <alignment/>
    </xf>
    <xf numFmtId="0" fontId="79" fillId="0" borderId="25" xfId="0" applyFont="1" applyBorder="1" applyAlignment="1">
      <alignment horizontal="center" vertical="center" wrapText="1"/>
    </xf>
    <xf numFmtId="0" fontId="79" fillId="0" borderId="0" xfId="0" applyFont="1" applyBorder="1" applyAlignment="1">
      <alignment horizontal="center" vertical="center" wrapText="1"/>
    </xf>
    <xf numFmtId="0" fontId="69" fillId="0" borderId="0" xfId="0" applyFont="1" applyAlignment="1">
      <alignment horizontal="center" vertical="center"/>
    </xf>
    <xf numFmtId="0" fontId="69" fillId="0" borderId="13" xfId="0" applyFont="1" applyBorder="1" applyAlignment="1">
      <alignment horizontal="center" vertical="center"/>
    </xf>
    <xf numFmtId="0" fontId="69" fillId="0" borderId="14" xfId="0" applyFont="1" applyBorder="1" applyAlignment="1">
      <alignment horizontal="center" vertical="center"/>
    </xf>
    <xf numFmtId="0" fontId="69" fillId="0" borderId="19" xfId="0" applyFont="1" applyBorder="1" applyAlignment="1">
      <alignment horizontal="center" vertical="center"/>
    </xf>
    <xf numFmtId="0" fontId="76" fillId="8" borderId="1" xfId="0" applyFont="1" applyFill="1" applyBorder="1" applyAlignment="1">
      <alignment horizontal="center" vertical="center" wrapText="1"/>
    </xf>
    <xf numFmtId="0" fontId="69" fillId="0" borderId="25" xfId="0" applyFont="1" applyBorder="1" applyAlignment="1">
      <alignment horizontal="center" vertical="center"/>
    </xf>
    <xf numFmtId="0" fontId="69" fillId="0" borderId="0" xfId="0" applyFont="1" applyBorder="1" applyAlignment="1">
      <alignment horizontal="center" vertical="center"/>
    </xf>
    <xf numFmtId="0" fontId="69" fillId="0" borderId="16" xfId="0" applyFont="1" applyBorder="1" applyAlignment="1">
      <alignment horizontal="center" vertical="center"/>
    </xf>
    <xf numFmtId="0" fontId="76" fillId="8" borderId="30" xfId="0" applyFont="1" applyFill="1" applyBorder="1" applyAlignment="1">
      <alignment horizontal="center" vertical="center" wrapText="1"/>
    </xf>
    <xf numFmtId="0" fontId="57" fillId="6" borderId="25" xfId="0" applyFont="1" applyFill="1" applyBorder="1" applyAlignment="1">
      <alignment horizontal="center" vertical="center" wrapText="1"/>
    </xf>
    <xf numFmtId="0" fontId="57" fillId="6" borderId="16" xfId="0" applyFont="1" applyFill="1" applyBorder="1" applyAlignment="1">
      <alignment horizontal="center" vertical="center" wrapText="1"/>
    </xf>
    <xf numFmtId="0" fontId="70" fillId="0" borderId="25" xfId="0" applyFont="1" applyBorder="1" applyAlignment="1">
      <alignment horizontal="center" vertical="center"/>
    </xf>
    <xf numFmtId="0" fontId="70" fillId="0" borderId="0" xfId="0" applyFont="1" applyBorder="1" applyAlignment="1">
      <alignment horizontal="center" vertical="center"/>
    </xf>
    <xf numFmtId="0" fontId="71" fillId="3" borderId="25" xfId="0" applyFont="1" applyFill="1" applyBorder="1" applyAlignment="1">
      <alignment horizontal="center" vertical="center"/>
    </xf>
    <xf numFmtId="0" fontId="71" fillId="3" borderId="16" xfId="0" applyFont="1" applyFill="1" applyBorder="1" applyAlignment="1">
      <alignment horizontal="center" vertical="center"/>
    </xf>
    <xf numFmtId="0" fontId="68" fillId="0" borderId="0" xfId="0" applyNumberFormat="1" applyFont="1" applyBorder="1" applyAlignment="1">
      <alignment horizontal="center" vertical="center"/>
    </xf>
    <xf numFmtId="0" fontId="68" fillId="0" borderId="16" xfId="0" applyNumberFormat="1" applyFont="1" applyBorder="1" applyAlignment="1">
      <alignment horizontal="center" vertical="center"/>
    </xf>
    <xf numFmtId="0" fontId="74" fillId="0" borderId="0" xfId="0" applyFont="1" applyBorder="1" applyAlignment="1">
      <alignment horizontal="center" vertical="center" wrapText="1"/>
    </xf>
    <xf numFmtId="0" fontId="74" fillId="0" borderId="16" xfId="0" applyFont="1" applyBorder="1" applyAlignment="1">
      <alignment horizontal="center" vertical="center" wrapText="1"/>
    </xf>
    <xf numFmtId="170" fontId="78" fillId="0" borderId="0" xfId="0" applyNumberFormat="1" applyFont="1" applyBorder="1" applyAlignment="1">
      <alignment horizontal="center" vertical="center"/>
    </xf>
    <xf numFmtId="0" fontId="78" fillId="0" borderId="25" xfId="0" applyFont="1" applyBorder="1" applyAlignment="1">
      <alignment horizontal="left" vertical="center"/>
    </xf>
    <xf numFmtId="0" fontId="78" fillId="0" borderId="0" xfId="0" applyFont="1" applyBorder="1" applyAlignment="1">
      <alignment horizontal="left" vertical="center"/>
    </xf>
    <xf numFmtId="0" fontId="80" fillId="0" borderId="25" xfId="0" applyFont="1" applyBorder="1" applyAlignment="1">
      <alignment horizontal="left" vertical="top" wrapText="1"/>
    </xf>
    <xf numFmtId="0" fontId="80" fillId="0" borderId="0" xfId="0" applyFont="1" applyBorder="1" applyAlignment="1">
      <alignment horizontal="left" vertical="top" wrapText="1"/>
    </xf>
    <xf numFmtId="0" fontId="80" fillId="0" borderId="16" xfId="0" applyFont="1" applyBorder="1" applyAlignment="1">
      <alignment horizontal="left" vertical="top" wrapText="1"/>
    </xf>
    <xf numFmtId="0" fontId="68" fillId="0" borderId="0" xfId="0" applyFont="1" applyBorder="1" applyAlignment="1" applyProtection="1">
      <alignment horizontal="center" vertical="center"/>
      <protection locked="0"/>
    </xf>
    <xf numFmtId="0" fontId="78" fillId="0" borderId="0" xfId="0" applyFont="1" applyBorder="1" applyAlignment="1" applyProtection="1">
      <alignment/>
      <protection locked="0"/>
    </xf>
    <xf numFmtId="0" fontId="70" fillId="0" borderId="2" xfId="0" applyFont="1" applyBorder="1" applyAlignment="1">
      <alignment horizontal="center" vertical="center"/>
    </xf>
    <xf numFmtId="0" fontId="70" fillId="0" borderId="2" xfId="0" applyFont="1" applyBorder="1" applyAlignment="1" applyProtection="1">
      <alignment horizontal="center" vertical="center"/>
      <protection locked="0"/>
    </xf>
    <xf numFmtId="0" fontId="76" fillId="8" borderId="4" xfId="0" applyFont="1" applyFill="1" applyBorder="1" applyAlignment="1">
      <alignment horizontal="center" vertical="center" wrapText="1"/>
    </xf>
    <xf numFmtId="0" fontId="68" fillId="0" borderId="37" xfId="0" applyFont="1" applyBorder="1" applyAlignment="1" applyProtection="1">
      <alignment horizontal="center" vertical="center"/>
      <protection locked="0"/>
    </xf>
    <xf numFmtId="0" fontId="58" fillId="0" borderId="36" xfId="0" applyFont="1" applyBorder="1" applyAlignment="1" applyProtection="1">
      <alignment/>
      <protection locked="0"/>
    </xf>
    <xf numFmtId="0" fontId="69" fillId="0" borderId="39" xfId="0" applyFont="1" applyBorder="1" applyAlignment="1">
      <alignment horizontal="center" vertical="center"/>
    </xf>
    <xf numFmtId="0" fontId="69" fillId="0" borderId="40" xfId="0" applyFont="1" applyBorder="1" applyAlignment="1">
      <alignment horizontal="center" vertical="center"/>
    </xf>
    <xf numFmtId="0" fontId="79" fillId="8" borderId="37" xfId="0" applyFont="1" applyFill="1" applyBorder="1" applyAlignment="1">
      <alignment horizontal="center" vertical="center" wrapText="1"/>
    </xf>
    <xf numFmtId="0" fontId="58" fillId="8" borderId="36" xfId="0" applyFont="1" applyFill="1" applyBorder="1" applyAlignment="1">
      <alignment/>
    </xf>
    <xf numFmtId="0" fontId="74" fillId="0" borderId="40" xfId="0" applyFont="1" applyBorder="1" applyAlignment="1">
      <alignment horizontal="center" vertical="center" wrapText="1"/>
    </xf>
    <xf numFmtId="0" fontId="68" fillId="0" borderId="40" xfId="0" applyNumberFormat="1" applyFont="1" applyBorder="1" applyAlignment="1">
      <alignment horizontal="center" vertical="center"/>
    </xf>
    <xf numFmtId="0" fontId="57" fillId="6" borderId="39" xfId="0" applyFont="1" applyFill="1" applyBorder="1" applyAlignment="1">
      <alignment horizontal="center" vertical="center" wrapText="1"/>
    </xf>
    <xf numFmtId="0" fontId="57" fillId="6" borderId="40" xfId="0" applyFont="1" applyFill="1" applyBorder="1" applyAlignment="1">
      <alignment horizontal="center" vertical="center" wrapText="1"/>
    </xf>
    <xf numFmtId="0" fontId="79" fillId="8" borderId="8" xfId="0" applyFont="1" applyFill="1" applyBorder="1" applyAlignment="1">
      <alignment horizontal="center" vertical="center" wrapText="1"/>
    </xf>
    <xf numFmtId="0" fontId="58" fillId="8" borderId="11" xfId="0" applyFont="1" applyFill="1" applyBorder="1" applyAlignment="1">
      <alignment/>
    </xf>
    <xf numFmtId="0" fontId="76" fillId="8" borderId="41" xfId="0" applyFont="1" applyFill="1" applyBorder="1" applyAlignment="1">
      <alignment horizontal="center" vertical="center" wrapText="1"/>
    </xf>
    <xf numFmtId="0" fontId="76" fillId="8" borderId="74" xfId="0" applyFont="1" applyFill="1" applyBorder="1" applyAlignment="1">
      <alignment horizontal="center" vertical="center" wrapText="1"/>
    </xf>
    <xf numFmtId="0" fontId="96" fillId="8" borderId="75" xfId="0" applyFont="1" applyFill="1" applyBorder="1" applyAlignment="1">
      <alignment horizontal="center" vertical="center" wrapText="1"/>
    </xf>
    <xf numFmtId="0" fontId="83" fillId="8" borderId="76" xfId="0" applyFont="1" applyFill="1" applyBorder="1" applyAlignment="1">
      <alignment/>
    </xf>
    <xf numFmtId="0" fontId="70" fillId="0" borderId="39" xfId="0" applyFont="1" applyBorder="1" applyAlignment="1">
      <alignment horizontal="center" vertical="center"/>
    </xf>
    <xf numFmtId="0" fontId="79" fillId="8" borderId="11" xfId="0" applyFont="1" applyFill="1" applyBorder="1" applyAlignment="1">
      <alignment horizontal="center" vertical="center" wrapText="1"/>
    </xf>
    <xf numFmtId="0" fontId="58" fillId="8" borderId="5" xfId="0" applyFont="1" applyFill="1" applyBorder="1" applyAlignment="1">
      <alignment/>
    </xf>
    <xf numFmtId="0" fontId="58" fillId="8" borderId="77" xfId="0" applyFont="1" applyFill="1" applyBorder="1" applyAlignment="1">
      <alignment/>
    </xf>
    <xf numFmtId="0" fontId="70" fillId="0" borderId="78" xfId="0" applyFont="1" applyBorder="1" applyAlignment="1">
      <alignment horizontal="center" vertical="center"/>
    </xf>
    <xf numFmtId="0" fontId="70" fillId="0" borderId="5" xfId="0" applyFont="1" applyBorder="1" applyAlignment="1">
      <alignment horizontal="center" vertical="center"/>
    </xf>
    <xf numFmtId="0" fontId="78" fillId="0" borderId="0" xfId="0" applyFont="1" applyAlignment="1">
      <alignment vertical="center"/>
    </xf>
    <xf numFmtId="0" fontId="78" fillId="0" borderId="0" xfId="0" applyFont="1" applyAlignment="1">
      <alignment/>
    </xf>
    <xf numFmtId="0" fontId="69" fillId="0" borderId="67" xfId="0" applyFont="1" applyBorder="1" applyAlignment="1">
      <alignment horizontal="center" vertical="center"/>
    </xf>
    <xf numFmtId="0" fontId="69" fillId="0" borderId="68" xfId="0" applyFont="1" applyBorder="1" applyAlignment="1">
      <alignment horizontal="center" vertical="center"/>
    </xf>
    <xf numFmtId="0" fontId="69" fillId="0" borderId="69" xfId="0" applyFont="1" applyBorder="1" applyAlignment="1">
      <alignment horizontal="center" vertical="center"/>
    </xf>
    <xf numFmtId="0" fontId="80" fillId="0" borderId="0" xfId="0" applyFont="1" applyAlignment="1">
      <alignment horizontal="left" vertical="center" wrapText="1"/>
    </xf>
    <xf numFmtId="0" fontId="58" fillId="8" borderId="79" xfId="0" applyFont="1" applyFill="1" applyBorder="1" applyAlignment="1">
      <alignment/>
    </xf>
    <xf numFmtId="0" fontId="76" fillId="8" borderId="80" xfId="0" applyFont="1" applyFill="1" applyBorder="1" applyAlignment="1">
      <alignment horizontal="center" vertical="center" wrapText="1"/>
    </xf>
    <xf numFmtId="0" fontId="43" fillId="0" borderId="20" xfId="0" applyFont="1" applyBorder="1" applyAlignment="1">
      <alignment horizontal="center" vertical="center"/>
    </xf>
    <xf numFmtId="0" fontId="0" fillId="0" borderId="25" xfId="0" applyFont="1" applyBorder="1" applyAlignment="1">
      <alignment horizontal="center" vertical="center" wrapText="1"/>
    </xf>
    <xf numFmtId="0" fontId="0" fillId="0" borderId="0" xfId="0" applyBorder="1" applyAlignment="1">
      <alignment horizontal="center" vertical="center" wrapText="1"/>
    </xf>
    <xf numFmtId="0" fontId="0" fillId="0" borderId="16" xfId="0" applyBorder="1" applyAlignment="1">
      <alignment horizontal="center" vertical="center" wrapText="1"/>
    </xf>
    <xf numFmtId="0" fontId="70" fillId="0" borderId="81" xfId="0" applyFont="1" applyBorder="1" applyAlignment="1">
      <alignment horizontal="center" vertical="center" wrapText="1"/>
    </xf>
    <xf numFmtId="0" fontId="70" fillId="0" borderId="82" xfId="0" applyFont="1" applyBorder="1" applyAlignment="1">
      <alignment horizontal="center" vertical="center" wrapText="1"/>
    </xf>
    <xf numFmtId="0" fontId="70" fillId="0" borderId="83" xfId="0" applyFont="1" applyBorder="1" applyAlignment="1">
      <alignment horizontal="center" vertical="center" wrapText="1"/>
    </xf>
    <xf numFmtId="0" fontId="70" fillId="0" borderId="25" xfId="0" applyFont="1" applyBorder="1" applyAlignment="1">
      <alignment horizontal="center" vertical="center" wrapText="1"/>
    </xf>
    <xf numFmtId="0" fontId="70" fillId="0" borderId="0" xfId="0" applyFont="1" applyBorder="1" applyAlignment="1">
      <alignment horizontal="center" vertical="center" wrapText="1"/>
    </xf>
    <xf numFmtId="0" fontId="70" fillId="0" borderId="16"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84" xfId="0" applyFont="1" applyBorder="1" applyAlignment="1">
      <alignment horizontal="center" vertical="center" wrapText="1"/>
    </xf>
    <xf numFmtId="0" fontId="0" fillId="0" borderId="20" xfId="0" applyBorder="1" applyAlignment="1">
      <alignment vertical="center" wrapText="1"/>
    </xf>
    <xf numFmtId="0" fontId="23" fillId="0" borderId="33" xfId="0" applyFont="1" applyBorder="1" applyAlignment="1">
      <alignment horizontal="center" vertical="center"/>
    </xf>
    <xf numFmtId="0" fontId="23" fillId="0" borderId="20" xfId="0" applyFont="1" applyBorder="1" applyAlignment="1">
      <alignment horizontal="center" vertical="center"/>
    </xf>
    <xf numFmtId="0" fontId="23" fillId="11" borderId="20" xfId="0" applyFont="1" applyFill="1" applyBorder="1" applyAlignment="1" applyProtection="1">
      <alignment horizontal="center" vertical="center"/>
      <protection locked="0"/>
    </xf>
    <xf numFmtId="0" fontId="28" fillId="0" borderId="20" xfId="0" applyFont="1" applyBorder="1" applyAlignment="1">
      <alignment horizontal="center" vertical="center" wrapText="1"/>
    </xf>
    <xf numFmtId="0" fontId="100" fillId="19" borderId="84" xfId="0" applyFont="1" applyFill="1" applyBorder="1" applyAlignment="1">
      <alignment horizontal="center" vertical="center" wrapText="1"/>
    </xf>
    <xf numFmtId="0" fontId="100" fillId="19" borderId="85" xfId="0" applyFont="1" applyFill="1" applyBorder="1" applyAlignment="1">
      <alignment horizontal="center" vertical="center" wrapText="1"/>
    </xf>
    <xf numFmtId="0" fontId="21" fillId="0" borderId="20" xfId="0" applyFont="1" applyBorder="1" applyAlignment="1">
      <alignment horizontal="center" vertical="center" wrapText="1"/>
    </xf>
    <xf numFmtId="0" fontId="36" fillId="0" borderId="20" xfId="0" applyFont="1" applyBorder="1" applyAlignment="1">
      <alignment horizontal="center" vertical="center"/>
    </xf>
    <xf numFmtId="0" fontId="36" fillId="0" borderId="84" xfId="0" applyFont="1" applyBorder="1" applyAlignment="1">
      <alignment horizontal="center" vertical="center"/>
    </xf>
    <xf numFmtId="0" fontId="21" fillId="0" borderId="33" xfId="0" applyFont="1" applyBorder="1" applyAlignment="1">
      <alignment horizontal="center" vertical="center" wrapText="1"/>
    </xf>
    <xf numFmtId="0" fontId="36" fillId="0" borderId="86" xfId="0" applyFont="1" applyBorder="1" applyAlignment="1">
      <alignment horizontal="center" vertical="center" wrapText="1"/>
    </xf>
    <xf numFmtId="0" fontId="36" fillId="0" borderId="65" xfId="0" applyFont="1" applyBorder="1" applyAlignment="1">
      <alignment horizontal="center" vertical="center" wrapText="1"/>
    </xf>
    <xf numFmtId="0" fontId="36" fillId="0" borderId="87" xfId="0" applyFont="1" applyBorder="1" applyAlignment="1">
      <alignment horizontal="center" vertical="center" wrapText="1"/>
    </xf>
    <xf numFmtId="0" fontId="0" fillId="0" borderId="20" xfId="0" applyBorder="1" applyAlignment="1">
      <alignment horizontal="center" vertical="center" wrapText="1"/>
    </xf>
    <xf numFmtId="0" fontId="18" fillId="11" borderId="20" xfId="0" applyFont="1" applyFill="1" applyBorder="1" applyAlignment="1">
      <alignment horizontal="center" vertical="center" wrapText="1"/>
    </xf>
    <xf numFmtId="0" fontId="18" fillId="11" borderId="58" xfId="0" applyFont="1" applyFill="1" applyBorder="1" applyAlignment="1">
      <alignment horizontal="center" vertical="center" wrapText="1"/>
    </xf>
    <xf numFmtId="0" fontId="33" fillId="0" borderId="55" xfId="0" applyFont="1" applyBorder="1" applyAlignment="1">
      <alignment vertical="center"/>
    </xf>
    <xf numFmtId="0" fontId="2" fillId="0" borderId="55" xfId="0" applyFont="1" applyBorder="1" applyAlignment="1">
      <alignment/>
    </xf>
    <xf numFmtId="0" fontId="2" fillId="0" borderId="64" xfId="0" applyFont="1" applyBorder="1" applyAlignment="1">
      <alignment/>
    </xf>
    <xf numFmtId="0" fontId="33" fillId="0" borderId="0" xfId="0" applyFont="1" applyBorder="1" applyAlignment="1">
      <alignment vertical="center"/>
    </xf>
    <xf numFmtId="0" fontId="2" fillId="0" borderId="0" xfId="0" applyFont="1" applyBorder="1" applyAlignment="1">
      <alignment/>
    </xf>
    <xf numFmtId="0" fontId="2" fillId="0" borderId="40" xfId="0" applyFont="1" applyBorder="1" applyAlignment="1">
      <alignment/>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4" fillId="0" borderId="0" xfId="0" applyNumberFormat="1" applyFont="1" applyBorder="1" applyAlignment="1">
      <alignment horizontal="center" vertical="center"/>
    </xf>
    <xf numFmtId="0" fontId="4" fillId="0" borderId="40" xfId="0" applyNumberFormat="1" applyFont="1" applyBorder="1" applyAlignment="1">
      <alignment horizontal="center" vertical="center"/>
    </xf>
    <xf numFmtId="0" fontId="3" fillId="2" borderId="39" xfId="0" applyFont="1" applyFill="1" applyBorder="1" applyAlignment="1">
      <alignment horizontal="center" vertical="center"/>
    </xf>
    <xf numFmtId="0" fontId="39" fillId="2" borderId="0" xfId="0" applyFont="1" applyFill="1" applyBorder="1" applyAlignment="1">
      <alignment/>
    </xf>
    <xf numFmtId="0" fontId="39" fillId="2" borderId="40" xfId="0" applyFont="1" applyFill="1" applyBorder="1" applyAlignment="1">
      <alignment/>
    </xf>
    <xf numFmtId="0" fontId="4" fillId="0" borderId="3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78" xfId="0" applyFont="1" applyBorder="1" applyAlignment="1">
      <alignment horizontal="center" vertical="center"/>
    </xf>
    <xf numFmtId="0" fontId="0" fillId="0" borderId="5" xfId="0" applyFont="1" applyBorder="1" applyAlignment="1">
      <alignment/>
    </xf>
    <xf numFmtId="0" fontId="0" fillId="0" borderId="88" xfId="0" applyFont="1" applyBorder="1" applyAlignment="1">
      <alignment/>
    </xf>
    <xf numFmtId="0" fontId="3" fillId="0" borderId="39" xfId="0" applyFont="1" applyBorder="1" applyAlignment="1">
      <alignment horizontal="center" vertical="center"/>
    </xf>
    <xf numFmtId="0" fontId="3" fillId="0" borderId="0" xfId="0" applyFont="1" applyBorder="1" applyAlignment="1">
      <alignment horizontal="center" vertical="center"/>
    </xf>
    <xf numFmtId="0" fontId="3" fillId="0" borderId="40" xfId="0" applyFont="1" applyBorder="1" applyAlignment="1">
      <alignment horizontal="center" vertical="center"/>
    </xf>
    <xf numFmtId="0" fontId="3" fillId="0" borderId="39" xfId="0" applyFont="1" applyBorder="1" applyAlignment="1">
      <alignment horizontal="center" vertical="center"/>
    </xf>
    <xf numFmtId="0" fontId="3" fillId="0" borderId="0" xfId="0" applyFont="1" applyBorder="1" applyAlignment="1">
      <alignment horizontal="center" vertical="center"/>
    </xf>
    <xf numFmtId="0" fontId="23" fillId="0" borderId="0" xfId="0" applyFont="1" applyBorder="1" applyAlignment="1">
      <alignment horizontal="center" vertical="center" wrapText="1"/>
    </xf>
    <xf numFmtId="0" fontId="23" fillId="0" borderId="40" xfId="0" applyFont="1" applyBorder="1" applyAlignment="1">
      <alignment horizontal="center" vertical="center" wrapText="1"/>
    </xf>
    <xf numFmtId="0" fontId="80" fillId="0" borderId="89" xfId="0" applyFont="1" applyBorder="1" applyAlignment="1">
      <alignment horizontal="left" vertical="center" wrapText="1"/>
    </xf>
    <xf numFmtId="0" fontId="80" fillId="0" borderId="14" xfId="0" applyFont="1" applyBorder="1" applyAlignment="1">
      <alignment horizontal="left" vertical="center" wrapText="1"/>
    </xf>
    <xf numFmtId="0" fontId="80" fillId="0" borderId="90" xfId="0" applyFont="1" applyBorder="1" applyAlignment="1">
      <alignment horizontal="left" vertical="center" wrapText="1"/>
    </xf>
    <xf numFmtId="0" fontId="6" fillId="0" borderId="39" xfId="0" applyFont="1" applyBorder="1" applyAlignment="1">
      <alignment horizontal="center" vertical="center"/>
    </xf>
    <xf numFmtId="0" fontId="6" fillId="0" borderId="0" xfId="0" applyFont="1" applyBorder="1" applyAlignment="1">
      <alignment horizontal="center" vertical="center"/>
    </xf>
    <xf numFmtId="0" fontId="6" fillId="0" borderId="40" xfId="0" applyFont="1" applyBorder="1" applyAlignment="1">
      <alignment horizontal="center" vertical="center"/>
    </xf>
    <xf numFmtId="0" fontId="4" fillId="0" borderId="39"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Border="1" applyAlignment="1">
      <alignment horizontal="left" vertical="center"/>
    </xf>
    <xf numFmtId="0" fontId="6" fillId="0" borderId="40" xfId="0" applyFont="1" applyBorder="1" applyAlignment="1">
      <alignment horizontal="left" vertical="center"/>
    </xf>
    <xf numFmtId="0" fontId="42" fillId="8" borderId="1" xfId="0" applyFont="1" applyFill="1" applyBorder="1" applyAlignment="1">
      <alignment horizontal="center" vertical="center" wrapText="1"/>
    </xf>
    <xf numFmtId="0" fontId="0" fillId="8" borderId="4" xfId="0" applyFont="1" applyFill="1" applyBorder="1" applyAlignment="1">
      <alignment/>
    </xf>
    <xf numFmtId="0" fontId="11" fillId="8" borderId="37" xfId="0" applyFont="1" applyFill="1" applyBorder="1" applyAlignment="1">
      <alignment horizontal="center" vertical="center" wrapText="1"/>
    </xf>
    <xf numFmtId="0" fontId="0" fillId="8" borderId="36" xfId="0" applyFont="1" applyFill="1" applyBorder="1" applyAlignment="1">
      <alignment/>
    </xf>
    <xf numFmtId="0" fontId="11" fillId="8" borderId="8" xfId="0" applyFont="1" applyFill="1" applyBorder="1" applyAlignment="1">
      <alignment horizontal="center" vertical="center" wrapText="1"/>
    </xf>
    <xf numFmtId="0" fontId="0" fillId="8" borderId="79" xfId="0" applyFont="1" applyFill="1" applyBorder="1" applyAlignment="1">
      <alignment/>
    </xf>
    <xf numFmtId="0" fontId="3" fillId="0" borderId="0" xfId="0" applyFont="1" applyAlignment="1">
      <alignment horizontal="center" vertical="center"/>
    </xf>
    <xf numFmtId="0" fontId="41" fillId="8" borderId="42" xfId="0" applyFont="1" applyFill="1" applyBorder="1" applyAlignment="1">
      <alignment horizontal="center" vertical="center" wrapText="1"/>
    </xf>
    <xf numFmtId="0" fontId="31" fillId="8" borderId="75" xfId="0" applyFont="1" applyFill="1" applyBorder="1" applyAlignment="1">
      <alignment/>
    </xf>
    <xf numFmtId="0" fontId="42" fillId="8" borderId="37" xfId="0" applyFont="1" applyFill="1" applyBorder="1" applyAlignment="1">
      <alignment horizontal="center" vertical="center" wrapText="1"/>
    </xf>
    <xf numFmtId="0" fontId="3" fillId="0" borderId="78" xfId="0" applyFont="1" applyBorder="1" applyAlignment="1">
      <alignment horizontal="center" vertical="center"/>
    </xf>
    <xf numFmtId="0" fontId="3" fillId="0" borderId="5" xfId="0" applyFont="1" applyBorder="1" applyAlignment="1">
      <alignment horizontal="center" vertical="center"/>
    </xf>
    <xf numFmtId="0" fontId="3" fillId="0" borderId="88" xfId="0" applyFont="1" applyBorder="1" applyAlignment="1">
      <alignment horizontal="center" vertical="center"/>
    </xf>
    <xf numFmtId="0" fontId="80" fillId="0" borderId="39" xfId="0" applyFont="1" applyBorder="1" applyAlignment="1">
      <alignment horizontal="left" vertical="center" wrapText="1"/>
    </xf>
    <xf numFmtId="0" fontId="80" fillId="0" borderId="0" xfId="0" applyFont="1" applyBorder="1" applyAlignment="1">
      <alignment horizontal="left" vertical="center" wrapText="1"/>
    </xf>
    <xf numFmtId="0" fontId="80" fillId="0" borderId="40" xfId="0" applyFont="1" applyBorder="1" applyAlignment="1">
      <alignment horizontal="left" vertical="center" wrapText="1"/>
    </xf>
    <xf numFmtId="0" fontId="70" fillId="0" borderId="67" xfId="0" applyFont="1" applyBorder="1" applyAlignment="1">
      <alignment horizontal="center" vertical="center" wrapText="1"/>
    </xf>
    <xf numFmtId="0" fontId="70" fillId="0" borderId="68" xfId="0" applyFont="1" applyBorder="1" applyAlignment="1">
      <alignment horizontal="center" vertical="center" wrapText="1"/>
    </xf>
    <xf numFmtId="0" fontId="70" fillId="0" borderId="69" xfId="0" applyFont="1" applyBorder="1" applyAlignment="1">
      <alignment horizontal="center" vertical="center" wrapText="1"/>
    </xf>
    <xf numFmtId="0" fontId="78" fillId="0" borderId="55" xfId="0" applyFont="1" applyBorder="1" applyAlignment="1">
      <alignment vertical="center"/>
    </xf>
    <xf numFmtId="0" fontId="78" fillId="0" borderId="55" xfId="0" applyFont="1" applyBorder="1" applyAlignment="1">
      <alignment/>
    </xf>
    <xf numFmtId="0" fontId="78" fillId="0" borderId="64" xfId="0" applyFont="1" applyBorder="1" applyAlignment="1">
      <alignment/>
    </xf>
    <xf numFmtId="0" fontId="70" fillId="0" borderId="39" xfId="0" applyFont="1" applyBorder="1" applyAlignment="1">
      <alignment horizontal="center" vertical="center" wrapText="1"/>
    </xf>
    <xf numFmtId="0" fontId="70" fillId="0" borderId="40" xfId="0" applyFont="1" applyBorder="1" applyAlignment="1">
      <alignment horizontal="center" vertical="center" wrapText="1"/>
    </xf>
    <xf numFmtId="0" fontId="74" fillId="0" borderId="0" xfId="0" applyFont="1" applyBorder="1" applyAlignment="1">
      <alignment horizontal="center" vertical="center"/>
    </xf>
    <xf numFmtId="0" fontId="74" fillId="0" borderId="40" xfId="0" applyFont="1" applyBorder="1" applyAlignment="1">
      <alignment horizontal="center" vertical="center"/>
    </xf>
    <xf numFmtId="0" fontId="57" fillId="0" borderId="0" xfId="0" applyNumberFormat="1" applyFont="1" applyBorder="1" applyAlignment="1">
      <alignment horizontal="center" vertical="center"/>
    </xf>
    <xf numFmtId="0" fontId="57" fillId="0" borderId="40" xfId="0" applyNumberFormat="1" applyFont="1" applyBorder="1" applyAlignment="1">
      <alignment horizontal="center" vertical="center"/>
    </xf>
    <xf numFmtId="0" fontId="58" fillId="0" borderId="5" xfId="0" applyFont="1" applyBorder="1" applyAlignment="1">
      <alignment/>
    </xf>
    <xf numFmtId="0" fontId="58" fillId="0" borderId="88" xfId="0" applyFont="1" applyBorder="1" applyAlignment="1">
      <alignment/>
    </xf>
    <xf numFmtId="0" fontId="78" fillId="0" borderId="40" xfId="0" applyFont="1" applyBorder="1" applyAlignment="1">
      <alignment/>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xf>
    <xf numFmtId="0" fontId="4" fillId="0" borderId="91" xfId="0" applyFont="1" applyBorder="1" applyAlignment="1">
      <alignment horizontal="center" vertical="center"/>
    </xf>
    <xf numFmtId="0" fontId="43" fillId="0" borderId="5" xfId="0" applyFont="1" applyBorder="1" applyAlignment="1">
      <alignment/>
    </xf>
    <xf numFmtId="0" fontId="43" fillId="0" borderId="92" xfId="0" applyFont="1" applyBorder="1" applyAlignment="1">
      <alignment/>
    </xf>
    <xf numFmtId="0" fontId="3" fillId="0" borderId="25" xfId="0" applyFont="1" applyBorder="1" applyAlignment="1">
      <alignment horizontal="center" vertical="center" wrapText="1"/>
    </xf>
    <xf numFmtId="0" fontId="3" fillId="0" borderId="0" xfId="0" applyFont="1" applyBorder="1" applyAlignment="1">
      <alignment horizontal="center" vertical="center" wrapText="1"/>
    </xf>
    <xf numFmtId="0" fontId="8" fillId="8" borderId="1" xfId="0" applyFont="1" applyFill="1" applyBorder="1" applyAlignment="1">
      <alignment horizontal="center" vertical="center" wrapText="1"/>
    </xf>
    <xf numFmtId="0" fontId="8" fillId="8" borderId="59" xfId="0" applyFont="1" applyFill="1" applyBorder="1" applyAlignment="1">
      <alignment horizontal="center" vertical="center" wrapText="1"/>
    </xf>
    <xf numFmtId="0" fontId="4" fillId="0" borderId="0" xfId="0" applyNumberFormat="1" applyFont="1" applyBorder="1" applyAlignment="1">
      <alignment horizontal="center" vertical="center" wrapText="1"/>
    </xf>
    <xf numFmtId="0" fontId="36" fillId="8" borderId="59" xfId="0" applyFont="1" applyFill="1" applyBorder="1" applyAlignment="1">
      <alignment/>
    </xf>
    <xf numFmtId="0" fontId="6" fillId="0" borderId="25" xfId="0" applyFont="1" applyBorder="1" applyAlignment="1">
      <alignment horizontal="center" vertical="center"/>
    </xf>
    <xf numFmtId="0" fontId="3" fillId="0" borderId="25" xfId="0" applyFont="1" applyBorder="1" applyAlignment="1">
      <alignment horizontal="center" vertical="center"/>
    </xf>
    <xf numFmtId="0" fontId="2" fillId="0" borderId="27" xfId="0" applyFont="1" applyBorder="1" applyAlignment="1">
      <alignment/>
    </xf>
    <xf numFmtId="0" fontId="2" fillId="0" borderId="28" xfId="0" applyFont="1" applyBorder="1" applyAlignment="1">
      <alignment/>
    </xf>
    <xf numFmtId="0" fontId="2" fillId="0" borderId="16" xfId="0" applyFont="1" applyBorder="1" applyAlignment="1">
      <alignment/>
    </xf>
    <xf numFmtId="0" fontId="33" fillId="0" borderId="25" xfId="0" applyFont="1" applyBorder="1" applyAlignment="1">
      <alignment horizontal="right" vertical="center"/>
    </xf>
    <xf numFmtId="0" fontId="8" fillId="8" borderId="30" xfId="0" applyFont="1" applyFill="1" applyBorder="1" applyAlignment="1">
      <alignment horizontal="center" vertical="center" wrapText="1"/>
    </xf>
    <xf numFmtId="0" fontId="36" fillId="8" borderId="73" xfId="0" applyFont="1" applyFill="1" applyBorder="1" applyAlignment="1">
      <alignment/>
    </xf>
    <xf numFmtId="0" fontId="70" fillId="0" borderId="0" xfId="0" applyFont="1" applyAlignment="1">
      <alignment horizontal="center" vertical="center" wrapText="1"/>
    </xf>
    <xf numFmtId="0" fontId="78" fillId="8" borderId="1" xfId="0" applyFont="1" applyFill="1" applyBorder="1" applyAlignment="1">
      <alignment horizontal="center" vertical="center" wrapText="1"/>
    </xf>
    <xf numFmtId="0" fontId="58" fillId="8" borderId="59" xfId="0" applyFont="1" applyFill="1" applyBorder="1" applyAlignment="1">
      <alignment/>
    </xf>
    <xf numFmtId="0" fontId="58" fillId="8" borderId="4" xfId="0" applyFont="1" applyFill="1" applyBorder="1" applyAlignment="1">
      <alignment/>
    </xf>
    <xf numFmtId="0" fontId="73" fillId="0" borderId="0" xfId="0" applyFont="1" applyAlignment="1" applyProtection="1">
      <alignment horizontal="center" vertical="center" wrapText="1"/>
      <protection locked="0"/>
    </xf>
    <xf numFmtId="0" fontId="83" fillId="8" borderId="1" xfId="0" applyFont="1" applyFill="1" applyBorder="1" applyAlignment="1">
      <alignment horizontal="center" vertical="center" wrapText="1"/>
    </xf>
    <xf numFmtId="0" fontId="83" fillId="8" borderId="59" xfId="0" applyFont="1" applyFill="1" applyBorder="1" applyAlignment="1">
      <alignment/>
    </xf>
    <xf numFmtId="0" fontId="72" fillId="11" borderId="0" xfId="0" applyFont="1" applyFill="1" applyAlignment="1" applyProtection="1">
      <alignment horizontal="center" vertical="center"/>
      <protection locked="0"/>
    </xf>
    <xf numFmtId="0" fontId="57" fillId="0" borderId="0" xfId="0" applyNumberFormat="1" applyFont="1" applyAlignment="1">
      <alignment horizontal="center" vertical="center" wrapText="1"/>
    </xf>
    <xf numFmtId="170" fontId="71" fillId="0" borderId="0" xfId="0" applyNumberFormat="1" applyFont="1" applyAlignment="1">
      <alignment horizontal="center" vertical="center" wrapText="1"/>
    </xf>
    <xf numFmtId="0" fontId="78" fillId="8" borderId="37" xfId="0" applyFont="1" applyFill="1" applyBorder="1" applyAlignment="1">
      <alignment horizontal="center" vertical="center" wrapText="1"/>
    </xf>
    <xf numFmtId="0" fontId="58" fillId="8" borderId="6" xfId="0" applyFont="1" applyFill="1" applyBorder="1" applyAlignment="1">
      <alignment/>
    </xf>
    <xf numFmtId="0" fontId="78" fillId="0" borderId="0" xfId="0" applyFont="1" applyAlignment="1">
      <alignment horizontal="right" vertical="center"/>
    </xf>
    <xf numFmtId="0" fontId="7" fillId="0" borderId="91" xfId="0" applyFont="1" applyBorder="1" applyAlignment="1">
      <alignment horizontal="center" vertical="center"/>
    </xf>
    <xf numFmtId="0" fontId="0" fillId="0" borderId="5" xfId="0" applyFont="1" applyBorder="1" applyAlignment="1">
      <alignment/>
    </xf>
    <xf numFmtId="0" fontId="0" fillId="0" borderId="92" xfId="0" applyFont="1" applyBorder="1" applyAlignment="1">
      <alignment/>
    </xf>
    <xf numFmtId="0" fontId="3" fillId="0" borderId="16" xfId="0" applyFont="1" applyBorder="1" applyAlignment="1">
      <alignment horizontal="center" vertical="center" wrapText="1"/>
    </xf>
    <xf numFmtId="0" fontId="3" fillId="0" borderId="19" xfId="0" applyFont="1" applyBorder="1" applyAlignment="1">
      <alignment horizontal="center" vertical="center" wrapText="1"/>
    </xf>
    <xf numFmtId="0" fontId="33" fillId="0" borderId="27" xfId="0" applyFont="1" applyBorder="1" applyAlignment="1">
      <alignment vertical="center"/>
    </xf>
    <xf numFmtId="0" fontId="77" fillId="8" borderId="23" xfId="0" applyFont="1" applyFill="1" applyBorder="1" applyAlignment="1">
      <alignment/>
    </xf>
    <xf numFmtId="0" fontId="4" fillId="0" borderId="16" xfId="0" applyNumberFormat="1" applyFont="1" applyBorder="1" applyAlignment="1">
      <alignment horizontal="center" vertical="center" wrapText="1"/>
    </xf>
    <xf numFmtId="0" fontId="18" fillId="11" borderId="0" xfId="0" applyFont="1" applyFill="1" applyBorder="1" applyAlignment="1" applyProtection="1">
      <alignment horizontal="center" vertical="center"/>
      <protection locked="0"/>
    </xf>
    <xf numFmtId="0" fontId="77" fillId="8" borderId="4" xfId="0" applyFont="1" applyFill="1" applyBorder="1" applyAlignment="1">
      <alignment/>
    </xf>
    <xf numFmtId="170" fontId="20" fillId="0" borderId="0" xfId="0" applyNumberFormat="1" applyFont="1" applyBorder="1" applyAlignment="1">
      <alignment horizontal="center" vertical="center" wrapText="1"/>
    </xf>
    <xf numFmtId="0" fontId="76" fillId="8" borderId="34" xfId="0" applyFont="1" applyFill="1" applyBorder="1" applyAlignment="1">
      <alignment horizontal="center" vertical="center" wrapText="1"/>
    </xf>
    <xf numFmtId="0" fontId="77" fillId="8" borderId="60" xfId="0" applyFont="1" applyFill="1" applyBorder="1" applyAlignment="1">
      <alignment/>
    </xf>
    <xf numFmtId="0" fontId="23" fillId="0" borderId="16" xfId="0" applyFont="1" applyBorder="1" applyAlignment="1">
      <alignment horizontal="center" vertical="center" wrapText="1"/>
    </xf>
    <xf numFmtId="0" fontId="84" fillId="0" borderId="0" xfId="0" applyFont="1" applyBorder="1" applyAlignment="1" applyProtection="1">
      <alignment horizontal="center" vertical="center" wrapText="1"/>
      <protection locked="0"/>
    </xf>
    <xf numFmtId="169" fontId="4" fillId="0" borderId="0" xfId="0" applyNumberFormat="1" applyFont="1" applyBorder="1" applyAlignment="1">
      <alignment horizontal="center" vertical="center" wrapText="1"/>
    </xf>
    <xf numFmtId="0" fontId="76" fillId="8" borderId="37" xfId="0" applyFont="1" applyFill="1" applyBorder="1" applyAlignment="1">
      <alignment horizontal="center" vertical="center" wrapText="1"/>
    </xf>
    <xf numFmtId="0" fontId="77" fillId="8" borderId="36" xfId="0" applyFont="1" applyFill="1" applyBorder="1" applyAlignment="1">
      <alignment/>
    </xf>
    <xf numFmtId="0" fontId="78" fillId="0" borderId="30" xfId="0" applyFont="1" applyBorder="1" applyAlignment="1">
      <alignment horizontal="center" vertical="center"/>
    </xf>
    <xf numFmtId="0" fontId="58" fillId="0" borderId="23" xfId="0" applyFont="1" applyBorder="1" applyAlignment="1">
      <alignment/>
    </xf>
    <xf numFmtId="0" fontId="83" fillId="0" borderId="23" xfId="0" applyFont="1" applyBorder="1" applyAlignment="1">
      <alignment/>
    </xf>
    <xf numFmtId="0" fontId="101" fillId="11" borderId="93" xfId="0" applyFont="1" applyFill="1" applyBorder="1" applyAlignment="1">
      <alignment horizontal="right" vertical="center"/>
    </xf>
    <xf numFmtId="0" fontId="102" fillId="11" borderId="94" xfId="0" applyFont="1" applyFill="1" applyBorder="1" applyAlignment="1">
      <alignment/>
    </xf>
    <xf numFmtId="0" fontId="83" fillId="0" borderId="73" xfId="0" applyFont="1" applyBorder="1" applyAlignment="1">
      <alignment/>
    </xf>
    <xf numFmtId="0" fontId="58" fillId="0" borderId="73" xfId="0" applyFont="1" applyBorder="1" applyAlignment="1">
      <alignment/>
    </xf>
    <xf numFmtId="0" fontId="68" fillId="20" borderId="8" xfId="0" applyFont="1" applyFill="1" applyBorder="1" applyAlignment="1">
      <alignment horizontal="center" vertical="center"/>
    </xf>
    <xf numFmtId="0" fontId="68" fillId="20" borderId="9" xfId="0" applyFont="1" applyFill="1" applyBorder="1" applyAlignment="1">
      <alignment horizontal="center" vertical="center"/>
    </xf>
    <xf numFmtId="0" fontId="68" fillId="20" borderId="95" xfId="0" applyFont="1" applyFill="1" applyBorder="1" applyAlignment="1">
      <alignment horizontal="center" vertical="center"/>
    </xf>
    <xf numFmtId="0" fontId="78" fillId="0" borderId="23" xfId="0" applyFont="1" applyBorder="1" applyAlignment="1">
      <alignment horizontal="center" vertical="center"/>
    </xf>
    <xf numFmtId="0" fontId="57" fillId="0" borderId="91" xfId="0" applyFont="1" applyBorder="1" applyAlignment="1">
      <alignment horizontal="center" vertical="center"/>
    </xf>
    <xf numFmtId="0" fontId="57" fillId="0" borderId="5" xfId="0" applyFont="1" applyBorder="1" applyAlignment="1">
      <alignment horizontal="center" vertical="center"/>
    </xf>
    <xf numFmtId="0" fontId="57" fillId="0" borderId="92" xfId="0" applyFont="1" applyBorder="1" applyAlignment="1">
      <alignment horizontal="center" vertical="center"/>
    </xf>
    <xf numFmtId="0" fontId="78" fillId="0" borderId="14" xfId="0" applyFont="1" applyBorder="1" applyAlignment="1">
      <alignment wrapText="1"/>
    </xf>
    <xf numFmtId="0" fontId="57" fillId="0" borderId="13" xfId="0" applyFont="1" applyBorder="1" applyAlignment="1">
      <alignment horizontal="center" vertical="center" wrapText="1"/>
    </xf>
    <xf numFmtId="0" fontId="57" fillId="0" borderId="14" xfId="0" applyFont="1" applyBorder="1" applyAlignment="1">
      <alignment horizontal="center" vertical="center" wrapText="1"/>
    </xf>
    <xf numFmtId="0" fontId="57" fillId="0" borderId="19" xfId="0" applyFont="1" applyBorder="1" applyAlignment="1">
      <alignment horizontal="center" vertical="center" wrapText="1"/>
    </xf>
    <xf numFmtId="0" fontId="57" fillId="0" borderId="25"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16" xfId="0" applyFont="1" applyBorder="1" applyAlignment="1">
      <alignment horizontal="center" vertical="center" wrapText="1"/>
    </xf>
    <xf numFmtId="0" fontId="91" fillId="0" borderId="0" xfId="0" applyFont="1" applyBorder="1" applyAlignment="1">
      <alignment horizontal="center" vertical="center" wrapText="1"/>
    </xf>
    <xf numFmtId="0" fontId="91" fillId="0" borderId="16" xfId="0" applyFont="1" applyBorder="1" applyAlignment="1">
      <alignment horizontal="center" vertical="center" wrapText="1"/>
    </xf>
    <xf numFmtId="0" fontId="79" fillId="0" borderId="0" xfId="0" applyFont="1" applyBorder="1" applyAlignment="1">
      <alignment/>
    </xf>
    <xf numFmtId="0" fontId="79" fillId="0" borderId="16" xfId="0" applyFont="1" applyBorder="1" applyAlignment="1">
      <alignment/>
    </xf>
    <xf numFmtId="0" fontId="57" fillId="0" borderId="25" xfId="0" applyFont="1" applyBorder="1" applyAlignment="1">
      <alignment horizontal="center" vertical="center"/>
    </xf>
    <xf numFmtId="0" fontId="57" fillId="0" borderId="0" xfId="0" applyFont="1" applyBorder="1" applyAlignment="1">
      <alignment horizontal="center" vertical="center"/>
    </xf>
    <xf numFmtId="0" fontId="75" fillId="11" borderId="0" xfId="0" applyFont="1" applyFill="1" applyBorder="1" applyAlignment="1" applyProtection="1">
      <alignment horizontal="center" vertical="center" wrapText="1"/>
      <protection locked="0"/>
    </xf>
    <xf numFmtId="169" fontId="57" fillId="0" borderId="0" xfId="0" applyNumberFormat="1" applyFont="1" applyBorder="1" applyAlignment="1">
      <alignment horizontal="center" vertical="center"/>
    </xf>
    <xf numFmtId="0" fontId="57" fillId="0" borderId="0" xfId="0" applyNumberFormat="1" applyFont="1" applyBorder="1" applyAlignment="1">
      <alignment horizontal="center" vertical="center" wrapText="1"/>
    </xf>
    <xf numFmtId="0" fontId="103" fillId="0" borderId="0" xfId="0" applyFont="1" applyBorder="1" applyAlignment="1" applyProtection="1">
      <alignment horizontal="center" vertical="center"/>
      <protection locked="0"/>
    </xf>
    <xf numFmtId="170" fontId="75" fillId="0" borderId="0" xfId="0" applyNumberFormat="1" applyFont="1" applyBorder="1" applyAlignment="1">
      <alignment horizontal="center" vertical="center"/>
    </xf>
    <xf numFmtId="0" fontId="68" fillId="0" borderId="27" xfId="0" applyFont="1" applyBorder="1" applyAlignment="1">
      <alignment vertical="center"/>
    </xf>
    <xf numFmtId="0" fontId="68" fillId="0" borderId="27" xfId="0" applyFont="1" applyBorder="1" applyAlignment="1">
      <alignment/>
    </xf>
    <xf numFmtId="0" fontId="37" fillId="0" borderId="25" xfId="0" applyFont="1" applyBorder="1" applyAlignment="1">
      <alignment horizontal="right" vertical="center"/>
    </xf>
    <xf numFmtId="0" fontId="8" fillId="0" borderId="0" xfId="0" applyFont="1" applyBorder="1" applyAlignment="1">
      <alignment/>
    </xf>
    <xf numFmtId="0" fontId="68" fillId="0" borderId="0" xfId="0" applyFont="1" applyBorder="1" applyAlignment="1">
      <alignment vertical="center"/>
    </xf>
    <xf numFmtId="0" fontId="68" fillId="0" borderId="0" xfId="0" applyFont="1" applyBorder="1" applyAlignment="1">
      <alignment/>
    </xf>
    <xf numFmtId="0" fontId="2" fillId="8" borderId="1" xfId="0" applyFont="1" applyFill="1" applyBorder="1" applyAlignment="1">
      <alignment horizontal="center" vertical="center" wrapText="1"/>
    </xf>
    <xf numFmtId="0" fontId="0" fillId="8" borderId="59" xfId="0" applyFont="1" applyFill="1" applyBorder="1" applyAlignment="1">
      <alignment/>
    </xf>
    <xf numFmtId="0" fontId="31" fillId="8" borderId="34" xfId="0" applyFont="1" applyFill="1" applyBorder="1" applyAlignment="1" applyProtection="1">
      <alignment horizontal="center" vertical="center" wrapText="1"/>
      <protection/>
    </xf>
    <xf numFmtId="0" fontId="31" fillId="8" borderId="60" xfId="0" applyFont="1" applyFill="1" applyBorder="1" applyAlignment="1" applyProtection="1">
      <alignment/>
      <protection/>
    </xf>
    <xf numFmtId="0" fontId="2" fillId="8" borderId="30" xfId="0" applyFont="1" applyFill="1" applyBorder="1" applyAlignment="1">
      <alignment horizontal="center" vertical="center" wrapText="1"/>
    </xf>
    <xf numFmtId="0" fontId="0" fillId="8" borderId="23" xfId="0" applyFont="1" applyFill="1" applyBorder="1" applyAlignment="1">
      <alignment/>
    </xf>
    <xf numFmtId="0" fontId="44" fillId="8" borderId="1" xfId="0" applyFont="1" applyFill="1" applyBorder="1" applyAlignment="1">
      <alignment horizontal="center" vertical="center" wrapText="1"/>
    </xf>
    <xf numFmtId="0" fontId="80" fillId="0" borderId="16" xfId="0" applyFont="1" applyBorder="1" applyAlignment="1">
      <alignment horizontal="left" vertical="center" wrapText="1"/>
    </xf>
    <xf numFmtId="0" fontId="11" fillId="8" borderId="1" xfId="0" applyFont="1" applyFill="1" applyBorder="1" applyAlignment="1">
      <alignment horizontal="center" vertical="center" wrapText="1"/>
    </xf>
    <xf numFmtId="0" fontId="86" fillId="8" borderId="59" xfId="0" applyFont="1" applyFill="1" applyBorder="1" applyAlignment="1">
      <alignment/>
    </xf>
    <xf numFmtId="0" fontId="24" fillId="0" borderId="0" xfId="0" applyFont="1" applyBorder="1" applyAlignment="1" applyProtection="1">
      <alignment horizontal="center" vertical="center"/>
      <protection locked="0"/>
    </xf>
    <xf numFmtId="0" fontId="2" fillId="8" borderId="37" xfId="0" applyFont="1" applyFill="1" applyBorder="1" applyAlignment="1">
      <alignment horizontal="center" vertical="center" wrapText="1"/>
    </xf>
    <xf numFmtId="0" fontId="0" fillId="8" borderId="6" xfId="0" applyFont="1" applyFill="1" applyBorder="1" applyAlignment="1">
      <alignment/>
    </xf>
    <xf numFmtId="0" fontId="8" fillId="0" borderId="91" xfId="0" applyFont="1" applyBorder="1" applyAlignment="1">
      <alignment horizontal="center" vertical="center"/>
    </xf>
    <xf numFmtId="0" fontId="62" fillId="0" borderId="2" xfId="0" applyFont="1" applyBorder="1" applyAlignment="1" applyProtection="1">
      <alignment horizontal="center" vertical="center" wrapText="1"/>
      <protection/>
    </xf>
    <xf numFmtId="0" fontId="0" fillId="0" borderId="2" xfId="0" applyBorder="1" applyAlignment="1" applyProtection="1">
      <alignment horizontal="center" vertical="center"/>
      <protection locked="0"/>
    </xf>
    <xf numFmtId="0" fontId="31" fillId="0" borderId="2" xfId="0" applyFont="1" applyFill="1" applyBorder="1" applyAlignment="1" applyProtection="1">
      <alignment horizontal="center" vertical="center"/>
      <protection locked="0"/>
    </xf>
    <xf numFmtId="0" fontId="62" fillId="0" borderId="96" xfId="0" applyFont="1" applyBorder="1" applyAlignment="1" applyProtection="1">
      <alignment horizontal="center" vertical="center"/>
      <protection/>
    </xf>
    <xf numFmtId="0" fontId="62" fillId="0" borderId="38" xfId="0" applyFont="1" applyBorder="1" applyAlignment="1" applyProtection="1">
      <alignment horizontal="center" vertical="center"/>
      <protection/>
    </xf>
    <xf numFmtId="0" fontId="62" fillId="0" borderId="96" xfId="0" applyFont="1" applyBorder="1" applyAlignment="1" applyProtection="1">
      <alignment horizontal="center" vertical="center" wrapText="1"/>
      <protection/>
    </xf>
    <xf numFmtId="0" fontId="62" fillId="0" borderId="38" xfId="0" applyFont="1" applyBorder="1" applyAlignment="1" applyProtection="1">
      <alignment horizontal="center" vertical="center" wrapText="1"/>
      <protection/>
    </xf>
    <xf numFmtId="0" fontId="0" fillId="0" borderId="17"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17" fillId="10" borderId="13" xfId="0" applyFont="1" applyFill="1" applyBorder="1" applyAlignment="1" applyProtection="1">
      <alignment horizontal="center" vertical="center" wrapText="1"/>
      <protection locked="0"/>
    </xf>
    <xf numFmtId="0" fontId="17" fillId="10" borderId="14" xfId="0" applyFont="1" applyFill="1" applyBorder="1" applyAlignment="1" applyProtection="1">
      <alignment horizontal="center" vertical="center" wrapText="1"/>
      <protection locked="0"/>
    </xf>
    <xf numFmtId="0" fontId="24" fillId="0" borderId="13" xfId="0" applyFont="1" applyBorder="1" applyAlignment="1" applyProtection="1">
      <alignment horizontal="center" vertical="center"/>
      <protection locked="0"/>
    </xf>
    <xf numFmtId="0" fontId="24" fillId="0" borderId="14" xfId="0" applyFont="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0" fontId="28" fillId="0" borderId="17" xfId="0" applyFont="1" applyBorder="1" applyAlignment="1" applyProtection="1">
      <alignment horizontal="center" vertical="center" wrapText="1"/>
      <protection/>
    </xf>
    <xf numFmtId="0" fontId="28" fillId="0" borderId="15" xfId="0" applyFont="1" applyBorder="1" applyAlignment="1" applyProtection="1">
      <alignment horizontal="center" vertical="center" wrapText="1"/>
      <protection/>
    </xf>
    <xf numFmtId="0" fontId="28" fillId="0" borderId="12" xfId="0" applyFont="1" applyBorder="1" applyAlignment="1" applyProtection="1">
      <alignment horizontal="center" vertical="center" wrapText="1"/>
      <protection/>
    </xf>
    <xf numFmtId="0" fontId="0" fillId="0" borderId="17" xfId="0" applyBorder="1" applyAlignment="1" applyProtection="1">
      <alignment vertical="center"/>
      <protection locked="0"/>
    </xf>
    <xf numFmtId="0" fontId="0" fillId="0" borderId="12" xfId="0" applyBorder="1" applyAlignment="1" applyProtection="1">
      <alignment vertical="center"/>
      <protection locked="0"/>
    </xf>
    <xf numFmtId="0" fontId="98" fillId="0" borderId="27" xfId="0" applyFont="1" applyBorder="1" applyAlignment="1">
      <alignment horizontal="center" vertical="center"/>
    </xf>
    <xf numFmtId="0" fontId="0" fillId="0" borderId="27" xfId="0" applyBorder="1" applyAlignment="1">
      <alignment horizontal="center" vertical="center"/>
    </xf>
    <xf numFmtId="0" fontId="61" fillId="11" borderId="17" xfId="0" applyFont="1" applyFill="1" applyBorder="1" applyAlignment="1" applyProtection="1">
      <alignment horizontal="center" vertical="center"/>
      <protection/>
    </xf>
    <xf numFmtId="0" fontId="61" fillId="11" borderId="15" xfId="0" applyFont="1" applyFill="1" applyBorder="1" applyAlignment="1" applyProtection="1">
      <alignment horizontal="center" vertical="center"/>
      <protection/>
    </xf>
    <xf numFmtId="0" fontId="61" fillId="11" borderId="12" xfId="0" applyFont="1" applyFill="1" applyBorder="1" applyAlignment="1" applyProtection="1">
      <alignment horizontal="center" vertical="center"/>
      <protection/>
    </xf>
    <xf numFmtId="0" fontId="36" fillId="0" borderId="17"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xf>
    <xf numFmtId="0" fontId="28" fillId="0" borderId="38" xfId="0" applyFont="1" applyBorder="1" applyAlignment="1" applyProtection="1">
      <alignment horizontal="center" vertical="center" wrapText="1"/>
      <protection/>
    </xf>
    <xf numFmtId="0" fontId="21" fillId="0" borderId="2" xfId="0" applyFont="1" applyBorder="1" applyAlignment="1" applyProtection="1">
      <alignment horizontal="center" vertical="center"/>
      <protection/>
    </xf>
    <xf numFmtId="0" fontId="21" fillId="0" borderId="2" xfId="0" applyFont="1" applyBorder="1" applyAlignment="1" applyProtection="1">
      <alignment horizontal="center" vertical="center" wrapText="1"/>
      <protection/>
    </xf>
    <xf numFmtId="0" fontId="0" fillId="0" borderId="17" xfId="0" applyBorder="1" applyAlignment="1" applyProtection="1">
      <alignment horizontal="center" vertical="center" wrapText="1"/>
      <protection/>
    </xf>
    <xf numFmtId="0" fontId="0" fillId="0" borderId="12" xfId="0" applyBorder="1" applyAlignment="1" applyProtection="1">
      <alignment horizontal="center" vertical="center" wrapText="1"/>
      <protection/>
    </xf>
    <xf numFmtId="0" fontId="23" fillId="0" borderId="2" xfId="0" applyFont="1" applyBorder="1" applyAlignment="1" applyProtection="1">
      <alignment horizontal="left" vertical="center" wrapText="1"/>
      <protection/>
    </xf>
    <xf numFmtId="0" fontId="36" fillId="0" borderId="14" xfId="0" applyFont="1" applyBorder="1" applyAlignment="1" applyProtection="1">
      <alignment horizontal="center" vertical="center"/>
      <protection locked="0"/>
    </xf>
    <xf numFmtId="0" fontId="36" fillId="0" borderId="15" xfId="0" applyFont="1" applyBorder="1" applyAlignment="1" applyProtection="1">
      <alignment horizontal="center" vertical="center"/>
      <protection locked="0"/>
    </xf>
    <xf numFmtId="0" fontId="0" fillId="0" borderId="15" xfId="0" applyBorder="1" applyAlignment="1" applyProtection="1">
      <alignment horizontal="center" vertical="center" wrapText="1"/>
      <protection/>
    </xf>
    <xf numFmtId="0" fontId="46" fillId="0" borderId="2" xfId="0" applyFont="1" applyFill="1" applyBorder="1" applyAlignment="1" applyProtection="1">
      <alignment horizontal="center" vertical="center" wrapText="1"/>
      <protection/>
    </xf>
    <xf numFmtId="0" fontId="23" fillId="0" borderId="2" xfId="0" applyFont="1" applyBorder="1" applyAlignment="1" applyProtection="1">
      <alignment horizontal="center" vertical="center" wrapText="1"/>
      <protection/>
    </xf>
    <xf numFmtId="0" fontId="23" fillId="0" borderId="96" xfId="0" applyFont="1" applyBorder="1" applyAlignment="1" applyProtection="1">
      <alignment horizontal="center" vertical="center" wrapText="1"/>
      <protection/>
    </xf>
    <xf numFmtId="0" fontId="24" fillId="0" borderId="2" xfId="0" applyFont="1" applyBorder="1" applyAlignment="1" applyProtection="1">
      <alignment horizontal="center" vertical="center"/>
      <protection/>
    </xf>
    <xf numFmtId="0" fontId="24" fillId="0" borderId="17" xfId="0" applyFont="1" applyBorder="1" applyAlignment="1" applyProtection="1">
      <alignment horizontal="center" vertical="center"/>
      <protection/>
    </xf>
    <xf numFmtId="0" fontId="21" fillId="0" borderId="17" xfId="0" applyFont="1" applyBorder="1" applyAlignment="1" applyProtection="1">
      <alignment horizontal="center" vertical="center"/>
      <protection/>
    </xf>
    <xf numFmtId="0" fontId="21" fillId="0" borderId="15" xfId="0" applyFont="1" applyBorder="1" applyAlignment="1" applyProtection="1">
      <alignment horizontal="center" vertical="center"/>
      <protection/>
    </xf>
    <xf numFmtId="0" fontId="24" fillId="0" borderId="15" xfId="0" applyFont="1" applyBorder="1" applyAlignment="1" applyProtection="1">
      <alignment horizontal="center" vertical="center"/>
      <protection/>
    </xf>
    <xf numFmtId="0" fontId="24" fillId="0" borderId="12" xfId="0" applyFont="1" applyBorder="1" applyAlignment="1" applyProtection="1">
      <alignment horizontal="center" vertical="center"/>
      <protection/>
    </xf>
    <xf numFmtId="0" fontId="23" fillId="0" borderId="17" xfId="0" applyFont="1" applyBorder="1" applyAlignment="1" applyProtection="1">
      <alignment horizontal="center" vertical="center" wrapText="1"/>
      <protection/>
    </xf>
    <xf numFmtId="0" fontId="23" fillId="0" borderId="15" xfId="0" applyFont="1" applyBorder="1" applyAlignment="1" applyProtection="1">
      <alignment horizontal="center" vertical="center" wrapText="1"/>
      <protection/>
    </xf>
    <xf numFmtId="0" fontId="0" fillId="0" borderId="15" xfId="0" applyBorder="1" applyAlignment="1" applyProtection="1">
      <alignment vertical="center"/>
      <protection locked="0"/>
    </xf>
    <xf numFmtId="0" fontId="0" fillId="0" borderId="20" xfId="0" applyBorder="1" applyAlignment="1" applyProtection="1">
      <alignment vertical="center"/>
      <protection/>
    </xf>
    <xf numFmtId="0" fontId="36" fillId="0" borderId="20" xfId="0" applyFont="1" applyBorder="1" applyAlignment="1" applyProtection="1">
      <alignment horizontal="center" vertical="center"/>
      <protection/>
    </xf>
    <xf numFmtId="0" fontId="17" fillId="9" borderId="21" xfId="0" applyFont="1" applyFill="1" applyBorder="1" applyAlignment="1" applyProtection="1">
      <alignment/>
      <protection locked="0"/>
    </xf>
    <xf numFmtId="0" fontId="17" fillId="9" borderId="65" xfId="0" applyFont="1" applyFill="1" applyBorder="1" applyAlignment="1" applyProtection="1">
      <alignment/>
      <protection locked="0"/>
    </xf>
    <xf numFmtId="0" fontId="17" fillId="9" borderId="66" xfId="0" applyFont="1" applyFill="1" applyBorder="1" applyAlignment="1" applyProtection="1">
      <alignment/>
      <protection locked="0"/>
    </xf>
    <xf numFmtId="0" fontId="23" fillId="0" borderId="15" xfId="0" applyFont="1" applyBorder="1" applyAlignment="1" applyProtection="1">
      <alignment horizontal="center" vertical="center"/>
      <protection/>
    </xf>
    <xf numFmtId="0" fontId="23" fillId="0" borderId="12" xfId="0" applyFont="1" applyBorder="1" applyAlignment="1" applyProtection="1">
      <alignment horizontal="center" vertical="center"/>
      <protection/>
    </xf>
    <xf numFmtId="0" fontId="17" fillId="10" borderId="17" xfId="0" applyFont="1" applyFill="1" applyBorder="1" applyAlignment="1" applyProtection="1">
      <alignment horizontal="center" vertical="center" wrapText="1"/>
      <protection/>
    </xf>
    <xf numFmtId="0" fontId="17" fillId="10" borderId="15" xfId="0" applyFont="1" applyFill="1" applyBorder="1" applyAlignment="1" applyProtection="1">
      <alignment horizontal="center" vertical="center" wrapText="1"/>
      <protection/>
    </xf>
    <xf numFmtId="0" fontId="23" fillId="0" borderId="17" xfId="0" applyFont="1" applyBorder="1" applyAlignment="1" applyProtection="1">
      <alignment horizontal="left" vertical="center" wrapText="1"/>
      <protection/>
    </xf>
    <xf numFmtId="0" fontId="23" fillId="0" borderId="15" xfId="0" applyFont="1" applyBorder="1" applyAlignment="1" applyProtection="1">
      <alignment horizontal="left" vertical="center" wrapText="1"/>
      <protection/>
    </xf>
    <xf numFmtId="0" fontId="23" fillId="0" borderId="27" xfId="0" applyFont="1" applyBorder="1" applyAlignment="1" applyProtection="1">
      <alignment horizontal="left" vertical="center" wrapText="1"/>
      <protection/>
    </xf>
    <xf numFmtId="0" fontId="23" fillId="0" borderId="0" xfId="0" applyFont="1" applyBorder="1" applyAlignment="1" applyProtection="1">
      <alignment horizontal="left" vertical="center" wrapText="1"/>
      <protection/>
    </xf>
    <xf numFmtId="0" fontId="23" fillId="0" borderId="16" xfId="0" applyFont="1" applyBorder="1" applyAlignment="1" applyProtection="1">
      <alignment horizontal="left" vertical="center" wrapText="1"/>
      <protection/>
    </xf>
    <xf numFmtId="0" fontId="36" fillId="0" borderId="2" xfId="0" applyFont="1" applyBorder="1" applyAlignment="1" applyProtection="1">
      <alignment horizontal="center" vertical="center" wrapText="1"/>
      <protection/>
    </xf>
    <xf numFmtId="0" fontId="21" fillId="0" borderId="17" xfId="0" applyFont="1" applyBorder="1" applyAlignment="1" applyProtection="1">
      <alignment horizontal="center" vertical="center" wrapText="1"/>
      <protection/>
    </xf>
    <xf numFmtId="0" fontId="21" fillId="0" borderId="15" xfId="0" applyFont="1" applyBorder="1" applyAlignment="1" applyProtection="1">
      <alignment horizontal="center" vertical="center" wrapText="1"/>
      <protection/>
    </xf>
    <xf numFmtId="0" fontId="21" fillId="0" borderId="12" xfId="0" applyFont="1" applyBorder="1" applyAlignment="1" applyProtection="1">
      <alignment horizontal="center" vertical="center" wrapText="1"/>
      <protection/>
    </xf>
    <xf numFmtId="0" fontId="0" fillId="0" borderId="17" xfId="0" applyBorder="1" applyAlignment="1" applyProtection="1">
      <alignment vertical="center" wrapText="1"/>
      <protection locked="0"/>
    </xf>
    <xf numFmtId="0" fontId="0" fillId="0" borderId="12" xfId="0" applyBorder="1" applyAlignment="1" applyProtection="1">
      <alignment vertical="center" wrapText="1"/>
      <protection locked="0"/>
    </xf>
    <xf numFmtId="0" fontId="46" fillId="0" borderId="2" xfId="0" applyFont="1" applyFill="1" applyBorder="1" applyAlignment="1" applyProtection="1">
      <alignment horizontal="center" vertical="center"/>
      <protection/>
    </xf>
    <xf numFmtId="0" fontId="0" fillId="0" borderId="2" xfId="0" applyBorder="1" applyAlignment="1" applyProtection="1">
      <alignment horizontal="center" vertical="center"/>
      <protection/>
    </xf>
    <xf numFmtId="0" fontId="0" fillId="0" borderId="0" xfId="0" applyFont="1" applyAlignment="1" applyProtection="1">
      <alignment horizontal="center" vertical="center" wrapText="1"/>
      <protection/>
    </xf>
    <xf numFmtId="0" fontId="0" fillId="0" borderId="0" xfId="0" applyAlignment="1" applyProtection="1">
      <alignment horizontal="center" vertical="center" wrapText="1"/>
      <protection/>
    </xf>
    <xf numFmtId="0" fontId="61" fillId="11" borderId="2" xfId="0" applyFont="1" applyFill="1" applyBorder="1" applyAlignment="1" applyProtection="1">
      <alignment horizontal="center" vertical="center"/>
      <protection/>
    </xf>
    <xf numFmtId="0" fontId="62" fillId="0" borderId="2" xfId="0" applyFont="1" applyFill="1" applyBorder="1" applyAlignment="1" applyProtection="1">
      <alignment horizontal="center" vertical="center"/>
      <protection/>
    </xf>
    <xf numFmtId="0" fontId="8" fillId="0" borderId="0" xfId="0" applyFont="1" applyAlignment="1" applyProtection="1">
      <alignment horizontal="center"/>
      <protection/>
    </xf>
    <xf numFmtId="0" fontId="8" fillId="0" borderId="0" xfId="0" applyFont="1" applyAlignment="1">
      <alignment horizontal="center"/>
    </xf>
    <xf numFmtId="0" fontId="8" fillId="0" borderId="0" xfId="0" applyFont="1" applyAlignment="1" applyProtection="1">
      <alignment horizontal="center" vertical="center"/>
      <protection/>
    </xf>
    <xf numFmtId="0" fontId="8" fillId="0" borderId="0" xfId="0" applyFont="1" applyAlignment="1">
      <alignment horizontal="center" vertical="center"/>
    </xf>
    <xf numFmtId="0" fontId="24" fillId="0" borderId="15"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17" fillId="10" borderId="17" xfId="0" applyFont="1" applyFill="1" applyBorder="1" applyAlignment="1" applyProtection="1">
      <alignment horizontal="center" vertical="center" wrapText="1"/>
      <protection locked="0"/>
    </xf>
    <xf numFmtId="0" fontId="17" fillId="10" borderId="15" xfId="0" applyFont="1" applyFill="1" applyBorder="1" applyAlignment="1" applyProtection="1">
      <alignment horizontal="center" vertical="center" wrapText="1"/>
      <protection locked="0"/>
    </xf>
    <xf numFmtId="0" fontId="36" fillId="0" borderId="17" xfId="0" applyFont="1" applyBorder="1" applyAlignment="1" applyProtection="1">
      <alignment vertical="center"/>
      <protection/>
    </xf>
    <xf numFmtId="0" fontId="36" fillId="0" borderId="15" xfId="0" applyFont="1" applyBorder="1" applyAlignment="1" applyProtection="1">
      <alignment vertical="center"/>
      <protection/>
    </xf>
    <xf numFmtId="0" fontId="36" fillId="0" borderId="12" xfId="0" applyFont="1" applyBorder="1" applyAlignment="1" applyProtection="1">
      <alignment vertical="center"/>
      <protection/>
    </xf>
    <xf numFmtId="0" fontId="6" fillId="0" borderId="2" xfId="0" applyFont="1" applyBorder="1" applyAlignment="1">
      <alignment horizontal="center" vertical="center"/>
    </xf>
    <xf numFmtId="0" fontId="2" fillId="0" borderId="2" xfId="0" applyFont="1" applyBorder="1" applyAlignment="1">
      <alignment/>
    </xf>
    <xf numFmtId="0" fontId="48" fillId="0" borderId="13" xfId="0" applyFont="1" applyBorder="1" applyAlignment="1">
      <alignment horizontal="left" vertical="center" wrapText="1"/>
    </xf>
    <xf numFmtId="0" fontId="2" fillId="0" borderId="14" xfId="0" applyFont="1" applyBorder="1" applyAlignment="1">
      <alignment wrapText="1"/>
    </xf>
    <xf numFmtId="0" fontId="2" fillId="0" borderId="19" xfId="0" applyFont="1" applyBorder="1" applyAlignment="1">
      <alignment wrapText="1"/>
    </xf>
    <xf numFmtId="0" fontId="2" fillId="0" borderId="2" xfId="0" applyFont="1" applyBorder="1" applyAlignment="1" applyProtection="1">
      <alignment horizontal="center" vertical="center"/>
      <protection locked="0"/>
    </xf>
    <xf numFmtId="0" fontId="2" fillId="0" borderId="2" xfId="0" applyFont="1" applyBorder="1" applyAlignment="1" applyProtection="1">
      <alignment/>
      <protection locked="0"/>
    </xf>
    <xf numFmtId="0" fontId="87" fillId="0" borderId="2" xfId="0" applyFont="1" applyBorder="1" applyAlignment="1">
      <alignment horizontal="center" vertical="center"/>
    </xf>
    <xf numFmtId="0" fontId="11" fillId="0" borderId="2" xfId="0" applyFont="1" applyBorder="1" applyAlignment="1">
      <alignment/>
    </xf>
    <xf numFmtId="0" fontId="2" fillId="0" borderId="2" xfId="0" applyFont="1" applyBorder="1" applyAlignment="1">
      <alignment horizontal="right" vertical="center"/>
    </xf>
    <xf numFmtId="0" fontId="8" fillId="0" borderId="2" xfId="0" applyFont="1" applyBorder="1" applyAlignment="1">
      <alignment horizontal="center" vertical="center"/>
    </xf>
    <xf numFmtId="0" fontId="8" fillId="0" borderId="2" xfId="0" applyFont="1" applyBorder="1" applyAlignment="1" applyProtection="1">
      <alignment horizontal="left" vertical="center"/>
      <protection locked="0"/>
    </xf>
    <xf numFmtId="0" fontId="8" fillId="0" borderId="2" xfId="0" applyFont="1" applyBorder="1" applyAlignment="1">
      <alignment horizontal="left" vertical="center"/>
    </xf>
    <xf numFmtId="0" fontId="2" fillId="0" borderId="2" xfId="0" applyFont="1" applyBorder="1" applyAlignment="1" applyProtection="1">
      <alignment horizontal="left" vertical="center"/>
      <protection locked="0"/>
    </xf>
    <xf numFmtId="0" fontId="4" fillId="0" borderId="2" xfId="0" applyFont="1" applyBorder="1" applyAlignment="1">
      <alignment horizontal="center" vertical="center"/>
    </xf>
    <xf numFmtId="0" fontId="2" fillId="0" borderId="2" xfId="0" applyFont="1" applyBorder="1" applyAlignment="1">
      <alignment/>
    </xf>
    <xf numFmtId="0" fontId="2" fillId="0" borderId="25" xfId="0" applyFont="1" applyBorder="1" applyAlignment="1" applyProtection="1">
      <alignment horizontal="left" vertical="center"/>
      <protection locked="0"/>
    </xf>
    <xf numFmtId="0" fontId="2" fillId="0" borderId="0" xfId="0" applyFont="1" applyBorder="1" applyAlignment="1" applyProtection="1">
      <alignment/>
      <protection locked="0"/>
    </xf>
    <xf numFmtId="0" fontId="2" fillId="0" borderId="16" xfId="0" applyFont="1" applyBorder="1" applyAlignment="1" applyProtection="1">
      <alignment/>
      <protection locked="0"/>
    </xf>
    <xf numFmtId="0" fontId="2" fillId="0" borderId="25" xfId="0" applyFont="1" applyBorder="1" applyAlignment="1" applyProtection="1">
      <alignment horizontal="center" vertical="center"/>
      <protection locked="0"/>
    </xf>
    <xf numFmtId="0" fontId="8" fillId="2" borderId="25" xfId="0" applyFont="1" applyFill="1" applyBorder="1" applyAlignment="1">
      <alignment horizontal="left" vertical="center" wrapText="1"/>
    </xf>
    <xf numFmtId="0" fontId="0" fillId="0" borderId="0" xfId="0" applyFont="1" applyBorder="1" applyAlignment="1">
      <alignment wrapText="1"/>
    </xf>
    <xf numFmtId="0" fontId="0" fillId="0" borderId="16" xfId="0" applyFont="1" applyBorder="1" applyAlignment="1">
      <alignment wrapText="1"/>
    </xf>
    <xf numFmtId="0" fontId="3" fillId="0" borderId="2" xfId="0" applyFont="1" applyBorder="1" applyAlignment="1">
      <alignment horizontal="center" vertical="center"/>
    </xf>
    <xf numFmtId="0" fontId="8" fillId="0" borderId="25" xfId="0" applyFont="1" applyBorder="1" applyAlignment="1">
      <alignment horizontal="left" vertical="center" wrapText="1"/>
    </xf>
    <xf numFmtId="0" fontId="2" fillId="0" borderId="0" xfId="0" applyFont="1" applyBorder="1" applyAlignment="1">
      <alignment wrapText="1"/>
    </xf>
    <xf numFmtId="0" fontId="2" fillId="0" borderId="16" xfId="0" applyFont="1" applyBorder="1" applyAlignment="1">
      <alignment wrapText="1"/>
    </xf>
    <xf numFmtId="0" fontId="2" fillId="0" borderId="2" xfId="0" applyFont="1" applyBorder="1" applyAlignment="1">
      <alignment horizontal="center" vertical="center"/>
    </xf>
    <xf numFmtId="0" fontId="0" fillId="0" borderId="2" xfId="0" applyFont="1" applyBorder="1" applyAlignment="1">
      <alignment/>
    </xf>
    <xf numFmtId="0" fontId="0" fillId="0" borderId="2" xfId="0" applyFont="1" applyBorder="1" applyAlignment="1" applyProtection="1">
      <alignment/>
      <protection locked="0"/>
    </xf>
    <xf numFmtId="0" fontId="8" fillId="0" borderId="25" xfId="0" applyFont="1" applyBorder="1" applyAlignment="1">
      <alignment vertical="center" wrapText="1"/>
    </xf>
    <xf numFmtId="0" fontId="8" fillId="0" borderId="0" xfId="0" applyFont="1" applyBorder="1" applyAlignment="1">
      <alignment vertical="center" wrapText="1"/>
    </xf>
    <xf numFmtId="0" fontId="8" fillId="0" borderId="16" xfId="0" applyFont="1" applyBorder="1" applyAlignment="1">
      <alignment vertical="center" wrapText="1"/>
    </xf>
    <xf numFmtId="0" fontId="48" fillId="0" borderId="25" xfId="0" applyFont="1" applyBorder="1" applyAlignment="1">
      <alignment vertical="center" wrapText="1"/>
    </xf>
    <xf numFmtId="0" fontId="48" fillId="0" borderId="0" xfId="0" applyFont="1" applyBorder="1" applyAlignment="1">
      <alignment vertical="center" wrapText="1"/>
    </xf>
    <xf numFmtId="0" fontId="48" fillId="0" borderId="16" xfId="0" applyFont="1" applyBorder="1" applyAlignment="1">
      <alignment vertical="center" wrapText="1"/>
    </xf>
    <xf numFmtId="0" fontId="48" fillId="2" borderId="25" xfId="0" applyFont="1" applyFill="1" applyBorder="1" applyAlignment="1">
      <alignment horizontal="left" vertical="center" wrapText="1"/>
    </xf>
    <xf numFmtId="0" fontId="8" fillId="2" borderId="25" xfId="0" applyFont="1" applyFill="1" applyBorder="1" applyAlignment="1">
      <alignment horizontal="left" vertical="center"/>
    </xf>
    <xf numFmtId="0" fontId="0" fillId="0" borderId="0" xfId="0" applyFont="1" applyBorder="1" applyAlignment="1">
      <alignment/>
    </xf>
    <xf numFmtId="0" fontId="0" fillId="0" borderId="16" xfId="0" applyFont="1" applyBorder="1" applyAlignment="1">
      <alignment/>
    </xf>
    <xf numFmtId="0" fontId="10" fillId="0" borderId="0" xfId="0" applyFont="1" applyBorder="1" applyAlignment="1">
      <alignment/>
    </xf>
    <xf numFmtId="0" fontId="43" fillId="0" borderId="0" xfId="0" applyFont="1" applyAlignment="1">
      <alignment horizontal="left" vertical="center"/>
    </xf>
    <xf numFmtId="0" fontId="0" fillId="0" borderId="0" xfId="0" applyFont="1" applyAlignment="1">
      <alignment/>
    </xf>
    <xf numFmtId="0" fontId="54"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horizontal="center" vertical="center" wrapText="1"/>
    </xf>
    <xf numFmtId="0" fontId="0" fillId="0" borderId="59" xfId="0" applyFont="1" applyBorder="1" applyAlignment="1">
      <alignment/>
    </xf>
    <xf numFmtId="0" fontId="0" fillId="0" borderId="5" xfId="0" applyFont="1" applyBorder="1" applyAlignment="1">
      <alignment horizontal="left" vertical="center"/>
    </xf>
    <xf numFmtId="0" fontId="0" fillId="0" borderId="5" xfId="0" applyFont="1" applyBorder="1" applyAlignment="1">
      <alignment/>
    </xf>
    <xf numFmtId="0" fontId="6" fillId="0" borderId="2" xfId="0" applyFont="1" applyBorder="1" applyAlignment="1">
      <alignment horizontal="center" vertical="center"/>
    </xf>
    <xf numFmtId="0" fontId="29" fillId="0" borderId="2" xfId="0" applyFont="1" applyBorder="1" applyAlignment="1">
      <alignment/>
    </xf>
    <xf numFmtId="0" fontId="53" fillId="0" borderId="2" xfId="0" applyFont="1" applyBorder="1" applyAlignment="1">
      <alignment horizontal="center" vertical="center"/>
    </xf>
    <xf numFmtId="0" fontId="43" fillId="0" borderId="2" xfId="0" applyFont="1" applyBorder="1" applyAlignment="1">
      <alignment horizontal="center"/>
    </xf>
    <xf numFmtId="0" fontId="55" fillId="0" borderId="2" xfId="0" applyFont="1" applyBorder="1" applyAlignment="1">
      <alignment vertical="center"/>
    </xf>
    <xf numFmtId="0" fontId="55" fillId="0" borderId="2" xfId="0" applyFont="1" applyBorder="1" applyAlignment="1">
      <alignment/>
    </xf>
    <xf numFmtId="0" fontId="48" fillId="0" borderId="2" xfId="0" applyFont="1" applyBorder="1" applyAlignment="1" applyProtection="1">
      <alignment horizontal="center" vertical="center"/>
      <protection locked="0"/>
    </xf>
    <xf numFmtId="0" fontId="0" fillId="0" borderId="37" xfId="0" applyFont="1" applyBorder="1" applyAlignment="1">
      <alignment horizontal="center" vertical="center" wrapText="1"/>
    </xf>
    <xf numFmtId="0" fontId="0" fillId="0" borderId="36" xfId="0" applyFont="1" applyBorder="1" applyAlignment="1">
      <alignment/>
    </xf>
    <xf numFmtId="0" fontId="21" fillId="0" borderId="2" xfId="0" applyFont="1" applyBorder="1" applyAlignment="1">
      <alignment horizontal="center" vertical="center" wrapText="1"/>
    </xf>
    <xf numFmtId="0" fontId="36" fillId="0" borderId="5" xfId="0" applyFont="1" applyBorder="1" applyAlignment="1">
      <alignment horizontal="left" vertical="center"/>
    </xf>
    <xf numFmtId="0" fontId="36" fillId="0" borderId="5" xfId="0" applyFont="1" applyBorder="1" applyAlignment="1">
      <alignment/>
    </xf>
    <xf numFmtId="0" fontId="43" fillId="0" borderId="0" xfId="0" applyFont="1" applyAlignment="1">
      <alignment horizontal="left" vertical="center" wrapText="1"/>
    </xf>
    <xf numFmtId="0" fontId="8" fillId="2" borderId="2" xfId="0" applyFont="1" applyFill="1" applyBorder="1" applyAlignment="1" applyProtection="1">
      <alignment horizontal="right" vertical="center"/>
      <protection locked="0"/>
    </xf>
    <xf numFmtId="0" fontId="5" fillId="0" borderId="2" xfId="0" applyFont="1" applyBorder="1" applyAlignment="1" applyProtection="1">
      <alignment vertical="center"/>
      <protection locked="0"/>
    </xf>
    <xf numFmtId="0" fontId="6" fillId="0" borderId="2" xfId="0" applyFont="1" applyBorder="1" applyAlignment="1">
      <alignment horizontal="center" vertical="center" wrapText="1"/>
    </xf>
    <xf numFmtId="0" fontId="29" fillId="0" borderId="2" xfId="0" applyFont="1" applyBorder="1" applyAlignment="1">
      <alignment wrapText="1"/>
    </xf>
    <xf numFmtId="0" fontId="57" fillId="0" borderId="2" xfId="0" applyFont="1" applyBorder="1" applyAlignment="1">
      <alignment horizontal="center" vertical="center" wrapText="1"/>
    </xf>
    <xf numFmtId="0" fontId="58" fillId="0" borderId="2" xfId="0" applyFont="1" applyBorder="1" applyAlignment="1">
      <alignment/>
    </xf>
    <xf numFmtId="0" fontId="2" fillId="0" borderId="2" xfId="0" applyFont="1" applyBorder="1" applyAlignment="1" applyProtection="1">
      <alignment/>
      <protection locked="0"/>
    </xf>
    <xf numFmtId="0" fontId="10" fillId="0" borderId="2" xfId="0" applyFont="1" applyBorder="1" applyAlignment="1">
      <alignment horizontal="left" vertical="center"/>
    </xf>
    <xf numFmtId="0" fontId="10" fillId="0" borderId="2" xfId="0" applyFont="1" applyBorder="1" applyAlignment="1">
      <alignment horizontal="left" vertical="center"/>
    </xf>
    <xf numFmtId="0" fontId="10" fillId="0" borderId="2" xfId="0" applyFont="1" applyBorder="1" applyAlignment="1">
      <alignment horizontal="center" vertical="center"/>
    </xf>
    <xf numFmtId="0" fontId="2" fillId="0" borderId="2" xfId="0" applyFont="1" applyBorder="1" applyAlignment="1" applyProtection="1">
      <alignment wrapText="1"/>
      <protection locked="0"/>
    </xf>
    <xf numFmtId="0" fontId="4" fillId="8" borderId="2" xfId="0" applyFont="1" applyFill="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5"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56" fillId="0" borderId="2" xfId="0" applyFont="1" applyBorder="1" applyAlignment="1">
      <alignment horizontal="center" vertical="center" wrapText="1"/>
    </xf>
    <xf numFmtId="0" fontId="2" fillId="0" borderId="2" xfId="0" applyFont="1" applyBorder="1" applyAlignment="1">
      <alignment vertical="center" wrapText="1"/>
    </xf>
    <xf numFmtId="0" fontId="47" fillId="0" borderId="0" xfId="0" applyFont="1" applyAlignment="1">
      <alignment horizontal="center" vertical="center"/>
    </xf>
    <xf numFmtId="0" fontId="59" fillId="0" borderId="0" xfId="0" applyFont="1" applyAlignment="1">
      <alignment vertical="center"/>
    </xf>
    <xf numFmtId="0" fontId="2" fillId="0" borderId="2" xfId="0" applyFont="1" applyBorder="1" applyAlignment="1" applyProtection="1">
      <alignment wrapText="1"/>
      <protection locked="0"/>
    </xf>
    <xf numFmtId="0" fontId="47" fillId="0" borderId="2" xfId="0" applyFont="1" applyBorder="1" applyAlignment="1">
      <alignment horizontal="center" vertical="center"/>
    </xf>
    <xf numFmtId="0" fontId="8" fillId="0" borderId="2" xfId="0" applyFont="1" applyBorder="1" applyAlignment="1">
      <alignment horizontal="center" vertical="center" wrapText="1"/>
    </xf>
    <xf numFmtId="0" fontId="4" fillId="0" borderId="0" xfId="0" applyFont="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10" fillId="2" borderId="37" xfId="0" applyFont="1" applyFill="1" applyBorder="1" applyAlignment="1" applyProtection="1">
      <alignment vertical="center" wrapText="1"/>
      <protection locked="0"/>
    </xf>
    <xf numFmtId="0" fontId="0" fillId="0" borderId="6" xfId="0" applyFont="1" applyBorder="1" applyAlignment="1" applyProtection="1">
      <alignment/>
      <protection locked="0"/>
    </xf>
    <xf numFmtId="0" fontId="0" fillId="0" borderId="36" xfId="0" applyFont="1" applyBorder="1" applyAlignment="1" applyProtection="1">
      <alignment/>
      <protection locked="0"/>
    </xf>
    <xf numFmtId="0" fontId="10" fillId="0" borderId="37" xfId="0" applyFont="1" applyBorder="1" applyAlignment="1" applyProtection="1">
      <alignment horizontal="center" vertical="center"/>
      <protection locked="0"/>
    </xf>
    <xf numFmtId="0" fontId="6" fillId="0" borderId="0" xfId="0" applyFont="1" applyAlignment="1">
      <alignment horizontal="center" vertical="center" wrapText="1"/>
    </xf>
    <xf numFmtId="0" fontId="10" fillId="0" borderId="9" xfId="0" applyFont="1" applyBorder="1" applyAlignment="1">
      <alignment horizontal="center" vertical="center"/>
    </xf>
    <xf numFmtId="0" fontId="10" fillId="0" borderId="79" xfId="0" applyFont="1" applyBorder="1" applyAlignment="1">
      <alignment horizontal="center" vertical="center"/>
    </xf>
    <xf numFmtId="0" fontId="3" fillId="8" borderId="0" xfId="0" applyFont="1" applyFill="1" applyBorder="1" applyAlignment="1">
      <alignment horizontal="center" vertical="center" wrapText="1"/>
    </xf>
    <xf numFmtId="0" fontId="0" fillId="8" borderId="0" xfId="0" applyFont="1" applyFill="1" applyBorder="1" applyAlignment="1">
      <alignment/>
    </xf>
    <xf numFmtId="0" fontId="3" fillId="0" borderId="0" xfId="0" applyFont="1" applyAlignment="1">
      <alignment horizontal="center" vertical="center" wrapText="1"/>
    </xf>
    <xf numFmtId="0" fontId="12" fillId="0" borderId="37" xfId="0" applyFont="1" applyBorder="1" applyAlignment="1">
      <alignment horizontal="center" vertical="center"/>
    </xf>
    <xf numFmtId="0" fontId="0" fillId="0" borderId="6" xfId="0" applyFont="1" applyBorder="1" applyAlignment="1">
      <alignment/>
    </xf>
    <xf numFmtId="0" fontId="0" fillId="0" borderId="36" xfId="0" applyFont="1" applyBorder="1" applyAlignment="1">
      <alignment/>
    </xf>
    <xf numFmtId="0" fontId="10" fillId="0" borderId="8" xfId="0" applyFont="1" applyBorder="1" applyAlignment="1">
      <alignment horizontal="left" vertical="center"/>
    </xf>
    <xf numFmtId="0" fontId="0" fillId="0" borderId="9" xfId="0" applyFont="1" applyBorder="1" applyAlignment="1">
      <alignment/>
    </xf>
    <xf numFmtId="0" fontId="10" fillId="0" borderId="0" xfId="0" applyFont="1" applyBorder="1" applyAlignment="1">
      <alignment horizontal="center" vertical="center" wrapText="1"/>
    </xf>
    <xf numFmtId="0" fontId="2" fillId="0" borderId="0" xfId="0" applyFont="1" applyAlignment="1">
      <alignment/>
    </xf>
    <xf numFmtId="0" fontId="0" fillId="0" borderId="10" xfId="0" applyFont="1" applyBorder="1" applyAlignment="1">
      <alignment/>
    </xf>
    <xf numFmtId="0" fontId="43" fillId="8" borderId="13" xfId="0" applyFont="1" applyFill="1" applyBorder="1" applyAlignment="1" applyProtection="1">
      <alignment horizontal="center" vertical="center"/>
      <protection locked="0"/>
    </xf>
    <xf numFmtId="0" fontId="43" fillId="8" borderId="14" xfId="0" applyFont="1" applyFill="1" applyBorder="1" applyAlignment="1" applyProtection="1">
      <alignment horizontal="center" vertical="center"/>
      <protection locked="0"/>
    </xf>
    <xf numFmtId="0" fontId="43" fillId="8" borderId="19" xfId="0" applyFont="1" applyFill="1" applyBorder="1" applyAlignment="1" applyProtection="1">
      <alignment horizontal="center" vertical="center"/>
      <protection locked="0"/>
    </xf>
    <xf numFmtId="0" fontId="43" fillId="8" borderId="26" xfId="0" applyFont="1" applyFill="1" applyBorder="1" applyAlignment="1" applyProtection="1">
      <alignment horizontal="center" vertical="center"/>
      <protection locked="0"/>
    </xf>
    <xf numFmtId="0" fontId="43" fillId="8" borderId="27" xfId="0" applyFont="1" applyFill="1" applyBorder="1" applyAlignment="1" applyProtection="1">
      <alignment horizontal="center" vertical="center"/>
      <protection locked="0"/>
    </xf>
    <xf numFmtId="0" fontId="43" fillId="8" borderId="28" xfId="0" applyFont="1" applyFill="1" applyBorder="1" applyAlignment="1" applyProtection="1">
      <alignment horizontal="center" vertical="center"/>
      <protection locked="0"/>
    </xf>
    <xf numFmtId="0" fontId="10" fillId="8" borderId="8" xfId="0" applyFont="1" applyFill="1" applyBorder="1" applyAlignment="1" applyProtection="1">
      <alignment horizontal="center" vertical="center" wrapText="1"/>
      <protection locked="0"/>
    </xf>
    <xf numFmtId="0" fontId="10" fillId="8" borderId="9" xfId="0" applyFont="1" applyFill="1" applyBorder="1" applyAlignment="1" applyProtection="1">
      <alignment horizontal="center" vertical="center" wrapText="1"/>
      <protection locked="0"/>
    </xf>
    <xf numFmtId="0" fontId="10" fillId="8" borderId="95" xfId="0" applyFont="1" applyFill="1" applyBorder="1" applyAlignment="1" applyProtection="1">
      <alignment horizontal="center" vertical="center" wrapText="1"/>
      <protection locked="0"/>
    </xf>
    <xf numFmtId="0" fontId="10" fillId="8" borderId="11" xfId="0" applyFont="1" applyFill="1" applyBorder="1" applyAlignment="1" applyProtection="1">
      <alignment horizontal="center" vertical="center" wrapText="1"/>
      <protection locked="0"/>
    </xf>
    <xf numFmtId="0" fontId="10" fillId="8" borderId="5" xfId="0" applyFont="1" applyFill="1" applyBorder="1" applyAlignment="1" applyProtection="1">
      <alignment horizontal="center" vertical="center" wrapText="1"/>
      <protection locked="0"/>
    </xf>
    <xf numFmtId="0" fontId="10" fillId="8" borderId="92" xfId="0" applyFont="1" applyFill="1" applyBorder="1" applyAlignment="1" applyProtection="1">
      <alignment horizontal="center" vertical="center" wrapText="1"/>
      <protection locked="0"/>
    </xf>
    <xf numFmtId="0" fontId="10" fillId="5" borderId="7" xfId="0" applyFont="1" applyFill="1" applyBorder="1" applyAlignment="1">
      <alignment horizontal="center" vertical="center"/>
    </xf>
    <xf numFmtId="0" fontId="0" fillId="5" borderId="7" xfId="0" applyFont="1" applyFill="1" applyBorder="1" applyAlignment="1">
      <alignment/>
    </xf>
    <xf numFmtId="0" fontId="4" fillId="2" borderId="37" xfId="0" applyFont="1" applyFill="1" applyBorder="1" applyAlignment="1" applyProtection="1">
      <alignment vertical="center" wrapText="1"/>
      <protection locked="0"/>
    </xf>
    <xf numFmtId="0" fontId="36" fillId="0" borderId="6" xfId="0" applyFont="1" applyBorder="1" applyAlignment="1" applyProtection="1">
      <alignment/>
      <protection locked="0"/>
    </xf>
    <xf numFmtId="0" fontId="36" fillId="0" borderId="36" xfId="0" applyFont="1" applyBorder="1" applyAlignment="1" applyProtection="1">
      <alignment/>
      <protection locked="0"/>
    </xf>
    <xf numFmtId="0" fontId="6" fillId="0" borderId="7" xfId="0" applyFont="1" applyBorder="1" applyAlignment="1">
      <alignment horizontal="center" vertical="center"/>
    </xf>
    <xf numFmtId="0" fontId="4" fillId="0" borderId="37" xfId="0" applyFont="1" applyBorder="1" applyAlignment="1">
      <alignment horizontal="center" vertical="center"/>
    </xf>
    <xf numFmtId="0" fontId="36" fillId="0" borderId="36" xfId="0" applyFont="1" applyBorder="1" applyAlignment="1">
      <alignment/>
    </xf>
    <xf numFmtId="0" fontId="3" fillId="0" borderId="0" xfId="0" applyFont="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4" fillId="0" borderId="0" xfId="0" applyNumberFormat="1" applyFont="1" applyBorder="1" applyAlignment="1">
      <alignment horizontal="left" vertical="center" wrapText="1"/>
    </xf>
    <xf numFmtId="0" fontId="34" fillId="0" borderId="2" xfId="0" applyNumberFormat="1" applyFont="1" applyBorder="1" applyAlignment="1">
      <alignment horizontal="left" vertical="center" wrapText="1"/>
    </xf>
    <xf numFmtId="0" fontId="106" fillId="0" borderId="39" xfId="0" applyFont="1" applyBorder="1" applyAlignment="1">
      <alignment horizontal="left" vertical="center" wrapText="1"/>
    </xf>
    <xf numFmtId="0" fontId="106" fillId="0" borderId="0" xfId="0" applyFont="1" applyBorder="1" applyAlignment="1">
      <alignment horizontal="left" vertical="center" wrapText="1"/>
    </xf>
    <xf numFmtId="0" fontId="106" fillId="0" borderId="16" xfId="0" applyFont="1" applyBorder="1" applyAlignment="1">
      <alignment horizontal="left" vertical="center" wrapText="1"/>
    </xf>
    <xf numFmtId="0" fontId="106" fillId="0" borderId="0" xfId="0" applyFont="1" applyBorder="1" applyAlignment="1">
      <alignment horizontal="left" vertical="center" wrapText="1"/>
    </xf>
    <xf numFmtId="0" fontId="106" fillId="0" borderId="16" xfId="0" applyFont="1" applyBorder="1" applyAlignment="1">
      <alignment horizontal="left" vertical="center" wrapText="1"/>
    </xf>
    <xf numFmtId="0" fontId="22" fillId="9" borderId="0" xfId="0" applyFont="1" applyFill="1" applyBorder="1" applyAlignment="1">
      <alignment horizontal="center" vertical="center" wrapText="1"/>
    </xf>
    <xf numFmtId="0" fontId="25" fillId="9" borderId="0" xfId="0" applyFont="1" applyFill="1" applyBorder="1" applyAlignment="1" applyProtection="1">
      <alignment horizontal="center" vertical="center"/>
      <protection locked="0"/>
    </xf>
    <xf numFmtId="0" fontId="32" fillId="9" borderId="0" xfId="0" applyFont="1" applyFill="1" applyBorder="1" applyAlignment="1">
      <alignment horizontal="center" vertical="center" wrapText="1"/>
    </xf>
    <xf numFmtId="0" fontId="107" fillId="9" borderId="0" xfId="0" applyFont="1" applyFill="1" applyBorder="1" applyAlignment="1" applyProtection="1">
      <alignment horizontal="center" vertical="center"/>
      <protection locked="0"/>
    </xf>
    <xf numFmtId="171" fontId="33" fillId="0" borderId="0" xfId="0" applyNumberFormat="1" applyFont="1" applyBorder="1" applyAlignment="1">
      <alignment horizontal="center" vertical="center"/>
    </xf>
    <xf numFmtId="0" fontId="0" fillId="0" borderId="0" xfId="0" applyAlignment="1" applyProtection="1">
      <alignment vertical="center"/>
      <protection hidden="1"/>
    </xf>
    <xf numFmtId="0" fontId="65" fillId="9" borderId="0" xfId="0" applyFont="1" applyFill="1" applyAlignment="1" applyProtection="1">
      <alignment horizontal="center" vertical="center" wrapText="1"/>
      <protection hidden="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12">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3" Type="http://schemas.openxmlformats.org/officeDocument/2006/relationships/worksheet" Target="worksheets/sheet12.xml" /><Relationship Id="rId9" Type="http://schemas.openxmlformats.org/officeDocument/2006/relationships/worksheet" Target="worksheets/sheet8.xml" /><Relationship Id="rId8" Type="http://schemas.openxmlformats.org/officeDocument/2006/relationships/worksheet" Target="worksheets/sheet7.xml" /><Relationship Id="rId6" Type="http://schemas.openxmlformats.org/officeDocument/2006/relationships/worksheet" Target="worksheets/sheet5.xml" /><Relationship Id="rId5" Type="http://schemas.openxmlformats.org/officeDocument/2006/relationships/worksheet" Target="worksheets/sheet4.xml" /><Relationship Id="rId4" Type="http://schemas.openxmlformats.org/officeDocument/2006/relationships/worksheet" Target="worksheets/sheet3.xml" /><Relationship Id="rId27" Type="http://schemas.openxmlformats.org/officeDocument/2006/relationships/calcChain" Target="calcChain.xml" /><Relationship Id="rId2" Type="http://schemas.openxmlformats.org/officeDocument/2006/relationships/worksheet" Target="worksheets/sheet1.xml" /><Relationship Id="rId1" Type="http://schemas.openxmlformats.org/officeDocument/2006/relationships/theme" Target="theme/theme1.xml" /><Relationship Id="rId7" Type="http://schemas.openxmlformats.org/officeDocument/2006/relationships/worksheet" Target="worksheets/sheet6.xml" /><Relationship Id="rId3" Type="http://schemas.openxmlformats.org/officeDocument/2006/relationships/worksheet" Target="worksheets/sheet2.xml" /><Relationship Id="rId21" Type="http://schemas.openxmlformats.org/officeDocument/2006/relationships/worksheet" Target="worksheets/sheet20.xml" /><Relationship Id="rId16" Type="http://schemas.openxmlformats.org/officeDocument/2006/relationships/worksheet" Target="worksheets/sheet15.xml" /><Relationship Id="rId22" Type="http://schemas.openxmlformats.org/officeDocument/2006/relationships/worksheet" Target="worksheets/sheet21.xml" /><Relationship Id="rId24" Type="http://schemas.openxmlformats.org/officeDocument/2006/relationships/styles" Target="styles.xml" /><Relationship Id="rId14" Type="http://schemas.openxmlformats.org/officeDocument/2006/relationships/worksheet" Target="worksheets/sheet13.xml" /><Relationship Id="rId18" Type="http://schemas.openxmlformats.org/officeDocument/2006/relationships/worksheet" Target="worksheets/sheet17.xml" /><Relationship Id="rId19" Type="http://schemas.openxmlformats.org/officeDocument/2006/relationships/worksheet" Target="worksheets/sheet18.xml" /><Relationship Id="rId23" Type="http://schemas.openxmlformats.org/officeDocument/2006/relationships/worksheet" Target="worksheets/sheet22.xml" /><Relationship Id="rId25" Type="http://schemas.openxmlformats.org/officeDocument/2006/relationships/sharedStrings" Target="sharedStrings.xml" /><Relationship Id="rId26" Type="http://schemas.openxmlformats.org/officeDocument/2006/relationships/externalLink" Target="externalLinks/externalLink1.xml" /><Relationship Id="rId15" Type="http://schemas.openxmlformats.org/officeDocument/2006/relationships/worksheet" Target="worksheets/sheet14.xml" /><Relationship Id="rId20" Type="http://schemas.openxmlformats.org/officeDocument/2006/relationships/worksheet" Target="worksheets/sheet19.xml" /><Relationship Id="rId17" Type="http://schemas.openxmlformats.org/officeDocument/2006/relationships/worksheet" Target="worksheets/sheet16.xml" /></Relationships>
</file>

<file path=xl/drawings/_rels/drawing2.xml.rels><?xml version="1.0" encoding="UTF-8" standalone="yes"?><Relationships xmlns="http://schemas.openxmlformats.org/package/2006/relationships"><Relationship Id="rId2" Type="http://schemas.openxmlformats.org/officeDocument/2006/relationships/image" Target="../media/image3.jpeg" /><Relationship Id="rId1" Type="http://schemas.openxmlformats.org/officeDocument/2006/relationships/image" Target="../media/image2.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4</xdr:col>
      <xdr:colOff>152400</xdr:colOff>
      <xdr:row>0</xdr:row>
      <xdr:rowOff>38100</xdr:rowOff>
    </xdr:from>
    <xdr:to>
      <xdr:col>9</xdr:col>
      <xdr:colOff>657225</xdr:colOff>
      <xdr:row>7</xdr:row>
      <xdr:rowOff>114301</xdr:rowOff>
    </xdr:to>
    <xdr:sp macro="" fLocksText="0">
      <xdr:nvSpPr>
        <xdr:cNvPr id="3" name="Left Arrow 2"/>
        <xdr:cNvSpPr>
          <a:spLocks noChangeAspect="1"/>
        </xdr:cNvSpPr>
      </xdr:nvSpPr>
      <xdr:spPr>
        <a:xfrm>
          <a:off x="5038725" y="38100"/>
          <a:ext cx="3838575" cy="1504950"/>
        </a:xfrm>
        <a:prstGeom prst="leftArrow"/>
        <a:solidFill>
          <a:srgbClr val="FFFF00"/>
        </a:solidFill>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hi-IN" sz="1100" b="1" spc="0">
              <a:ln w="12700">
                <a:solidFill>
                  <a:schemeClr val="tx2">
                    <a:satMod val="155000"/>
                  </a:schemeClr>
                </a:solidFill>
                <a:prstDash val="solid"/>
              </a:ln>
              <a:solidFill>
                <a:srgbClr val="000000"/>
              </a:solidFill>
              <a:effectLst>
                <a:outerShdw blurRad="41275" dist="20320" dir="1800000" algn="tl" rotWithShape="0">
                  <a:prstClr val="black">
                    <a:alpha val="40000"/>
                  </a:prstClr>
                </a:outerShdw>
              </a:effectLst>
            </a:rPr>
            <a:t>इस शीट पर सभी विद्यार्थियों के रोल नंबर , नाम तथा पिता का नाम लिखे  फिर जिनका बैच बनाना है  उनके रोल रोल नंबर कॉपी कर </a:t>
          </a:r>
          <a:r>
            <a:rPr lang="en-IN" sz="1100" b="1" spc="0">
              <a:ln w="12700">
                <a:solidFill>
                  <a:schemeClr val="tx2">
                    <a:satMod val="155000"/>
                  </a:schemeClr>
                </a:solidFill>
                <a:prstDash val="solid"/>
              </a:ln>
              <a:solidFill>
                <a:srgbClr val="000000"/>
              </a:solidFill>
              <a:effectLst>
                <a:outerShdw blurRad="41275" dist="20320" dir="1800000" algn="tl" rotWithShape="0">
                  <a:prstClr val="black">
                    <a:alpha val="40000"/>
                  </a:prstClr>
                </a:outerShdw>
              </a:effectLst>
            </a:rPr>
            <a:t>MASTER SHEET </a:t>
          </a:r>
          <a:r>
            <a:rPr lang="hi-IN" sz="1100" b="1" spc="0">
              <a:ln w="12700">
                <a:solidFill>
                  <a:schemeClr val="tx2">
                    <a:satMod val="155000"/>
                  </a:schemeClr>
                </a:solidFill>
                <a:prstDash val="solid"/>
              </a:ln>
              <a:solidFill>
                <a:srgbClr val="000000"/>
              </a:solidFill>
              <a:effectLst>
                <a:outerShdw blurRad="41275" dist="20320" dir="1800000" algn="tl" rotWithShape="0">
                  <a:prstClr val="black">
                    <a:alpha val="40000"/>
                  </a:prstClr>
                </a:outerShdw>
              </a:effectLst>
            </a:rPr>
            <a:t>में पेस्ट वैल्यू करे</a:t>
          </a:r>
          <a:r>
            <a:rPr lang="en-IN" sz="1100" b="1" spc="0">
              <a:ln w="12700">
                <a:solidFill>
                  <a:schemeClr val="tx2">
                    <a:satMod val="155000"/>
                  </a:schemeClr>
                </a:solidFill>
                <a:prstDash val="solid"/>
              </a:ln>
              <a:solidFill>
                <a:srgbClr val="000000"/>
              </a:solidFill>
              <a:effectLst>
                <a:outerShdw blurRad="41275" dist="20320" dir="1800000" algn="tl" rotWithShape="0">
                  <a:prstClr val="black">
                    <a:alpha val="40000"/>
                  </a:prstClr>
                </a:outerShdw>
              </a:effectLst>
            </a:rPr>
            <a:t>l</a:t>
          </a: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54642</xdr:colOff>
      <xdr:row>0</xdr:row>
      <xdr:rowOff>0</xdr:rowOff>
    </xdr:from>
    <xdr:to>
      <xdr:col>0</xdr:col>
      <xdr:colOff>835832</xdr:colOff>
      <xdr:row>1</xdr:row>
      <xdr:rowOff>278308</xdr:rowOff>
    </xdr:to>
    <xdr:pic>
      <xdr:nvPicPr>
        <xdr:cNvPr id="2" name="image1.jpg" descr=" "/>
        <xdr:cNvPicPr>
          <a:picLocks noChangeAspect="1"/>
        </xdr:cNvPicPr>
      </xdr:nvPicPr>
      <xdr:blipFill>
        <a:blip r:embed="rId1"/>
        <a:stretch>
          <a:fillRect/>
        </a:stretch>
      </xdr:blipFill>
      <xdr:spPr>
        <a:xfrm>
          <a:off x="57150" y="0"/>
          <a:ext cx="781050" cy="542925"/>
        </a:xfrm>
        <a:prstGeom prst="rect"/>
        <a:noFill/>
        <a:ln w="9525" cap="flat" cmpd="sng">
          <a:noFill/>
          <a:prstDash val="solid"/>
          <a:miter lim="800000"/>
        </a:ln>
      </xdr:spPr>
    </xdr:pic>
    <xdr:clientData/>
  </xdr:twoCellAnchor>
  <xdr:twoCellAnchor>
    <xdr:from>
      <xdr:col>3</xdr:col>
      <xdr:colOff>1603867</xdr:colOff>
      <xdr:row>0</xdr:row>
      <xdr:rowOff>0</xdr:rowOff>
    </xdr:from>
    <xdr:to>
      <xdr:col>3</xdr:col>
      <xdr:colOff>2390622</xdr:colOff>
      <xdr:row>2</xdr:row>
      <xdr:rowOff>0</xdr:rowOff>
    </xdr:to>
    <xdr:pic>
      <xdr:nvPicPr>
        <xdr:cNvPr id="3" name="image1.jpg" descr=" "/>
        <xdr:cNvPicPr>
          <a:picLocks noChangeAspect="1"/>
        </xdr:cNvPicPr>
      </xdr:nvPicPr>
      <xdr:blipFill>
        <a:blip r:embed="rId2"/>
        <a:stretch>
          <a:fillRect/>
        </a:stretch>
      </xdr:blipFill>
      <xdr:spPr>
        <a:xfrm>
          <a:off x="5772150" y="0"/>
          <a:ext cx="657225" cy="590550"/>
        </a:xfrm>
        <a:prstGeom prst="rect"/>
        <a:noFill/>
        <a:ln w="9525" cap="flat" cmpd="sng">
          <a:noFill/>
          <a:prstDash val="solid"/>
          <a:miter lim="800000"/>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131661</xdr:colOff>
      <xdr:row>0</xdr:row>
      <xdr:rowOff>40853</xdr:rowOff>
    </xdr:from>
    <xdr:to>
      <xdr:col>1</xdr:col>
      <xdr:colOff>288149</xdr:colOff>
      <xdr:row>2</xdr:row>
      <xdr:rowOff>114300</xdr:rowOff>
    </xdr:to>
    <xdr:pic>
      <xdr:nvPicPr>
        <xdr:cNvPr id="2" name="image2.jpg" descr=" "/>
        <xdr:cNvPicPr>
          <a:picLocks noChangeAspect="1"/>
        </xdr:cNvPicPr>
      </xdr:nvPicPr>
      <xdr:blipFill>
        <a:blip r:embed="rId1"/>
        <a:stretch>
          <a:fillRect/>
        </a:stretch>
      </xdr:blipFill>
      <xdr:spPr>
        <a:xfrm>
          <a:off x="133350" y="38100"/>
          <a:ext cx="809625" cy="704850"/>
        </a:xfrm>
        <a:prstGeom prst="rect"/>
        <a:noFill/>
        <a:ln w="9525" cap="flat" cmpd="sng">
          <a:noFill/>
          <a:prstDash val="solid"/>
          <a:miter lim="800000"/>
        </a:ln>
        <a:effectLst/>
      </xdr:spPr>
    </xdr:pic>
    <xdr:clientData/>
  </xdr:twoCellAnchor>
  <xdr:twoCellAnchor>
    <xdr:from>
      <xdr:col>11</xdr:col>
      <xdr:colOff>493611</xdr:colOff>
      <xdr:row>0</xdr:row>
      <xdr:rowOff>21803</xdr:rowOff>
    </xdr:from>
    <xdr:to>
      <xdr:col>12</xdr:col>
      <xdr:colOff>603563</xdr:colOff>
      <xdr:row>2</xdr:row>
      <xdr:rowOff>149162</xdr:rowOff>
    </xdr:to>
    <xdr:pic>
      <xdr:nvPicPr>
        <xdr:cNvPr id="3" name="image2.jpg" descr=" "/>
        <xdr:cNvPicPr>
          <a:picLocks noChangeAspect="1"/>
        </xdr:cNvPicPr>
      </xdr:nvPicPr>
      <xdr:blipFill>
        <a:blip r:embed="rId1"/>
        <a:stretch>
          <a:fillRect/>
        </a:stretch>
      </xdr:blipFill>
      <xdr:spPr>
        <a:xfrm>
          <a:off x="5372100" y="19050"/>
          <a:ext cx="828675" cy="762000"/>
        </a:xfrm>
        <a:prstGeom prst="rect"/>
        <a:noFill/>
        <a:ln w="9525" cap="flat" cmpd="sng">
          <a:noFill/>
          <a:prstDash val="solid"/>
          <a:miter lim="800000"/>
        </a:ln>
        <a:effectLs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MASTERSHEET"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MASTERSHEET"/>
    </sheetNames>
    <sheetDataSet>
      <sheetData sheetId="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 standalone="yes"?><Relationships xmlns="http://schemas.openxmlformats.org/package/2006/relationships"><Relationship Id="rId2" Type="http://schemas.openxmlformats.org/officeDocument/2006/relationships/vmlDrawing" Target="../drawings/vmlDrawing2.vml" /><Relationship Id="rId3" Type="http://schemas.openxmlformats.org/officeDocument/2006/relationships/printerSettings" Target="../printerSettings/printerSettings18.bin" /><Relationship Id="rId1" Type="http://schemas.openxmlformats.org/officeDocument/2006/relationships/comments" Target="../comments18.xml"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 standalone="yes"?><Relationships xmlns="http://schemas.openxmlformats.org/package/2006/relationships"><Relationship Id="rId2" Type="http://schemas.openxmlformats.org/officeDocument/2006/relationships/printerSettings" Target="../printerSettings/printerSettings2.bin" /><Relationship Id="rId1" Type="http://schemas.openxmlformats.org/officeDocument/2006/relationships/drawing" Target="../drawings/drawing1.xml" /></Relationships>
</file>

<file path=xl/worksheets/_rels/sheet20.xml.rels><?xml version="1.0" encoding="UTF-8" standalone="yes"?><Relationships xmlns="http://schemas.openxmlformats.org/package/2006/relationships"><Relationship Id="rId2" Type="http://schemas.openxmlformats.org/officeDocument/2006/relationships/printerSettings" Target="../printerSettings/printerSettings20.bin" /><Relationship Id="rId1" Type="http://schemas.openxmlformats.org/officeDocument/2006/relationships/drawing" Target="../drawings/drawing3.xml"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3.xml.rels><?xml version="1.0" encoding="UTF-8" standalone="yes"?><Relationships xmlns="http://schemas.openxmlformats.org/package/2006/relationships"><Relationship Id="rId4"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1.vml" /><Relationship Id="rId1" Type="http://schemas.openxmlformats.org/officeDocument/2006/relationships/comments" Target="../comments3.xml"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FF"/>
  </sheetPr>
  <dimension ref="A1:E14"/>
  <sheetViews>
    <sheetView workbookViewId="0" topLeftCell="D7">
      <selection pane="topLeft" activeCell="F7" sqref="F1:XFD1048576"/>
    </sheetView>
  </sheetViews>
  <sheetFormatPr defaultColWidth="0" defaultRowHeight="15" zeroHeight="1"/>
  <cols>
    <col min="1" max="1" width="3.57142857142857" style="108" customWidth="1"/>
    <col min="2" max="2" width="16.7142857142857" customWidth="1"/>
    <col min="3" max="3" width="9.14285714285714" customWidth="1"/>
    <col min="4" max="4" width="83.7142857142857" customWidth="1"/>
    <col min="5" max="5" width="3.71428571428571" customWidth="1"/>
    <col min="6" max="16384" width="9.14285714285714" hidden="1"/>
  </cols>
  <sheetData>
    <row r="1" spans="1:5" s="108" customFormat="1" ht="35.25" customHeight="1">
      <c r="A1" s="446"/>
      <c s="523" t="s">
        <v>381</v>
      </c>
      <c s="523"/>
      <c s="523"/>
      <c s="446"/>
    </row>
    <row r="2" spans="1:5" s="108" customFormat="1" ht="25.5" customHeight="1">
      <c r="A2" s="446"/>
      <c s="527" t="s">
        <v>375</v>
      </c>
      <c s="528"/>
      <c s="529"/>
      <c s="446"/>
    </row>
    <row r="3" spans="1:5" ht="20.25" customHeight="1">
      <c r="A3" s="446"/>
      <c s="527" t="s">
        <v>376</v>
      </c>
      <c s="528"/>
      <c s="529"/>
      <c s="446"/>
    </row>
    <row r="4" spans="1:5" ht="20.25" customHeight="1">
      <c r="A4" s="446"/>
      <c s="539" t="s">
        <v>377</v>
      </c>
      <c s="540"/>
      <c s="541"/>
      <c s="446"/>
    </row>
    <row r="5" spans="1:5" ht="21" customHeight="1">
      <c r="A5" s="446"/>
      <c s="524" t="s">
        <v>378</v>
      </c>
      <c s="525"/>
      <c s="526"/>
      <c s="446"/>
    </row>
    <row r="6" spans="1:5" ht="98.25" customHeight="1">
      <c r="A6" s="446"/>
      <c s="545" t="s">
        <v>379</v>
      </c>
      <c s="546"/>
      <c s="547"/>
      <c s="446"/>
    </row>
    <row r="7" spans="1:5" ht="15.75">
      <c r="A7" s="446"/>
      <c s="352" t="s">
        <v>380</v>
      </c>
      <c s="350"/>
      <c s="353"/>
      <c s="446"/>
    </row>
    <row r="8" spans="1:5" ht="50.25" customHeight="1">
      <c r="A8" s="446"/>
      <c s="530" t="s">
        <v>382</v>
      </c>
      <c s="531"/>
      <c s="532"/>
      <c s="446"/>
    </row>
    <row r="9" spans="1:5" ht="33.75" customHeight="1">
      <c r="A9" s="446"/>
      <c s="542" t="s">
        <v>383</v>
      </c>
      <c s="543"/>
      <c s="544"/>
      <c s="446"/>
    </row>
    <row r="10" spans="1:5" ht="15" customHeight="1">
      <c r="A10" s="446"/>
      <c s="354" t="s">
        <v>384</v>
      </c>
      <c s="351"/>
      <c s="355"/>
      <c s="446"/>
    </row>
    <row r="11" spans="1:5" s="108" customFormat="1" ht="30" customHeight="1">
      <c r="A11" s="446"/>
      <c s="542" t="s">
        <v>400</v>
      </c>
      <c s="543"/>
      <c s="544"/>
      <c s="446"/>
    </row>
    <row r="12" spans="1:5" ht="42" customHeight="1">
      <c r="A12" s="446"/>
      <c s="533" t="s">
        <v>374</v>
      </c>
      <c s="534"/>
      <c s="535"/>
      <c s="446"/>
    </row>
    <row r="13" spans="1:5" ht="47.25" customHeight="1" thickBot="1">
      <c r="A13" s="446"/>
      <c s="536" t="s">
        <v>373</v>
      </c>
      <c s="537"/>
      <c s="538"/>
      <c s="446"/>
    </row>
    <row r="14" spans="1:5" ht="15.75" thickTop="1">
      <c r="A14" s="446"/>
      <c s="446"/>
      <c s="446"/>
      <c s="446"/>
      <c s="446"/>
    </row>
  </sheetData>
  <sheetProtection password="CDA0" sheet="1" objects="1" scenarios="1"/>
  <mergeCells count="11">
    <mergeCell ref="B13:D13"/>
    <mergeCell ref="B2:D2"/>
    <mergeCell ref="B4:D4"/>
    <mergeCell ref="B9:D9"/>
    <mergeCell ref="B6:D6"/>
    <mergeCell ref="B11:D11"/>
    <mergeCell ref="B1:D1"/>
    <mergeCell ref="B5:D5"/>
    <mergeCell ref="B3:D3"/>
    <mergeCell ref="B8:D8"/>
    <mergeCell ref="B12:D1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4CACC6"/>
    <pageSetUpPr fitToPage="1"/>
  </sheetPr>
  <dimension ref="A1:N44"/>
  <sheetViews>
    <sheetView workbookViewId="0" topLeftCell="A28">
      <selection pane="topLeft" activeCell="G33" sqref="G33"/>
    </sheetView>
  </sheetViews>
  <sheetFormatPr defaultColWidth="0" defaultRowHeight="15" customHeight="1" zeroHeight="1"/>
  <cols>
    <col min="1" max="1" width="3.71428571428571" customWidth="1"/>
    <col min="2" max="2" width="10.8571428571429" customWidth="1"/>
    <col min="3" max="3" width="27.1428571428571" customWidth="1"/>
    <col min="4" max="4" width="27.4285714285714" customWidth="1"/>
    <col min="5" max="5" width="8.42857142857143" customWidth="1"/>
    <col min="6" max="6" width="9.14285714285714" customWidth="1"/>
    <col min="7" max="7" width="16.1428571428571" customWidth="1"/>
    <col min="8" max="8" width="7.28571428571429" customWidth="1"/>
    <col min="9" max="9" width="8.14285714285714" customWidth="1"/>
    <col min="10" max="10" width="9" customWidth="1"/>
    <col min="11" max="11" width="8.14285714285714" customWidth="1"/>
    <col min="12" max="12" width="7.42857142857143" customWidth="1"/>
    <col min="13" max="13" width="5.57142857142857" customWidth="1"/>
    <col min="14" max="14" width="8.71428571428571" customWidth="1"/>
    <col min="15" max="16384" width="14" hidden="1"/>
  </cols>
  <sheetData>
    <row r="1" spans="1:14" ht="23.25" customHeight="1" thickBot="1">
      <c r="A1" s="747" t="str">
        <f>'MASTER SHEET'!$A$1</f>
        <v>माध्यमिक शिक्षा बोर्ड राजस्थान, अजमेर</v>
      </c>
      <c s="747"/>
      <c s="747"/>
      <c s="747"/>
      <c s="747"/>
      <c s="747"/>
      <c s="747"/>
      <c s="747"/>
      <c s="747"/>
      <c s="747"/>
      <c s="747"/>
      <c s="747"/>
      <c s="747"/>
      <c s="1"/>
    </row>
    <row r="2" spans="1:14" ht="19.5" customHeight="1" thickTop="1">
      <c r="A2" s="710" t="str">
        <f>'MASTER SHEET'!A2:D2</f>
        <v xml:space="preserve">    उच्च माध्यमिक प्रायोगिक परीक्षा - 2024</v>
      </c>
      <c s="711"/>
      <c s="711"/>
      <c s="711"/>
      <c s="711"/>
      <c s="711"/>
      <c s="711"/>
      <c s="711"/>
      <c s="711"/>
      <c s="711"/>
      <c s="711"/>
      <c s="711"/>
      <c s="712"/>
      <c s="1"/>
    </row>
    <row r="3" spans="1:14" s="54" customFormat="1" ht="19.5" customHeight="1">
      <c r="A3" s="734" t="str">
        <f>ATTENDANCESHEET!$A$4</f>
        <v>विद्यालय का नाम :-GOVT.SEN.SEC.SCHOOL DASANA KHURD (MOULASR)DEEDWANA-KUCHAMAN</v>
      </c>
      <c s="735"/>
      <c s="735"/>
      <c s="735"/>
      <c s="735"/>
      <c s="735"/>
      <c s="735"/>
      <c s="735"/>
      <c s="735"/>
      <c s="735"/>
      <c s="735"/>
      <c s="735"/>
      <c s="736"/>
      <c s="58"/>
    </row>
    <row r="4" spans="1:14" ht="20.25" customHeight="1">
      <c r="A4" s="734" t="s">
        <v>119</v>
      </c>
      <c s="735"/>
      <c s="735"/>
      <c s="735"/>
      <c s="735"/>
      <c s="735"/>
      <c s="735"/>
      <c s="735"/>
      <c s="735"/>
      <c s="735"/>
      <c s="735"/>
      <c s="735"/>
      <c s="736"/>
      <c s="1"/>
    </row>
    <row r="5" spans="1:14" ht="19.5" customHeight="1">
      <c r="A5" s="734" t="s">
        <v>9</v>
      </c>
      <c s="735"/>
      <c s="183" t="s">
        <v>260</v>
      </c>
      <c s="242" t="s">
        <v>252</v>
      </c>
      <c s="729" t="str">
        <f>ATTENDANCESHEET!$E$4</f>
        <v>विद्यालय कोड :-1191153</v>
      </c>
      <c s="729"/>
      <c s="729"/>
      <c s="729"/>
      <c s="735"/>
      <c s="735"/>
      <c s="735"/>
      <c s="735"/>
      <c s="736"/>
      <c s="1"/>
    </row>
    <row r="6" spans="1:14" ht="19.5" customHeight="1">
      <c r="A6" s="737" t="str">
        <f>CONCATENATE('MASTER SHEET'!$A$9," :--  ",'MASTER SHEET'!$C$9)</f>
        <v>बैच नम्बर :--  1</v>
      </c>
      <c s="738"/>
      <c s="184" t="str">
        <f>'MASTER SHEET'!$A$8</f>
        <v>दिनांक  :---</v>
      </c>
      <c s="185" t="str">
        <f>TEXT('MASTER SHEET'!$B$8,"DD-MMM-YY")</f>
        <v>03-Feb-24</v>
      </c>
      <c s="713" t="str">
        <f>CONCATENATE('MASTER SHEET'!$C$8," ",'MASTER SHEET'!$D$8)</f>
        <v>समय:- 10.00  AM TO 2.00 PM</v>
      </c>
      <c s="713"/>
      <c s="713"/>
      <c s="713"/>
      <c s="739"/>
      <c s="739"/>
      <c s="739"/>
      <c s="739"/>
      <c s="740"/>
      <c s="1"/>
    </row>
    <row r="7" spans="1:14" ht="20.25" customHeight="1">
      <c r="A7" s="751" t="s">
        <v>120</v>
      </c>
      <c s="752"/>
      <c s="752"/>
      <c s="752"/>
      <c s="752"/>
      <c s="752"/>
      <c s="752"/>
      <c s="752"/>
      <c s="752"/>
      <c s="752"/>
      <c s="752"/>
      <c s="752"/>
      <c s="753"/>
      <c s="1"/>
    </row>
    <row r="8" spans="1:14" ht="15.75" customHeight="1">
      <c r="A8" s="657" t="s">
        <v>0</v>
      </c>
      <c s="657" t="s">
        <v>401</v>
      </c>
      <c s="657" t="s">
        <v>402</v>
      </c>
      <c s="657" t="s">
        <v>29</v>
      </c>
      <c s="743" t="s">
        <v>121</v>
      </c>
      <c s="744"/>
      <c s="59" t="s">
        <v>122</v>
      </c>
      <c s="743" t="s">
        <v>123</v>
      </c>
      <c s="744"/>
      <c s="60" t="s">
        <v>124</v>
      </c>
      <c s="745" t="s">
        <v>125</v>
      </c>
      <c s="746"/>
      <c s="748" t="s">
        <v>126</v>
      </c>
      <c s="34"/>
    </row>
    <row r="9" spans="1:14" ht="40.5" customHeight="1">
      <c r="A9" s="658"/>
      <c s="658" t="s">
        <v>401</v>
      </c>
      <c s="658" t="s">
        <v>402</v>
      </c>
      <c s="658" t="s">
        <v>29</v>
      </c>
      <c s="750" t="s">
        <v>127</v>
      </c>
      <c s="744"/>
      <c s="741" t="s">
        <v>128</v>
      </c>
      <c s="743" t="s">
        <v>129</v>
      </c>
      <c s="744"/>
      <c s="332" t="s">
        <v>130</v>
      </c>
      <c s="61" t="s">
        <v>131</v>
      </c>
      <c s="61" t="s">
        <v>113</v>
      </c>
      <c s="749"/>
      <c s="34"/>
    </row>
    <row r="10" spans="1:14" ht="49.5" customHeight="1">
      <c r="A10" s="658"/>
      <c s="658" t="s">
        <v>401</v>
      </c>
      <c s="658" t="s">
        <v>402</v>
      </c>
      <c s="658" t="s">
        <v>29</v>
      </c>
      <c s="62" t="s">
        <v>337</v>
      </c>
      <c s="63" t="s">
        <v>132</v>
      </c>
      <c s="742"/>
      <c s="333" t="s">
        <v>133</v>
      </c>
      <c s="333" t="s">
        <v>134</v>
      </c>
      <c s="333" t="s">
        <v>135</v>
      </c>
      <c s="62" t="s">
        <v>136</v>
      </c>
      <c s="62" t="s">
        <v>137</v>
      </c>
      <c s="749"/>
      <c s="34"/>
    </row>
    <row r="11" spans="1:14" ht="18.75" customHeight="1">
      <c r="A11" s="400">
        <f>IF('MASTER SHEET'!B12="","",ROWS('MASTER SHEET'!$B$16:B16))</f>
        <v>1</v>
      </c>
      <c s="338" t="str">
        <f>ATTENDANCESHEET!B8</f>
        <v xml:space="preserve"> 3265916 </v>
      </c>
      <c s="338" t="str">
        <f>" "&amp;ATTENDANCESHEET!D8&amp;" "</f>
        <v xml:space="preserve"> AMIT MEGHWAL </v>
      </c>
      <c s="338" t="str">
        <f>" "&amp;ATTENDANCESHEET!E8&amp;" "</f>
        <v xml:space="preserve"> SWAI RAM </v>
      </c>
      <c s="302"/>
      <c s="302"/>
      <c s="302"/>
      <c s="302"/>
      <c s="302"/>
      <c s="302"/>
      <c s="302"/>
      <c s="302"/>
      <c s="395" t="str">
        <f t="shared" si="0" ref="M11:M35">IF(E11="","",SUM(E11:L11))</f>
        <v/>
      </c>
      <c s="1"/>
    </row>
    <row r="12" spans="1:14" ht="18.75" customHeight="1">
      <c r="A12" s="400">
        <f>IF('MASTER SHEET'!B13="","",ROWS('MASTER SHEET'!$B$16:B17))</f>
        <v>2</v>
      </c>
      <c s="338" t="str">
        <f>ATTENDANCESHEET!B9</f>
        <v xml:space="preserve"> 3265917 </v>
      </c>
      <c s="338" t="str">
        <f>" "&amp;ATTENDANCESHEET!D9&amp;" "</f>
        <v xml:space="preserve"> ANITA KANWAR </v>
      </c>
      <c s="338" t="str">
        <f>" "&amp;ATTENDANCESHEET!E9&amp;" "</f>
        <v xml:space="preserve"> PAPPU SINGH </v>
      </c>
      <c s="302"/>
      <c s="302"/>
      <c s="302"/>
      <c s="302"/>
      <c s="302"/>
      <c s="302"/>
      <c s="302"/>
      <c s="302"/>
      <c s="395" t="str">
        <f t="shared" si="0"/>
        <v/>
      </c>
      <c s="1"/>
    </row>
    <row r="13" spans="1:14" ht="18.75" customHeight="1">
      <c r="A13" s="400">
        <f>IF('MASTER SHEET'!B14="","",ROWS('MASTER SHEET'!$B$16:B18))</f>
        <v>3</v>
      </c>
      <c s="338" t="str">
        <f>ATTENDANCESHEET!B10</f>
        <v xml:space="preserve"> 3265918 </v>
      </c>
      <c s="338" t="str">
        <f>" "&amp;ATTENDANCESHEET!D10&amp;" "</f>
        <v xml:space="preserve"> HANS KANWAR </v>
      </c>
      <c s="338" t="str">
        <f>" "&amp;ATTENDANCESHEET!E10&amp;" "</f>
        <v xml:space="preserve"> DATAR SINGH </v>
      </c>
      <c s="302"/>
      <c s="302"/>
      <c s="302"/>
      <c s="302"/>
      <c s="302"/>
      <c s="302"/>
      <c s="302"/>
      <c s="302"/>
      <c s="395" t="str">
        <f t="shared" si="0"/>
        <v/>
      </c>
      <c s="1"/>
    </row>
    <row r="14" spans="1:14" ht="18.75" customHeight="1">
      <c r="A14" s="400">
        <f>IF('MASTER SHEET'!B15="","",ROWS('MASTER SHEET'!$B$16:B19))</f>
        <v>4</v>
      </c>
      <c s="338" t="str">
        <f>ATTENDANCESHEET!B11</f>
        <v xml:space="preserve"> 3265919 </v>
      </c>
      <c s="338" t="str">
        <f>" "&amp;ATTENDANCESHEET!D11&amp;" "</f>
        <v xml:space="preserve"> LALITA JANGIR </v>
      </c>
      <c s="338" t="str">
        <f>" "&amp;ATTENDANCESHEET!E11&amp;" "</f>
        <v xml:space="preserve"> GOKUL RAM </v>
      </c>
      <c s="302"/>
      <c s="302"/>
      <c s="302"/>
      <c s="302"/>
      <c s="302"/>
      <c s="302"/>
      <c s="302"/>
      <c s="302"/>
      <c s="395" t="str">
        <f t="shared" si="0"/>
        <v/>
      </c>
      <c s="1"/>
    </row>
    <row r="15" spans="1:14" ht="18.75" customHeight="1">
      <c r="A15" s="400">
        <f>IF('MASTER SHEET'!B16="","",ROWS('MASTER SHEET'!$B$16:B20))</f>
        <v>5</v>
      </c>
      <c s="338" t="str">
        <f>ATTENDANCESHEET!B12</f>
        <v xml:space="preserve"> 3265920 </v>
      </c>
      <c s="338" t="str">
        <f>" "&amp;ATTENDANCESHEET!D12&amp;" "</f>
        <v xml:space="preserve"> MANJU NAYAK </v>
      </c>
      <c s="338" t="str">
        <f>" "&amp;ATTENDANCESHEET!E12&amp;" "</f>
        <v xml:space="preserve"> UGMA RAM </v>
      </c>
      <c s="302"/>
      <c s="302"/>
      <c s="302"/>
      <c s="302"/>
      <c s="302"/>
      <c s="302"/>
      <c s="302"/>
      <c s="302"/>
      <c s="395" t="str">
        <f t="shared" si="0"/>
        <v/>
      </c>
      <c s="1"/>
    </row>
    <row r="16" spans="1:14" ht="18.75" customHeight="1">
      <c r="A16" s="400">
        <f>IF('MASTER SHEET'!B17="","",ROWS('MASTER SHEET'!$B$16:B21))</f>
        <v>6</v>
      </c>
      <c s="338" t="str">
        <f>ATTENDANCESHEET!B13</f>
        <v xml:space="preserve"> 3265921 </v>
      </c>
      <c s="338" t="str">
        <f>" "&amp;ATTENDANCESHEET!D13&amp;" "</f>
        <v xml:space="preserve"> NIRMALA SAIN </v>
      </c>
      <c s="338" t="str">
        <f>" "&amp;ATTENDANCESHEET!E13&amp;" "</f>
        <v xml:space="preserve"> MOHANA RAM SAIN </v>
      </c>
      <c s="302"/>
      <c s="302"/>
      <c s="302"/>
      <c s="302"/>
      <c s="302"/>
      <c s="302"/>
      <c s="302"/>
      <c s="302"/>
      <c s="395" t="str">
        <f t="shared" si="0"/>
        <v/>
      </c>
      <c s="1"/>
    </row>
    <row r="17" spans="1:14" ht="18.75" customHeight="1">
      <c r="A17" s="400">
        <f>IF('MASTER SHEET'!B18="","",ROWS('MASTER SHEET'!$B$16:B22))</f>
        <v>7</v>
      </c>
      <c s="338" t="str">
        <f>ATTENDANCESHEET!B14</f>
        <v xml:space="preserve"> 3265922 </v>
      </c>
      <c s="338" t="str">
        <f>" "&amp;ATTENDANCESHEET!D14&amp;" "</f>
        <v xml:space="preserve"> PAYAL </v>
      </c>
      <c s="338" t="str">
        <f>" "&amp;ATTENDANCESHEET!E14&amp;" "</f>
        <v xml:space="preserve"> BABU LAL </v>
      </c>
      <c s="302"/>
      <c s="302"/>
      <c s="302"/>
      <c s="302"/>
      <c s="302"/>
      <c s="302"/>
      <c s="302"/>
      <c s="302"/>
      <c s="395" t="str">
        <f t="shared" si="0"/>
        <v/>
      </c>
      <c s="1"/>
    </row>
    <row r="18" spans="1:14" ht="18.75" customHeight="1">
      <c r="A18" s="400">
        <f>IF('MASTER SHEET'!B19="","",ROWS('MASTER SHEET'!$B$16:B23))</f>
        <v>8</v>
      </c>
      <c s="338" t="str">
        <f>ATTENDANCESHEET!B15</f>
        <v xml:space="preserve"> 3265923 </v>
      </c>
      <c s="338" t="str">
        <f>" "&amp;ATTENDANCESHEET!D15&amp;" "</f>
        <v xml:space="preserve"> PRIYANKA </v>
      </c>
      <c s="338" t="str">
        <f>" "&amp;ATTENDANCESHEET!E15&amp;" "</f>
        <v xml:space="preserve"> JAGDISH </v>
      </c>
      <c s="302"/>
      <c s="302"/>
      <c s="302"/>
      <c s="302"/>
      <c s="302"/>
      <c s="302"/>
      <c s="302"/>
      <c s="302"/>
      <c s="395" t="str">
        <f t="shared" si="0"/>
        <v/>
      </c>
      <c s="1"/>
    </row>
    <row r="19" spans="1:14" ht="18.75" customHeight="1">
      <c r="A19" s="400">
        <f>IF('MASTER SHEET'!B20="","",ROWS('MASTER SHEET'!$B$16:B24))</f>
        <v>9</v>
      </c>
      <c s="338" t="str">
        <f>ATTENDANCESHEET!B16</f>
        <v xml:space="preserve"> 3265924 </v>
      </c>
      <c s="338" t="str">
        <f>" "&amp;ATTENDANCESHEET!D16&amp;" "</f>
        <v xml:space="preserve"> PRIYANKA KANWAR </v>
      </c>
      <c s="338" t="str">
        <f>" "&amp;ATTENDANCESHEET!E16&amp;" "</f>
        <v xml:space="preserve"> MAL SINGH </v>
      </c>
      <c s="302"/>
      <c s="302"/>
      <c s="302"/>
      <c s="302"/>
      <c s="302"/>
      <c s="302"/>
      <c s="302"/>
      <c s="302"/>
      <c s="395" t="str">
        <f t="shared" si="0"/>
        <v/>
      </c>
      <c s="1"/>
    </row>
    <row r="20" spans="1:14" ht="18.75" customHeight="1">
      <c r="A20" s="400">
        <f>IF('MASTER SHEET'!B21="","",ROWS('MASTER SHEET'!$B$16:B25))</f>
        <v>10</v>
      </c>
      <c s="338" t="str">
        <f>ATTENDANCESHEET!B17</f>
        <v xml:space="preserve"> 3265925 </v>
      </c>
      <c s="338" t="str">
        <f>" "&amp;ATTENDANCESHEET!D17&amp;" "</f>
        <v xml:space="preserve"> RENU NETAR </v>
      </c>
      <c s="338" t="str">
        <f>" "&amp;ATTENDANCESHEET!E17&amp;" "</f>
        <v xml:space="preserve"> MUKESH NETAR </v>
      </c>
      <c s="302"/>
      <c s="302"/>
      <c s="302"/>
      <c s="302"/>
      <c s="302"/>
      <c s="302"/>
      <c s="302"/>
      <c s="302"/>
      <c s="395" t="str">
        <f t="shared" si="0"/>
        <v/>
      </c>
      <c s="1"/>
    </row>
    <row r="21" spans="1:14" ht="18.75" customHeight="1">
      <c r="A21" s="400">
        <f>IF('MASTER SHEET'!B22="","",ROWS('MASTER SHEET'!$B$16:B26))</f>
        <v>11</v>
      </c>
      <c s="338" t="str">
        <f>ATTENDANCESHEET!B18</f>
        <v xml:space="preserve"> 3265926 </v>
      </c>
      <c s="338" t="str">
        <f>" "&amp;ATTENDANCESHEET!D18&amp;" "</f>
        <v xml:space="preserve"> SHARWAN </v>
      </c>
      <c s="338" t="str">
        <f>" "&amp;ATTENDANCESHEET!E18&amp;" "</f>
        <v xml:space="preserve"> BHANWARA RAM </v>
      </c>
      <c s="302"/>
      <c s="302"/>
      <c s="302"/>
      <c s="302"/>
      <c s="302"/>
      <c s="302"/>
      <c s="302"/>
      <c s="302"/>
      <c s="395" t="str">
        <f t="shared" si="0"/>
        <v/>
      </c>
      <c s="1"/>
    </row>
    <row r="22" spans="1:14" ht="18.75" customHeight="1">
      <c r="A22" s="400">
        <f>IF('MASTER SHEET'!B23="","",ROWS('MASTER SHEET'!$B$16:B27))</f>
        <v>12</v>
      </c>
      <c s="338" t="str">
        <f>ATTENDANCESHEET!B19</f>
        <v xml:space="preserve"> 3265927 </v>
      </c>
      <c s="338" t="str">
        <f>" "&amp;ATTENDANCESHEET!D19&amp;" "</f>
        <v xml:space="preserve"> VASUNDHARA GURJAR </v>
      </c>
      <c s="338" t="str">
        <f>" "&amp;ATTENDANCESHEET!E19&amp;" "</f>
        <v xml:space="preserve"> RAMNIWAS </v>
      </c>
      <c s="302"/>
      <c s="302"/>
      <c s="302"/>
      <c s="302"/>
      <c s="302"/>
      <c s="302"/>
      <c s="302"/>
      <c s="302"/>
      <c s="395" t="str">
        <f t="shared" si="0"/>
        <v/>
      </c>
      <c s="1"/>
    </row>
    <row r="23" spans="1:14" ht="18.75" customHeight="1">
      <c r="A23" s="400" t="str">
        <f>IF('MASTER SHEET'!B24="","",ROWS('MASTER SHEET'!$B$16:B28))</f>
        <v/>
      </c>
      <c s="338" t="str">
        <f>ATTENDANCESHEET!B20</f>
        <v xml:space="preserve">  </v>
      </c>
      <c s="338" t="str">
        <f>" "&amp;ATTENDANCESHEET!D20&amp;" "</f>
        <v xml:space="preserve">  </v>
      </c>
      <c s="338" t="str">
        <f>" "&amp;ATTENDANCESHEET!E20&amp;" "</f>
        <v xml:space="preserve">  </v>
      </c>
      <c s="302"/>
      <c s="302"/>
      <c s="302"/>
      <c s="302"/>
      <c s="302"/>
      <c s="302"/>
      <c s="302"/>
      <c s="302"/>
      <c s="395" t="str">
        <f t="shared" si="0"/>
        <v/>
      </c>
      <c s="1"/>
    </row>
    <row r="24" spans="1:14" ht="18.75" customHeight="1">
      <c r="A24" s="400" t="str">
        <f>IF('MASTER SHEET'!B25="","",ROWS('MASTER SHEET'!$B$16:B29))</f>
        <v/>
      </c>
      <c s="338" t="str">
        <f>ATTENDANCESHEET!B21</f>
        <v xml:space="preserve">  </v>
      </c>
      <c s="338" t="str">
        <f>" "&amp;ATTENDANCESHEET!D21&amp;" "</f>
        <v xml:space="preserve">  </v>
      </c>
      <c s="338" t="str">
        <f>" "&amp;ATTENDANCESHEET!E21&amp;" "</f>
        <v xml:space="preserve">  </v>
      </c>
      <c s="302"/>
      <c s="302"/>
      <c s="302"/>
      <c s="302"/>
      <c s="302"/>
      <c s="302"/>
      <c s="302"/>
      <c s="302"/>
      <c s="395" t="str">
        <f t="shared" si="0"/>
        <v/>
      </c>
      <c s="1"/>
    </row>
    <row r="25" spans="1:14" ht="18.75" customHeight="1">
      <c r="A25" s="400" t="str">
        <f>IF('MASTER SHEET'!B26="","",ROWS('MASTER SHEET'!$B$16:B30))</f>
        <v/>
      </c>
      <c s="338" t="str">
        <f>ATTENDANCESHEET!B22</f>
        <v xml:space="preserve">  </v>
      </c>
      <c s="338" t="str">
        <f>" "&amp;ATTENDANCESHEET!D22&amp;" "</f>
        <v xml:space="preserve">  </v>
      </c>
      <c s="338" t="str">
        <f>" "&amp;ATTENDANCESHEET!E22&amp;" "</f>
        <v xml:space="preserve">  </v>
      </c>
      <c s="302"/>
      <c s="302"/>
      <c s="302"/>
      <c s="302"/>
      <c s="302"/>
      <c s="302"/>
      <c s="302"/>
      <c s="302"/>
      <c s="395" t="str">
        <f t="shared" si="0"/>
        <v/>
      </c>
      <c s="1"/>
    </row>
    <row r="26" spans="1:14" ht="18.75" customHeight="1">
      <c r="A26" s="400" t="str">
        <f>IF('MASTER SHEET'!B27="","",ROWS('MASTER SHEET'!$B$16:B31))</f>
        <v/>
      </c>
      <c s="338" t="str">
        <f>ATTENDANCESHEET!B23</f>
        <v xml:space="preserve">  </v>
      </c>
      <c s="338" t="str">
        <f>" "&amp;ATTENDANCESHEET!D23&amp;" "</f>
        <v xml:space="preserve">  </v>
      </c>
      <c s="338" t="str">
        <f>" "&amp;ATTENDANCESHEET!E23&amp;" "</f>
        <v xml:space="preserve">  </v>
      </c>
      <c s="302"/>
      <c s="302"/>
      <c s="302"/>
      <c s="302"/>
      <c s="302"/>
      <c s="302"/>
      <c s="302"/>
      <c s="302"/>
      <c s="395" t="str">
        <f t="shared" si="0"/>
        <v/>
      </c>
      <c s="1"/>
    </row>
    <row r="27" spans="1:14" ht="18.75" customHeight="1">
      <c r="A27" s="400" t="str">
        <f>IF('MASTER SHEET'!B28="","",ROWS('MASTER SHEET'!$B$16:B32))</f>
        <v/>
      </c>
      <c s="338" t="str">
        <f>ATTENDANCESHEET!B24</f>
        <v xml:space="preserve">  </v>
      </c>
      <c s="338" t="str">
        <f>" "&amp;ATTENDANCESHEET!D24&amp;" "</f>
        <v xml:space="preserve">  </v>
      </c>
      <c s="338" t="str">
        <f>" "&amp;ATTENDANCESHEET!E24&amp;" "</f>
        <v xml:space="preserve">  </v>
      </c>
      <c s="302"/>
      <c s="302"/>
      <c s="302"/>
      <c s="302"/>
      <c s="302"/>
      <c s="302"/>
      <c s="302"/>
      <c s="302"/>
      <c s="395" t="str">
        <f t="shared" si="0"/>
        <v/>
      </c>
      <c s="1"/>
    </row>
    <row r="28" spans="1:14" ht="18.75" customHeight="1">
      <c r="A28" s="400" t="str">
        <f>IF('MASTER SHEET'!B29="","",ROWS('MASTER SHEET'!$B$16:B33))</f>
        <v/>
      </c>
      <c s="338" t="str">
        <f>ATTENDANCESHEET!B25</f>
        <v xml:space="preserve">  </v>
      </c>
      <c s="338" t="str">
        <f>" "&amp;ATTENDANCESHEET!D25&amp;" "</f>
        <v xml:space="preserve">  </v>
      </c>
      <c s="338" t="str">
        <f>" "&amp;ATTENDANCESHEET!E25&amp;" "</f>
        <v xml:space="preserve">  </v>
      </c>
      <c s="302"/>
      <c s="302"/>
      <c s="302"/>
      <c s="302"/>
      <c s="302"/>
      <c s="302"/>
      <c s="302"/>
      <c s="302"/>
      <c s="395" t="str">
        <f t="shared" si="0"/>
        <v/>
      </c>
      <c s="1"/>
    </row>
    <row r="29" spans="1:14" ht="18.75" customHeight="1">
      <c r="A29" s="400" t="str">
        <f>IF('MASTER SHEET'!B30="","",ROWS('MASTER SHEET'!$B$16:B34))</f>
        <v/>
      </c>
      <c s="338" t="str">
        <f>ATTENDANCESHEET!B26</f>
        <v xml:space="preserve">  </v>
      </c>
      <c s="338" t="str">
        <f>" "&amp;ATTENDANCESHEET!D26&amp;" "</f>
        <v xml:space="preserve">  </v>
      </c>
      <c s="338" t="str">
        <f>" "&amp;ATTENDANCESHEET!E26&amp;" "</f>
        <v xml:space="preserve">  </v>
      </c>
      <c s="302"/>
      <c s="302"/>
      <c s="302"/>
      <c s="302"/>
      <c s="302"/>
      <c s="302"/>
      <c s="302"/>
      <c s="302"/>
      <c s="395" t="str">
        <f t="shared" si="0"/>
        <v/>
      </c>
      <c s="1"/>
    </row>
    <row r="30" spans="1:14" ht="18.75" customHeight="1">
      <c r="A30" s="400" t="str">
        <f>IF('MASTER SHEET'!B31="","",ROWS('MASTER SHEET'!$B$16:B35))</f>
        <v/>
      </c>
      <c s="338" t="str">
        <f>ATTENDANCESHEET!B27</f>
        <v xml:space="preserve">  </v>
      </c>
      <c s="338" t="str">
        <f>" "&amp;ATTENDANCESHEET!D27&amp;" "</f>
        <v xml:space="preserve">  </v>
      </c>
      <c s="338" t="str">
        <f>" "&amp;ATTENDANCESHEET!E27&amp;" "</f>
        <v xml:space="preserve">  </v>
      </c>
      <c s="302"/>
      <c s="302"/>
      <c s="302"/>
      <c s="302"/>
      <c s="302"/>
      <c s="302"/>
      <c s="302"/>
      <c s="302"/>
      <c s="395" t="str">
        <f t="shared" si="0"/>
        <v/>
      </c>
      <c s="1"/>
    </row>
    <row r="31" spans="1:14" ht="18.75" customHeight="1">
      <c r="A31" s="400" t="str">
        <f>IF('MASTER SHEET'!B32="","",ROWS('MASTER SHEET'!$B$16:B36))</f>
        <v/>
      </c>
      <c s="338" t="str">
        <f>ATTENDANCESHEET!B28</f>
        <v xml:space="preserve">  </v>
      </c>
      <c s="338" t="str">
        <f>" "&amp;ATTENDANCESHEET!D28&amp;" "</f>
        <v xml:space="preserve">  </v>
      </c>
      <c s="338" t="str">
        <f>" "&amp;ATTENDANCESHEET!E28&amp;" "</f>
        <v xml:space="preserve">  </v>
      </c>
      <c s="302"/>
      <c s="302"/>
      <c s="302"/>
      <c s="302"/>
      <c s="302"/>
      <c s="302"/>
      <c s="302"/>
      <c s="302"/>
      <c s="395" t="str">
        <f t="shared" si="0"/>
        <v/>
      </c>
      <c s="1"/>
    </row>
    <row r="32" spans="1:14" ht="18.75" customHeight="1">
      <c r="A32" s="400" t="str">
        <f>IF('MASTER SHEET'!B33="","",ROWS('MASTER SHEET'!$B$16:B37))</f>
        <v/>
      </c>
      <c s="338" t="str">
        <f>ATTENDANCESHEET!B29</f>
        <v xml:space="preserve">  </v>
      </c>
      <c s="338" t="str">
        <f>" "&amp;ATTENDANCESHEET!D29&amp;" "</f>
        <v xml:space="preserve">  </v>
      </c>
      <c s="338" t="str">
        <f>" "&amp;ATTENDANCESHEET!E29&amp;" "</f>
        <v xml:space="preserve">  </v>
      </c>
      <c s="302"/>
      <c s="302"/>
      <c s="302"/>
      <c s="302"/>
      <c s="302"/>
      <c s="302"/>
      <c s="302"/>
      <c s="302"/>
      <c s="395" t="str">
        <f t="shared" si="0"/>
        <v/>
      </c>
      <c s="1"/>
    </row>
    <row r="33" spans="1:14" ht="18.75" customHeight="1">
      <c r="A33" s="400" t="str">
        <f>IF('MASTER SHEET'!B34="","",ROWS('MASTER SHEET'!$B$16:B38))</f>
        <v/>
      </c>
      <c s="338" t="str">
        <f>ATTENDANCESHEET!B30</f>
        <v xml:space="preserve">  </v>
      </c>
      <c s="338" t="str">
        <f>" "&amp;ATTENDANCESHEET!D30&amp;" "</f>
        <v xml:space="preserve">  </v>
      </c>
      <c s="338" t="str">
        <f>" "&amp;ATTENDANCESHEET!E30&amp;" "</f>
        <v xml:space="preserve">  </v>
      </c>
      <c s="302"/>
      <c s="302"/>
      <c s="302"/>
      <c s="302"/>
      <c s="302"/>
      <c s="302"/>
      <c s="302"/>
      <c s="302"/>
      <c s="395" t="str">
        <f t="shared" si="0"/>
        <v/>
      </c>
      <c s="1"/>
    </row>
    <row r="34" spans="1:14" ht="18.75" customHeight="1">
      <c r="A34" s="400" t="str">
        <f>IF('MASTER SHEET'!B35="","",ROWS('MASTER SHEET'!$B$16:B39))</f>
        <v/>
      </c>
      <c s="338" t="str">
        <f>ATTENDANCESHEET!B31</f>
        <v xml:space="preserve">  </v>
      </c>
      <c s="338" t="str">
        <f>" "&amp;ATTENDANCESHEET!D31&amp;" "</f>
        <v xml:space="preserve">  </v>
      </c>
      <c s="338" t="str">
        <f>" "&amp;ATTENDANCESHEET!E31&amp;" "</f>
        <v xml:space="preserve">  </v>
      </c>
      <c s="302"/>
      <c s="302"/>
      <c s="302"/>
      <c s="302"/>
      <c s="302"/>
      <c s="302"/>
      <c s="302"/>
      <c s="302"/>
      <c s="395" t="str">
        <f t="shared" si="0"/>
        <v/>
      </c>
      <c s="1"/>
    </row>
    <row r="35" spans="1:14" ht="18.75" customHeight="1">
      <c r="A35" s="400" t="str">
        <f>IF('MASTER SHEET'!B36="","",ROWS('MASTER SHEET'!$B$16:B40))</f>
        <v/>
      </c>
      <c s="338" t="str">
        <f>ATTENDANCESHEET!B32</f>
        <v xml:space="preserve">  </v>
      </c>
      <c s="338" t="str">
        <f>" "&amp;ATTENDANCESHEET!D32&amp;" "</f>
        <v xml:space="preserve">  </v>
      </c>
      <c s="338" t="str">
        <f>" "&amp;ATTENDANCESHEET!E32&amp;" "</f>
        <v xml:space="preserve">  </v>
      </c>
      <c s="302"/>
      <c s="302"/>
      <c s="302"/>
      <c s="302"/>
      <c s="302"/>
      <c s="302"/>
      <c s="302"/>
      <c s="302"/>
      <c s="395" t="str">
        <f t="shared" si="0"/>
        <v/>
      </c>
      <c s="1"/>
    </row>
    <row r="36" spans="1:14" s="57" customFormat="1" ht="18.75" customHeight="1">
      <c r="A36" s="400" t="str">
        <f>IF('MASTER SHEET'!B37="","",ROWS('MASTER SHEET'!$B$16:B41))</f>
        <v/>
      </c>
      <c s="338" t="str">
        <f>ATTENDANCESHEET!B33</f>
        <v xml:space="preserve">  </v>
      </c>
      <c s="338" t="str">
        <f>" "&amp;ATTENDANCESHEET!D33&amp;" "</f>
        <v xml:space="preserve">  </v>
      </c>
      <c s="338" t="str">
        <f>" "&amp;ATTENDANCESHEET!E33&amp;" "</f>
        <v xml:space="preserve">  </v>
      </c>
      <c s="302"/>
      <c s="302"/>
      <c s="302"/>
      <c s="302"/>
      <c s="302"/>
      <c s="302"/>
      <c s="302"/>
      <c s="302"/>
      <c s="395"/>
      <c s="64"/>
    </row>
    <row r="37" spans="1:14" s="57" customFormat="1" ht="18.75" customHeight="1">
      <c r="A37" s="400" t="str">
        <f>IF('MASTER SHEET'!B38="","",ROWS('MASTER SHEET'!$B$16:B42))</f>
        <v/>
      </c>
      <c s="338" t="str">
        <f>ATTENDANCESHEET!B34</f>
        <v xml:space="preserve">  </v>
      </c>
      <c s="338" t="str">
        <f>" "&amp;ATTENDANCESHEET!D34&amp;" "</f>
        <v xml:space="preserve">  </v>
      </c>
      <c s="338" t="str">
        <f>" "&amp;ATTENDANCESHEET!E34&amp;" "</f>
        <v xml:space="preserve">  </v>
      </c>
      <c s="302"/>
      <c s="302"/>
      <c s="302"/>
      <c s="302"/>
      <c s="302"/>
      <c s="302"/>
      <c s="302"/>
      <c s="302"/>
      <c s="395"/>
      <c s="64"/>
    </row>
    <row r="38" spans="1:14" s="57" customFormat="1" ht="18.75" customHeight="1">
      <c r="A38" s="400" t="str">
        <f>IF('MASTER SHEET'!B39="","",ROWS('MASTER SHEET'!$B$16:B43))</f>
        <v/>
      </c>
      <c s="338" t="str">
        <f>ATTENDANCESHEET!B35</f>
        <v xml:space="preserve">  </v>
      </c>
      <c s="338" t="str">
        <f>" "&amp;ATTENDANCESHEET!D35&amp;" "</f>
        <v xml:space="preserve">  </v>
      </c>
      <c s="338" t="str">
        <f>" "&amp;ATTENDANCESHEET!E35&amp;" "</f>
        <v xml:space="preserve">  </v>
      </c>
      <c s="302"/>
      <c s="302"/>
      <c s="302"/>
      <c s="302"/>
      <c s="302"/>
      <c s="302"/>
      <c s="302"/>
      <c s="302"/>
      <c s="395"/>
      <c s="64"/>
    </row>
    <row r="39" spans="1:14" s="57" customFormat="1" ht="18.75" customHeight="1">
      <c r="A39" s="400" t="str">
        <f>IF('MASTER SHEET'!B40="","",ROWS('MASTER SHEET'!$B$16:B44))</f>
        <v/>
      </c>
      <c s="338" t="str">
        <f>ATTENDANCESHEET!B36</f>
        <v xml:space="preserve">  </v>
      </c>
      <c s="338" t="str">
        <f>" "&amp;ATTENDANCESHEET!D36&amp;" "</f>
        <v xml:space="preserve">  </v>
      </c>
      <c s="338" t="str">
        <f>" "&amp;ATTENDANCESHEET!E36&amp;" "</f>
        <v xml:space="preserve">  </v>
      </c>
      <c s="302"/>
      <c s="302"/>
      <c s="302"/>
      <c s="302"/>
      <c s="302"/>
      <c s="302"/>
      <c s="302"/>
      <c s="302"/>
      <c s="395"/>
      <c s="64"/>
    </row>
    <row r="40" spans="1:14" s="57" customFormat="1" ht="18.75" customHeight="1">
      <c r="A40" s="400" t="str">
        <f>IF('MASTER SHEET'!B41="","",ROWS('MASTER SHEET'!$B$16:B45))</f>
        <v/>
      </c>
      <c s="338" t="str">
        <f>ATTENDANCESHEET!B37</f>
        <v xml:space="preserve">  </v>
      </c>
      <c s="338" t="str">
        <f>" "&amp;ATTENDANCESHEET!D37&amp;" "</f>
        <v xml:space="preserve">  </v>
      </c>
      <c s="338" t="str">
        <f>" "&amp;ATTENDANCESHEET!E37&amp;" "</f>
        <v xml:space="preserve">  </v>
      </c>
      <c s="302"/>
      <c s="302"/>
      <c s="302"/>
      <c s="302"/>
      <c s="302"/>
      <c s="302"/>
      <c s="302"/>
      <c s="302"/>
      <c s="395"/>
      <c s="64"/>
    </row>
    <row r="41" spans="1:14" ht="21" customHeight="1">
      <c r="A41" s="390" t="s">
        <v>279</v>
      </c>
      <c s="396" t="str">
        <f>D6</f>
        <v>03-Feb-24</v>
      </c>
      <c s="272"/>
      <c s="272"/>
      <c s="272"/>
      <c s="272"/>
      <c s="389" t="s">
        <v>276</v>
      </c>
      <c s="389"/>
      <c s="389"/>
      <c s="334"/>
      <c s="707"/>
      <c s="708"/>
      <c s="709"/>
      <c s="1"/>
    </row>
    <row r="42" spans="1:14" ht="18.75" customHeight="1">
      <c r="A42" s="364"/>
      <c s="334" t="str">
        <f>E5</f>
        <v>विद्यालय कोड :-1191153</v>
      </c>
      <c s="271"/>
      <c s="272"/>
      <c s="272"/>
      <c s="272"/>
      <c s="389" t="s">
        <v>277</v>
      </c>
      <c s="389"/>
      <c s="389"/>
      <c s="334"/>
      <c s="707"/>
      <c s="708"/>
      <c s="709"/>
      <c s="1"/>
    </row>
    <row r="43" spans="1:14" ht="19.5" customHeight="1" thickBot="1">
      <c r="A43" s="397"/>
      <c s="398"/>
      <c s="398"/>
      <c s="398"/>
      <c s="398"/>
      <c s="398"/>
      <c s="393" t="s">
        <v>278</v>
      </c>
      <c s="393"/>
      <c s="393"/>
      <c s="399"/>
      <c s="704"/>
      <c s="705"/>
      <c s="706"/>
      <c s="1"/>
    </row>
    <row r="44" spans="1:14" ht="14.25" customHeight="1" thickTop="1">
      <c r="A44" s="1"/>
      <c s="1"/>
      <c s="1"/>
      <c s="1"/>
      <c s="1"/>
      <c s="1"/>
      <c s="1"/>
      <c s="1"/>
      <c s="1"/>
      <c s="1"/>
      <c s="1"/>
      <c s="1"/>
      <c s="1"/>
      <c s="1"/>
    </row>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row r="1016" ht="15" customHeight="1" thickBot="1"/>
  </sheetData>
  <sheetProtection password="CDA0" sheet="1" objects="1" scenarios="1" formatRows="0"/>
  <mergeCells count="25">
    <mergeCell ref="A1:M1"/>
    <mergeCell ref="A8:A10"/>
    <mergeCell ref="A2:M2"/>
    <mergeCell ref="K42:M42"/>
    <mergeCell ref="M8:M10"/>
    <mergeCell ref="A4:M4"/>
    <mergeCell ref="E9:F9"/>
    <mergeCell ref="A7:M7"/>
    <mergeCell ref="E5:H5"/>
    <mergeCell ref="K43:M43"/>
    <mergeCell ref="A3:M3"/>
    <mergeCell ref="K41:M41"/>
    <mergeCell ref="C8:C10"/>
    <mergeCell ref="A6:B6"/>
    <mergeCell ref="B8:B10"/>
    <mergeCell ref="I6:M6"/>
    <mergeCell ref="A5:B5"/>
    <mergeCell ref="D8:D10"/>
    <mergeCell ref="G9:G10"/>
    <mergeCell ref="I5:M5"/>
    <mergeCell ref="E8:F8"/>
    <mergeCell ref="H9:I9"/>
    <mergeCell ref="H8:I8"/>
    <mergeCell ref="K8:L8"/>
    <mergeCell ref="E6:H6"/>
  </mergeCells>
  <conditionalFormatting sqref="A11:M40">
    <cfRule type="expression" priority="1" dxfId="0">
      <formula>$A11&lt;&gt;""</formula>
    </cfRule>
  </conditionalFormatting>
  <dataValidations count="2">
    <dataValidation type="list" allowBlank="1" showInputMessage="1" showErrorMessage="1" sqref="D5">
      <formula1>INDIRECT($C$5)</formula1>
    </dataValidation>
    <dataValidation type="list" allowBlank="1" showInputMessage="1" showErrorMessage="1" sqref="C5">
      <formula1>'MASTER SHEET'!$BU$12:$CL$12</formula1>
    </dataValidation>
  </dataValidations>
  <printOptions horizontalCentered="1"/>
  <pageMargins left="0.196850393700787" right="0" top="0.196850393700787" bottom="0.196850393700787" header="0.118110236220472" footer="0.118110236220472"/>
  <pageSetup fitToHeight="0" orientation="landscape" paperSize="9" scale="96"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76923C"/>
    <pageSetUpPr fitToPage="1"/>
  </sheetPr>
  <dimension ref="A1:K43"/>
  <sheetViews>
    <sheetView workbookViewId="0" topLeftCell="A1">
      <selection pane="topLeft" activeCell="F11" sqref="F11"/>
    </sheetView>
  </sheetViews>
  <sheetFormatPr defaultColWidth="0" defaultRowHeight="15" customHeight="1" zeroHeight="1"/>
  <cols>
    <col min="1" max="1" width="4.14285714285714" customWidth="1"/>
    <col min="2" max="2" width="11.1428571428571" customWidth="1"/>
    <col min="3" max="3" width="27.4285714285714" customWidth="1"/>
    <col min="4" max="4" width="26.1428571428571" customWidth="1"/>
    <col min="5" max="5" width="8.42857142857143" customWidth="1"/>
    <col min="6" max="6" width="5.57142857142857" customWidth="1"/>
    <col min="7" max="7" width="6.57142857142857" customWidth="1"/>
    <col min="8" max="8" width="8.14285714285714" customWidth="1"/>
    <col min="9" max="9" width="8.28571428571429" customWidth="1"/>
    <col min="10" max="10" width="5.14285714285714" customWidth="1"/>
    <col min="11" max="11" width="9.14285714285714" style="169" customWidth="1"/>
    <col min="12" max="16384" width="14" hidden="1"/>
  </cols>
  <sheetData>
    <row r="1" spans="1:11" ht="23.25" customHeight="1" thickTop="1">
      <c r="A1" s="757" t="str">
        <f>'MASTER SHEET'!$A$1</f>
        <v>माध्यमिक शिक्षा बोर्ड राजस्थान, अजमेर</v>
      </c>
      <c s="758"/>
      <c s="758"/>
      <c s="758"/>
      <c s="758"/>
      <c s="758"/>
      <c s="758"/>
      <c s="758"/>
      <c s="758"/>
      <c s="759"/>
      <c s="167"/>
    </row>
    <row r="2" spans="1:11" ht="23.25" customHeight="1">
      <c r="A2" s="763" t="str">
        <f>'MASTER SHEET'!A2</f>
        <v xml:space="preserve">    उच्च माध्यमिक प्रायोगिक परीक्षा - 2024</v>
      </c>
      <c s="683"/>
      <c s="683"/>
      <c s="683"/>
      <c s="683"/>
      <c s="683"/>
      <c s="683"/>
      <c s="683"/>
      <c s="683"/>
      <c s="764"/>
      <c s="167"/>
    </row>
    <row r="3" spans="1:11" ht="26.25" customHeight="1">
      <c r="A3" s="763" t="str">
        <f>ATTENDANCESHEET!$A$4</f>
        <v>विद्यालय का नाम :-GOVT.SEN.SEC.SCHOOL DASANA KHURD (MOULASR)DEEDWANA-KUCHAMAN</v>
      </c>
      <c s="683"/>
      <c s="683"/>
      <c s="683"/>
      <c s="683"/>
      <c s="683"/>
      <c s="683"/>
      <c s="683"/>
      <c s="683"/>
      <c s="764"/>
      <c s="167"/>
    </row>
    <row r="4" spans="1:11" ht="20.25" customHeight="1">
      <c r="A4" s="647" t="s">
        <v>9</v>
      </c>
      <c s="621"/>
      <c s="336" t="s">
        <v>261</v>
      </c>
      <c s="249" t="s">
        <v>253</v>
      </c>
      <c s="765" t="str">
        <f>ATTENDANCESHEET!$E$4</f>
        <v>विद्यालय कोड :-1191153</v>
      </c>
      <c s="765"/>
      <c s="765"/>
      <c s="765"/>
      <c s="765"/>
      <c s="766"/>
      <c s="167"/>
    </row>
    <row r="5" spans="1:11" ht="19.5" customHeight="1">
      <c r="A5" s="661" t="str">
        <f>CONCATENATE('MASTER SHEET'!$A$9," :--  ",'MASTER SHEET'!$C$9)</f>
        <v>बैच नम्बर :--  1</v>
      </c>
      <c s="627"/>
      <c s="337" t="str">
        <f>'MASTER SHEET'!$A$8</f>
        <v>दिनांक  :---</v>
      </c>
      <c s="335" t="str">
        <f>TEXT('MASTER SHEET'!$B$8,"DD-MMM-YY")</f>
        <v>03-Feb-24</v>
      </c>
      <c s="767" t="str">
        <f>CONCATENATE('MASTER SHEET'!$C$8," ",'MASTER SHEET'!$D$8)</f>
        <v>समय:- 10.00  AM TO 2.00 PM</v>
      </c>
      <c s="767"/>
      <c s="767"/>
      <c s="767"/>
      <c s="767"/>
      <c s="768"/>
      <c s="167"/>
    </row>
    <row r="6" spans="1:11" ht="16.5" customHeight="1">
      <c r="A6" s="665" t="s">
        <v>32</v>
      </c>
      <c s="769"/>
      <c s="769"/>
      <c s="769"/>
      <c s="769"/>
      <c s="769"/>
      <c s="769"/>
      <c s="769"/>
      <c s="769"/>
      <c s="770"/>
      <c s="167"/>
    </row>
    <row r="7" spans="1:11" ht="57.75" customHeight="1">
      <c r="A7" s="619" t="s">
        <v>0</v>
      </c>
      <c s="619" t="s">
        <v>401</v>
      </c>
      <c s="619" t="s">
        <v>402</v>
      </c>
      <c s="619" t="s">
        <v>29</v>
      </c>
      <c s="273" t="s">
        <v>104</v>
      </c>
      <c s="273" t="s">
        <v>105</v>
      </c>
      <c s="273" t="s">
        <v>98</v>
      </c>
      <c s="273" t="s">
        <v>106</v>
      </c>
      <c s="273" t="s">
        <v>107</v>
      </c>
      <c s="401" t="s">
        <v>58</v>
      </c>
      <c s="168"/>
    </row>
    <row r="8" spans="1:11" ht="16.5" customHeight="1">
      <c r="A8" s="644" t="s">
        <v>0</v>
      </c>
      <c s="644" t="s">
        <v>401</v>
      </c>
      <c s="644" t="s">
        <v>402</v>
      </c>
      <c s="644"/>
      <c s="273">
        <v>5</v>
      </c>
      <c s="273">
        <v>5</v>
      </c>
      <c s="273">
        <v>5</v>
      </c>
      <c s="273">
        <v>10</v>
      </c>
      <c s="273">
        <v>5</v>
      </c>
      <c s="401">
        <f>SUM(E8:I8)</f>
        <v>30</v>
      </c>
      <c s="168"/>
    </row>
    <row r="9" spans="1:11" ht="21.75" customHeight="1">
      <c r="A9" s="383">
        <f>IF('MASTER SHEET'!B12="","",ROWS('MASTER SHEET'!$B$16:B16))</f>
        <v>1</v>
      </c>
      <c s="227" t="str">
        <f>ATTENDANCESHEET!B8</f>
        <v xml:space="preserve"> 3265916 </v>
      </c>
      <c s="227" t="str">
        <f>ATTENDANCESHEET!D8</f>
        <v>AMIT MEGHWAL</v>
      </c>
      <c s="227" t="str">
        <f>" "&amp;ATTENDANCESHEET!E8&amp;" "</f>
        <v xml:space="preserve"> SWAI RAM </v>
      </c>
      <c s="277"/>
      <c s="277"/>
      <c s="277"/>
      <c s="277"/>
      <c s="277"/>
      <c s="384" t="str">
        <f t="shared" si="0" ref="J9:J33">IF(E9="","",SUM(E9:I9))</f>
        <v/>
      </c>
      <c s="167"/>
    </row>
    <row r="10" spans="1:11" ht="21.75" customHeight="1">
      <c r="A10" s="383">
        <f>IF('MASTER SHEET'!B13="","",ROWS('MASTER SHEET'!$B$16:B17))</f>
        <v>2</v>
      </c>
      <c s="227" t="str">
        <f>ATTENDANCESHEET!B9</f>
        <v xml:space="preserve"> 3265917 </v>
      </c>
      <c s="227" t="str">
        <f>ATTENDANCESHEET!D9</f>
        <v>ANITA KANWAR</v>
      </c>
      <c s="227" t="str">
        <f>" "&amp;ATTENDANCESHEET!E9&amp;" "</f>
        <v xml:space="preserve"> PAPPU SINGH </v>
      </c>
      <c s="277"/>
      <c s="277"/>
      <c s="277"/>
      <c s="277"/>
      <c s="277"/>
      <c s="384" t="str">
        <f t="shared" si="0"/>
        <v/>
      </c>
      <c s="167"/>
    </row>
    <row r="11" spans="1:11" ht="21.75" customHeight="1">
      <c r="A11" s="383">
        <f>IF('MASTER SHEET'!B14="","",ROWS('MASTER SHEET'!$B$16:B18))</f>
        <v>3</v>
      </c>
      <c s="227" t="str">
        <f>ATTENDANCESHEET!B10</f>
        <v xml:space="preserve"> 3265918 </v>
      </c>
      <c s="227" t="str">
        <f>ATTENDANCESHEET!D10</f>
        <v>HANS KANWAR</v>
      </c>
      <c s="227" t="str">
        <f>" "&amp;ATTENDANCESHEET!E10&amp;" "</f>
        <v xml:space="preserve"> DATAR SINGH </v>
      </c>
      <c s="277"/>
      <c s="277"/>
      <c s="277"/>
      <c s="277"/>
      <c s="277"/>
      <c s="384" t="str">
        <f t="shared" si="0"/>
        <v/>
      </c>
      <c s="167"/>
    </row>
    <row r="12" spans="1:11" ht="21.75" customHeight="1">
      <c r="A12" s="383">
        <f>IF('MASTER SHEET'!B15="","",ROWS('MASTER SHEET'!$B$16:B19))</f>
        <v>4</v>
      </c>
      <c s="227" t="str">
        <f>ATTENDANCESHEET!B11</f>
        <v xml:space="preserve"> 3265919 </v>
      </c>
      <c s="227" t="str">
        <f>ATTENDANCESHEET!D11</f>
        <v>LALITA JANGIR</v>
      </c>
      <c s="227" t="str">
        <f>" "&amp;ATTENDANCESHEET!E11&amp;" "</f>
        <v xml:space="preserve"> GOKUL RAM </v>
      </c>
      <c s="277"/>
      <c s="277"/>
      <c s="277"/>
      <c s="277"/>
      <c s="277"/>
      <c s="384" t="str">
        <f t="shared" si="0"/>
        <v/>
      </c>
      <c s="167"/>
    </row>
    <row r="13" spans="1:11" ht="21.75" customHeight="1">
      <c r="A13" s="383">
        <f>IF('MASTER SHEET'!B16="","",ROWS('MASTER SHEET'!$B$16:B20))</f>
        <v>5</v>
      </c>
      <c s="227" t="str">
        <f>ATTENDANCESHEET!B12</f>
        <v xml:space="preserve"> 3265920 </v>
      </c>
      <c s="227" t="str">
        <f>ATTENDANCESHEET!D12</f>
        <v>MANJU NAYAK</v>
      </c>
      <c s="227" t="str">
        <f>" "&amp;ATTENDANCESHEET!E12&amp;" "</f>
        <v xml:space="preserve"> UGMA RAM </v>
      </c>
      <c s="277"/>
      <c s="277"/>
      <c s="277"/>
      <c s="277"/>
      <c s="277"/>
      <c s="384" t="str">
        <f t="shared" si="0"/>
        <v/>
      </c>
      <c s="167"/>
    </row>
    <row r="14" spans="1:11" ht="21.75" customHeight="1">
      <c r="A14" s="383">
        <f>IF('MASTER SHEET'!B17="","",ROWS('MASTER SHEET'!$B$16:B21))</f>
        <v>6</v>
      </c>
      <c s="227" t="str">
        <f>ATTENDANCESHEET!B13</f>
        <v xml:space="preserve"> 3265921 </v>
      </c>
      <c s="227" t="str">
        <f>ATTENDANCESHEET!D13</f>
        <v>NIRMALA SAIN</v>
      </c>
      <c s="227" t="str">
        <f>" "&amp;ATTENDANCESHEET!E13&amp;" "</f>
        <v xml:space="preserve"> MOHANA RAM SAIN </v>
      </c>
      <c s="277"/>
      <c s="277"/>
      <c s="277"/>
      <c s="277"/>
      <c s="277"/>
      <c s="384" t="str">
        <f t="shared" si="0"/>
        <v/>
      </c>
      <c s="167"/>
    </row>
    <row r="15" spans="1:11" ht="21.75" customHeight="1">
      <c r="A15" s="383">
        <f>IF('MASTER SHEET'!B18="","",ROWS('MASTER SHEET'!$B$16:B22))</f>
        <v>7</v>
      </c>
      <c s="227" t="str">
        <f>ATTENDANCESHEET!B14</f>
        <v xml:space="preserve"> 3265922 </v>
      </c>
      <c s="227" t="str">
        <f>ATTENDANCESHEET!D14</f>
        <v>PAYAL</v>
      </c>
      <c s="227" t="str">
        <f>" "&amp;ATTENDANCESHEET!E14&amp;" "</f>
        <v xml:space="preserve"> BABU LAL </v>
      </c>
      <c s="277"/>
      <c s="277"/>
      <c s="277"/>
      <c s="277"/>
      <c s="277"/>
      <c s="384" t="str">
        <f t="shared" si="0"/>
        <v/>
      </c>
      <c s="167"/>
    </row>
    <row r="16" spans="1:11" ht="21.75" customHeight="1">
      <c r="A16" s="383">
        <f>IF('MASTER SHEET'!B19="","",ROWS('MASTER SHEET'!$B$16:B23))</f>
        <v>8</v>
      </c>
      <c s="227" t="str">
        <f>ATTENDANCESHEET!B15</f>
        <v xml:space="preserve"> 3265923 </v>
      </c>
      <c s="227" t="str">
        <f>ATTENDANCESHEET!D15</f>
        <v>PRIYANKA</v>
      </c>
      <c s="227" t="str">
        <f>" "&amp;ATTENDANCESHEET!E15&amp;" "</f>
        <v xml:space="preserve"> JAGDISH </v>
      </c>
      <c s="277"/>
      <c s="277"/>
      <c s="277"/>
      <c s="277"/>
      <c s="277"/>
      <c s="384" t="str">
        <f t="shared" si="0"/>
        <v/>
      </c>
      <c s="167"/>
    </row>
    <row r="17" spans="1:11" ht="21.75" customHeight="1">
      <c r="A17" s="383">
        <f>IF('MASTER SHEET'!B20="","",ROWS('MASTER SHEET'!$B$16:B24))</f>
        <v>9</v>
      </c>
      <c s="227" t="str">
        <f>ATTENDANCESHEET!B16</f>
        <v xml:space="preserve"> 3265924 </v>
      </c>
      <c s="227" t="str">
        <f>ATTENDANCESHEET!D16</f>
        <v>PRIYANKA KANWAR</v>
      </c>
      <c s="227" t="str">
        <f>" "&amp;ATTENDANCESHEET!E16&amp;" "</f>
        <v xml:space="preserve"> MAL SINGH </v>
      </c>
      <c s="277"/>
      <c s="277"/>
      <c s="277"/>
      <c s="277"/>
      <c s="277"/>
      <c s="384" t="str">
        <f t="shared" si="0"/>
        <v/>
      </c>
      <c s="167"/>
    </row>
    <row r="18" spans="1:11" ht="21.75" customHeight="1">
      <c r="A18" s="383">
        <f>IF('MASTER SHEET'!B21="","",ROWS('MASTER SHEET'!$B$16:B25))</f>
        <v>10</v>
      </c>
      <c s="227" t="str">
        <f>ATTENDANCESHEET!B17</f>
        <v xml:space="preserve"> 3265925 </v>
      </c>
      <c s="227" t="str">
        <f>ATTENDANCESHEET!D17</f>
        <v>RENU NETAR</v>
      </c>
      <c s="227" t="str">
        <f>" "&amp;ATTENDANCESHEET!E17&amp;" "</f>
        <v xml:space="preserve"> MUKESH NETAR </v>
      </c>
      <c s="277"/>
      <c s="277"/>
      <c s="277"/>
      <c s="277"/>
      <c s="277"/>
      <c s="384" t="str">
        <f t="shared" si="0"/>
        <v/>
      </c>
      <c s="167"/>
    </row>
    <row r="19" spans="1:11" ht="21.75" customHeight="1">
      <c r="A19" s="383">
        <f>IF('MASTER SHEET'!B22="","",ROWS('MASTER SHEET'!$B$16:B26))</f>
        <v>11</v>
      </c>
      <c s="227" t="str">
        <f>ATTENDANCESHEET!B18</f>
        <v xml:space="preserve"> 3265926 </v>
      </c>
      <c s="227" t="str">
        <f>ATTENDANCESHEET!D18</f>
        <v>SHARWAN</v>
      </c>
      <c s="227" t="str">
        <f>" "&amp;ATTENDANCESHEET!E18&amp;" "</f>
        <v xml:space="preserve"> BHANWARA RAM </v>
      </c>
      <c s="277"/>
      <c s="277"/>
      <c s="277"/>
      <c s="277"/>
      <c s="277"/>
      <c s="384" t="str">
        <f t="shared" si="0"/>
        <v/>
      </c>
      <c s="167"/>
    </row>
    <row r="20" spans="1:11" ht="21.75" customHeight="1">
      <c r="A20" s="383">
        <f>IF('MASTER SHEET'!B23="","",ROWS('MASTER SHEET'!$B$16:B27))</f>
        <v>12</v>
      </c>
      <c s="227" t="str">
        <f>ATTENDANCESHEET!B19</f>
        <v xml:space="preserve"> 3265927 </v>
      </c>
      <c s="227" t="str">
        <f>ATTENDANCESHEET!D19</f>
        <v>VASUNDHARA GURJAR</v>
      </c>
      <c s="227" t="str">
        <f>" "&amp;ATTENDANCESHEET!E19&amp;" "</f>
        <v xml:space="preserve"> RAMNIWAS </v>
      </c>
      <c s="277"/>
      <c s="277"/>
      <c s="277"/>
      <c s="277"/>
      <c s="277"/>
      <c s="384" t="str">
        <f t="shared" si="0"/>
        <v/>
      </c>
      <c s="167"/>
    </row>
    <row r="21" spans="1:11" ht="18.75" customHeight="1">
      <c r="A21" s="383" t="str">
        <f>IF('MASTER SHEET'!B24="","",ROWS('MASTER SHEET'!$B$16:B28))</f>
        <v/>
      </c>
      <c s="227" t="str">
        <f>ATTENDANCESHEET!B20</f>
        <v xml:space="preserve">  </v>
      </c>
      <c s="227" t="str">
        <f>ATTENDANCESHEET!D20</f>
        <v/>
      </c>
      <c s="227" t="str">
        <f>" "&amp;ATTENDANCESHEET!E20&amp;" "</f>
        <v xml:space="preserve">  </v>
      </c>
      <c s="277"/>
      <c s="277"/>
      <c s="277"/>
      <c s="277"/>
      <c s="277"/>
      <c s="384" t="str">
        <f t="shared" si="0"/>
        <v/>
      </c>
      <c s="167"/>
    </row>
    <row r="22" spans="1:11" ht="18.75" customHeight="1">
      <c r="A22" s="383" t="str">
        <f>IF('MASTER SHEET'!B25="","",ROWS('MASTER SHEET'!$B$16:B29))</f>
        <v/>
      </c>
      <c s="227" t="str">
        <f>ATTENDANCESHEET!B21</f>
        <v xml:space="preserve">  </v>
      </c>
      <c s="227" t="str">
        <f>ATTENDANCESHEET!D21</f>
        <v/>
      </c>
      <c s="227" t="str">
        <f>" "&amp;ATTENDANCESHEET!E21&amp;" "</f>
        <v xml:space="preserve">  </v>
      </c>
      <c s="277"/>
      <c s="277"/>
      <c s="277"/>
      <c s="277"/>
      <c s="277"/>
      <c s="384" t="str">
        <f t="shared" si="0"/>
        <v/>
      </c>
      <c s="167"/>
    </row>
    <row r="23" spans="1:11" ht="18.75" customHeight="1">
      <c r="A23" s="383" t="str">
        <f>IF('MASTER SHEET'!B26="","",ROWS('MASTER SHEET'!$B$16:B30))</f>
        <v/>
      </c>
      <c s="227" t="str">
        <f>ATTENDANCESHEET!B22</f>
        <v xml:space="preserve">  </v>
      </c>
      <c s="227" t="str">
        <f>ATTENDANCESHEET!D22</f>
        <v/>
      </c>
      <c s="227" t="str">
        <f>" "&amp;ATTENDANCESHEET!E22&amp;" "</f>
        <v xml:space="preserve">  </v>
      </c>
      <c s="277"/>
      <c s="277"/>
      <c s="277"/>
      <c s="277"/>
      <c s="277"/>
      <c s="384" t="str">
        <f t="shared" si="0"/>
        <v/>
      </c>
      <c s="167"/>
    </row>
    <row r="24" spans="1:11" ht="18.75" customHeight="1">
      <c r="A24" s="383" t="str">
        <f>IF('MASTER SHEET'!B27="","",ROWS('MASTER SHEET'!$B$16:B31))</f>
        <v/>
      </c>
      <c s="227" t="str">
        <f>ATTENDANCESHEET!B23</f>
        <v xml:space="preserve">  </v>
      </c>
      <c s="227" t="str">
        <f>ATTENDANCESHEET!D23</f>
        <v/>
      </c>
      <c s="227" t="str">
        <f>" "&amp;ATTENDANCESHEET!E23&amp;" "</f>
        <v xml:space="preserve">  </v>
      </c>
      <c s="277"/>
      <c s="277"/>
      <c s="277"/>
      <c s="277"/>
      <c s="277"/>
      <c s="384" t="str">
        <f t="shared" si="0"/>
        <v/>
      </c>
      <c s="167"/>
    </row>
    <row r="25" spans="1:11" ht="18.75" customHeight="1">
      <c r="A25" s="383" t="str">
        <f>IF('MASTER SHEET'!B28="","",ROWS('MASTER SHEET'!$B$16:B32))</f>
        <v/>
      </c>
      <c s="227" t="str">
        <f>ATTENDANCESHEET!B24</f>
        <v xml:space="preserve">  </v>
      </c>
      <c s="227" t="str">
        <f>ATTENDANCESHEET!D24</f>
        <v/>
      </c>
      <c s="227" t="str">
        <f>" "&amp;ATTENDANCESHEET!E24&amp;" "</f>
        <v xml:space="preserve">  </v>
      </c>
      <c s="277"/>
      <c s="277"/>
      <c s="277"/>
      <c s="277"/>
      <c s="277"/>
      <c s="384" t="str">
        <f t="shared" si="0"/>
        <v/>
      </c>
      <c s="167"/>
    </row>
    <row r="26" spans="1:11" ht="18.75" customHeight="1">
      <c r="A26" s="383" t="str">
        <f>IF('MASTER SHEET'!B29="","",ROWS('MASTER SHEET'!$B$16:B33))</f>
        <v/>
      </c>
      <c s="227" t="str">
        <f>ATTENDANCESHEET!B25</f>
        <v xml:space="preserve">  </v>
      </c>
      <c s="227" t="str">
        <f>ATTENDANCESHEET!D25</f>
        <v/>
      </c>
      <c s="227" t="str">
        <f>" "&amp;ATTENDANCESHEET!E25&amp;" "</f>
        <v xml:space="preserve">  </v>
      </c>
      <c s="277"/>
      <c s="277"/>
      <c s="277"/>
      <c s="277"/>
      <c s="277"/>
      <c s="384" t="str">
        <f t="shared" si="0"/>
        <v/>
      </c>
      <c s="167"/>
    </row>
    <row r="27" spans="1:11" ht="18.75" customHeight="1">
      <c r="A27" s="383" t="str">
        <f>IF('MASTER SHEET'!B30="","",ROWS('MASTER SHEET'!$B$16:B34))</f>
        <v/>
      </c>
      <c s="227" t="str">
        <f>ATTENDANCESHEET!B26</f>
        <v xml:space="preserve">  </v>
      </c>
      <c s="227" t="str">
        <f>ATTENDANCESHEET!D26</f>
        <v/>
      </c>
      <c s="227" t="str">
        <f>" "&amp;ATTENDANCESHEET!E26&amp;" "</f>
        <v xml:space="preserve">  </v>
      </c>
      <c s="277"/>
      <c s="277"/>
      <c s="277"/>
      <c s="277"/>
      <c s="277"/>
      <c s="384" t="str">
        <f t="shared" si="0"/>
        <v/>
      </c>
      <c s="167"/>
    </row>
    <row r="28" spans="1:11" ht="18.75" customHeight="1">
      <c r="A28" s="383" t="str">
        <f>IF('MASTER SHEET'!B31="","",ROWS('MASTER SHEET'!$B$16:B35))</f>
        <v/>
      </c>
      <c s="227" t="str">
        <f>ATTENDANCESHEET!B27</f>
        <v xml:space="preserve">  </v>
      </c>
      <c s="227" t="str">
        <f>ATTENDANCESHEET!D27</f>
        <v/>
      </c>
      <c s="227" t="str">
        <f>" "&amp;ATTENDANCESHEET!E27&amp;" "</f>
        <v xml:space="preserve">  </v>
      </c>
      <c s="277"/>
      <c s="277"/>
      <c s="277"/>
      <c s="277"/>
      <c s="277"/>
      <c s="384" t="str">
        <f t="shared" si="0"/>
        <v/>
      </c>
      <c s="167"/>
    </row>
    <row r="29" spans="1:11" ht="18.75" customHeight="1">
      <c r="A29" s="383" t="str">
        <f>IF('MASTER SHEET'!B32="","",ROWS('MASTER SHEET'!$B$16:B36))</f>
        <v/>
      </c>
      <c s="227" t="str">
        <f>ATTENDANCESHEET!B28</f>
        <v xml:space="preserve">  </v>
      </c>
      <c s="227" t="str">
        <f>ATTENDANCESHEET!D28</f>
        <v/>
      </c>
      <c s="227" t="str">
        <f>" "&amp;ATTENDANCESHEET!E28&amp;" "</f>
        <v xml:space="preserve">  </v>
      </c>
      <c s="277"/>
      <c s="277"/>
      <c s="277"/>
      <c s="277"/>
      <c s="277"/>
      <c s="384" t="str">
        <f t="shared" si="0"/>
        <v/>
      </c>
      <c s="167"/>
    </row>
    <row r="30" spans="1:11" ht="18.75" customHeight="1">
      <c r="A30" s="383" t="str">
        <f>IF('MASTER SHEET'!B33="","",ROWS('MASTER SHEET'!$B$16:B37))</f>
        <v/>
      </c>
      <c s="227" t="str">
        <f>ATTENDANCESHEET!B29</f>
        <v xml:space="preserve">  </v>
      </c>
      <c s="227" t="str">
        <f>ATTENDANCESHEET!D29</f>
        <v/>
      </c>
      <c s="227" t="str">
        <f>" "&amp;ATTENDANCESHEET!E29&amp;" "</f>
        <v xml:space="preserve">  </v>
      </c>
      <c s="277"/>
      <c s="277"/>
      <c s="277"/>
      <c s="277"/>
      <c s="277"/>
      <c s="384" t="str">
        <f t="shared" si="0"/>
        <v/>
      </c>
      <c s="167"/>
    </row>
    <row r="31" spans="1:11" ht="18.75" customHeight="1">
      <c r="A31" s="383" t="str">
        <f>IF('MASTER SHEET'!B34="","",ROWS('MASTER SHEET'!$B$16:B38))</f>
        <v/>
      </c>
      <c s="227" t="str">
        <f>ATTENDANCESHEET!B30</f>
        <v xml:space="preserve">  </v>
      </c>
      <c s="227" t="str">
        <f>ATTENDANCESHEET!D30</f>
        <v/>
      </c>
      <c s="227" t="str">
        <f>" "&amp;ATTENDANCESHEET!E30&amp;" "</f>
        <v xml:space="preserve">  </v>
      </c>
      <c s="277"/>
      <c s="277"/>
      <c s="277"/>
      <c s="277"/>
      <c s="277"/>
      <c s="384" t="str">
        <f t="shared" si="0"/>
        <v/>
      </c>
      <c s="167"/>
    </row>
    <row r="32" spans="1:11" ht="18.75" customHeight="1">
      <c r="A32" s="383" t="str">
        <f>IF('MASTER SHEET'!B35="","",ROWS('MASTER SHEET'!$B$16:B39))</f>
        <v/>
      </c>
      <c s="227" t="str">
        <f>ATTENDANCESHEET!B31</f>
        <v xml:space="preserve">  </v>
      </c>
      <c s="227" t="str">
        <f>ATTENDANCESHEET!D31</f>
        <v/>
      </c>
      <c s="227" t="str">
        <f>" "&amp;ATTENDANCESHEET!E31&amp;" "</f>
        <v xml:space="preserve">  </v>
      </c>
      <c s="277"/>
      <c s="277"/>
      <c s="277"/>
      <c s="277"/>
      <c s="277"/>
      <c s="384" t="str">
        <f t="shared" si="0"/>
        <v/>
      </c>
      <c s="167"/>
    </row>
    <row r="33" spans="1:11" ht="18.75" customHeight="1">
      <c r="A33" s="383" t="str">
        <f>IF('MASTER SHEET'!B36="","",ROWS('MASTER SHEET'!$B$16:B40))</f>
        <v/>
      </c>
      <c s="227" t="str">
        <f>ATTENDANCESHEET!B32</f>
        <v xml:space="preserve">  </v>
      </c>
      <c s="227" t="str">
        <f>ATTENDANCESHEET!D32</f>
        <v/>
      </c>
      <c s="227" t="str">
        <f>" "&amp;ATTENDANCESHEET!E32&amp;" "</f>
        <v xml:space="preserve">  </v>
      </c>
      <c s="277"/>
      <c s="277"/>
      <c s="277"/>
      <c s="277"/>
      <c s="277"/>
      <c s="384" t="str">
        <f t="shared" si="0"/>
        <v/>
      </c>
      <c s="167"/>
    </row>
    <row r="34" spans="1:11" s="57" customFormat="1" ht="18.75" customHeight="1">
      <c r="A34" s="383" t="str">
        <f>IF('MASTER SHEET'!B37="","",ROWS('MASTER SHEET'!$B$16:B41))</f>
        <v/>
      </c>
      <c s="227" t="str">
        <f>ATTENDANCESHEET!B33</f>
        <v xml:space="preserve">  </v>
      </c>
      <c s="227" t="str">
        <f>ATTENDANCESHEET!D33</f>
        <v/>
      </c>
      <c s="227" t="str">
        <f>" "&amp;ATTENDANCESHEET!E33&amp;" "</f>
        <v xml:space="preserve">  </v>
      </c>
      <c s="277"/>
      <c s="277"/>
      <c s="277"/>
      <c s="277"/>
      <c s="277"/>
      <c s="384"/>
      <c s="167"/>
    </row>
    <row r="35" spans="1:11" s="57" customFormat="1" ht="18.75" customHeight="1">
      <c r="A35" s="383" t="str">
        <f>IF('MASTER SHEET'!B38="","",ROWS('MASTER SHEET'!$B$16:B42))</f>
        <v/>
      </c>
      <c s="227" t="str">
        <f>ATTENDANCESHEET!B34</f>
        <v xml:space="preserve">  </v>
      </c>
      <c s="227" t="str">
        <f>ATTENDANCESHEET!D34</f>
        <v/>
      </c>
      <c s="227" t="str">
        <f>" "&amp;ATTENDANCESHEET!E34&amp;" "</f>
        <v xml:space="preserve">  </v>
      </c>
      <c s="277"/>
      <c s="277"/>
      <c s="277"/>
      <c s="277"/>
      <c s="277"/>
      <c s="384"/>
      <c s="167"/>
    </row>
    <row r="36" spans="1:11" s="57" customFormat="1" ht="18.75" customHeight="1">
      <c r="A36" s="383" t="str">
        <f>IF('MASTER SHEET'!B39="","",ROWS('MASTER SHEET'!$B$16:B43))</f>
        <v/>
      </c>
      <c s="227" t="str">
        <f>ATTENDANCESHEET!B35</f>
        <v xml:space="preserve">  </v>
      </c>
      <c s="227" t="str">
        <f>ATTENDANCESHEET!D35</f>
        <v/>
      </c>
      <c s="227" t="str">
        <f>" "&amp;ATTENDANCESHEET!E35&amp;" "</f>
        <v xml:space="preserve">  </v>
      </c>
      <c s="277"/>
      <c s="277"/>
      <c s="277"/>
      <c s="277"/>
      <c s="277"/>
      <c s="384"/>
      <c s="167"/>
    </row>
    <row r="37" spans="1:11" s="57" customFormat="1" ht="18.75" customHeight="1">
      <c r="A37" s="383" t="str">
        <f>IF('MASTER SHEET'!B40="","",ROWS('MASTER SHEET'!$B$16:B44))</f>
        <v/>
      </c>
      <c s="227" t="str">
        <f>ATTENDANCESHEET!B36</f>
        <v xml:space="preserve">  </v>
      </c>
      <c s="227" t="str">
        <f>ATTENDANCESHEET!D36</f>
        <v/>
      </c>
      <c s="227" t="str">
        <f>" "&amp;ATTENDANCESHEET!E36&amp;" "</f>
        <v xml:space="preserve">  </v>
      </c>
      <c s="277"/>
      <c s="277"/>
      <c s="277"/>
      <c s="277"/>
      <c s="277"/>
      <c s="384"/>
      <c s="167"/>
    </row>
    <row r="38" spans="1:11" s="57" customFormat="1" ht="18.75" customHeight="1">
      <c r="A38" s="383" t="str">
        <f>IF('MASTER SHEET'!B41="","",ROWS('MASTER SHEET'!$B$16:B45))</f>
        <v/>
      </c>
      <c s="227" t="str">
        <f>ATTENDANCESHEET!B37</f>
        <v xml:space="preserve">  </v>
      </c>
      <c s="227" t="str">
        <f>ATTENDANCESHEET!D37</f>
        <v/>
      </c>
      <c s="227" t="str">
        <f>" "&amp;ATTENDANCESHEET!E37&amp;" "</f>
        <v xml:space="preserve">  </v>
      </c>
      <c s="277"/>
      <c s="277"/>
      <c s="277"/>
      <c s="277"/>
      <c s="277"/>
      <c s="384"/>
      <c s="167"/>
    </row>
    <row r="39" spans="1:11" ht="25.5" customHeight="1">
      <c r="A39" s="754" t="s">
        <v>404</v>
      </c>
      <c s="755"/>
      <c s="755"/>
      <c s="755"/>
      <c s="755"/>
      <c s="755"/>
      <c s="755"/>
      <c s="755"/>
      <c s="755"/>
      <c s="756"/>
      <c s="167"/>
    </row>
    <row r="40" spans="1:11" ht="19.5" customHeight="1">
      <c r="A40" s="402"/>
      <c s="227"/>
      <c s="227"/>
      <c s="227" t="s">
        <v>276</v>
      </c>
      <c s="597" t="s">
        <v>46</v>
      </c>
      <c s="598"/>
      <c s="598"/>
      <c s="598"/>
      <c s="598"/>
      <c s="771"/>
      <c s="167"/>
    </row>
    <row r="41" spans="1:11" ht="19.5" customHeight="1">
      <c r="A41" s="402" t="s">
        <v>47</v>
      </c>
      <c s="275" t="str">
        <f>D5</f>
        <v>03-Feb-24</v>
      </c>
      <c s="276"/>
      <c s="227" t="s">
        <v>277</v>
      </c>
      <c s="597" t="s">
        <v>46</v>
      </c>
      <c s="598"/>
      <c s="598"/>
      <c s="598"/>
      <c s="598"/>
      <c s="771"/>
      <c s="167"/>
    </row>
    <row r="42" spans="1:11" ht="19.5" customHeight="1" thickBot="1">
      <c r="A42" s="403"/>
      <c s="404"/>
      <c s="404"/>
      <c s="404" t="s">
        <v>278</v>
      </c>
      <c s="760" t="s">
        <v>46</v>
      </c>
      <c s="761"/>
      <c s="761"/>
      <c s="761"/>
      <c s="761"/>
      <c s="762"/>
      <c s="167"/>
    </row>
    <row r="43" spans="1:11" ht="13.5" customHeight="1" thickTop="1">
      <c r="A43" s="170"/>
      <c s="170"/>
      <c s="170"/>
      <c s="170"/>
      <c s="170"/>
      <c s="170"/>
      <c s="170"/>
      <c s="170"/>
      <c s="167"/>
      <c s="167"/>
      <c s="167"/>
    </row>
    <row r="44" ht="15" customHeight="1" hidden="1"/>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row r="1015" ht="15" customHeight="1"/>
  </sheetData>
  <sheetProtection password="CDA0" sheet="1" objects="1" scenarios="1" formatRows="0"/>
  <mergeCells count="16">
    <mergeCell ref="A39:J39"/>
    <mergeCell ref="A1:J1"/>
    <mergeCell ref="B7:B8"/>
    <mergeCell ref="E42:J42"/>
    <mergeCell ref="C7:C8"/>
    <mergeCell ref="A2:J2"/>
    <mergeCell ref="E4:J4"/>
    <mergeCell ref="A5:B5"/>
    <mergeCell ref="E5:J5"/>
    <mergeCell ref="A3:J3"/>
    <mergeCell ref="A4:B4"/>
    <mergeCell ref="A7:A8"/>
    <mergeCell ref="A6:J6"/>
    <mergeCell ref="E40:J40"/>
    <mergeCell ref="E41:J41"/>
    <mergeCell ref="D7:D8"/>
  </mergeCells>
  <conditionalFormatting sqref="A9:J38">
    <cfRule type="expression" priority="1" dxfId="0">
      <formula>$A9&lt;&gt;""</formula>
    </cfRule>
  </conditionalFormatting>
  <dataValidations count="2">
    <dataValidation type="list" allowBlank="1" showInputMessage="1" showErrorMessage="1" sqref="D4">
      <formula1>INDIRECT($C$4)</formula1>
    </dataValidation>
    <dataValidation type="list" allowBlank="1" showInputMessage="1" showErrorMessage="1" sqref="C4">
      <formula1>'MASTER SHEET'!$BU$12:$CL$12</formula1>
    </dataValidation>
  </dataValidations>
  <printOptions horizontalCentered="1"/>
  <pageMargins left="0.196850393700787" right="0" top="0.196850393700787" bottom="0.196850393700787" header="0.118110236220472" footer="0.118110236220472"/>
  <pageSetup fitToHeight="0" orientation="portrait" paperSize="9" scale="9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1D1B10"/>
    <pageSetUpPr fitToPage="1"/>
  </sheetPr>
  <dimension ref="A1:K44"/>
  <sheetViews>
    <sheetView workbookViewId="0" topLeftCell="A31">
      <selection pane="topLeft" activeCell="J37" sqref="J37"/>
    </sheetView>
  </sheetViews>
  <sheetFormatPr defaultColWidth="0" defaultRowHeight="15" customHeight="1" zeroHeight="1"/>
  <cols>
    <col min="1" max="1" width="5.57142857142857" customWidth="1"/>
    <col min="2" max="2" width="13.5714285714286" customWidth="1"/>
    <col min="3" max="3" width="11.5714285714286" customWidth="1"/>
    <col min="4" max="6" width="10.5714285714286" customWidth="1"/>
    <col min="7" max="7" width="11.4285714285714" customWidth="1"/>
    <col min="8" max="8" width="9.85714285714286" customWidth="1"/>
    <col min="9" max="9" width="11.7142857142857" customWidth="1"/>
    <col min="10" max="10" width="10" customWidth="1"/>
    <col min="11" max="11" width="9.14285714285714" customWidth="1"/>
    <col min="12" max="16384" width="14" hidden="1"/>
  </cols>
  <sheetData>
    <row r="1" spans="1:11" ht="21.75" customHeight="1">
      <c r="A1" s="793" t="str">
        <f>'MASTER SHEET'!$A$1</f>
        <v>माध्यमिक शिक्षा बोर्ड राजस्थान, अजमेर</v>
      </c>
      <c s="793"/>
      <c s="793"/>
      <c s="793"/>
      <c s="793"/>
      <c s="793"/>
      <c s="793"/>
      <c s="793"/>
      <c s="793"/>
      <c s="793"/>
      <c s="35"/>
    </row>
    <row r="2" spans="1:11" ht="19.5" customHeight="1">
      <c r="A2" s="793" t="str">
        <f>'MASTER SHEET'!$A$2</f>
        <v xml:space="preserve">    उच्च माध्यमिक प्रायोगिक परीक्षा - 2024</v>
      </c>
      <c s="793"/>
      <c s="793"/>
      <c s="793"/>
      <c s="793"/>
      <c s="793"/>
      <c s="793"/>
      <c s="793"/>
      <c s="793"/>
      <c s="793"/>
      <c s="35"/>
    </row>
    <row r="3" spans="1:11" ht="36.75" customHeight="1">
      <c r="A3" s="793" t="str">
        <f>ATTENDANCESHEET!$A$4</f>
        <v>विद्यालय का नाम :-GOVT.SEN.SEC.SCHOOL DASANA KHURD (MOULASR)DEEDWANA-KUCHAMAN</v>
      </c>
      <c s="793"/>
      <c s="793"/>
      <c s="793"/>
      <c s="793"/>
      <c s="793"/>
      <c s="793"/>
      <c s="793"/>
      <c s="793"/>
      <c s="793"/>
      <c s="35"/>
    </row>
    <row r="4" spans="1:11" ht="20.25" customHeight="1">
      <c r="A4" s="615" t="s">
        <v>9</v>
      </c>
      <c s="615"/>
      <c s="800" t="s">
        <v>21</v>
      </c>
      <c s="800"/>
      <c s="797" t="s">
        <v>270</v>
      </c>
      <c s="797"/>
      <c s="601" t="str">
        <f>ATTENDANCESHEET!$E$4</f>
        <v>विद्यालय कोड :-1191153</v>
      </c>
      <c s="601"/>
      <c s="601"/>
      <c s="601"/>
      <c s="35"/>
    </row>
    <row r="5" spans="1:11" ht="18.75" customHeight="1">
      <c r="A5" s="602" t="str">
        <f>CONCATENATE('MASTER SHEET'!$A$9," :--  ",'MASTER SHEET'!$C$9)</f>
        <v>बैच नम्बर :--  1</v>
      </c>
      <c s="602"/>
      <c s="278" t="str">
        <f>'MASTER SHEET'!$A$8</f>
        <v>दिनांक  :---</v>
      </c>
      <c s="802" t="str">
        <f>TEXT('MASTER SHEET'!$B$8,"DD-MMM-YY")</f>
        <v>03-Feb-24</v>
      </c>
      <c s="802"/>
      <c s="801" t="str">
        <f>CONCATENATE('MASTER SHEET'!$C$8," ",'MASTER SHEET'!$D$8)</f>
        <v>समय:- 10.00  AM TO 2.00 PM</v>
      </c>
      <c s="801"/>
      <c s="801"/>
      <c s="801"/>
      <c s="801"/>
      <c s="70"/>
    </row>
    <row r="6" spans="1:11" ht="17.25" customHeight="1">
      <c r="A6" s="602" t="s">
        <v>32</v>
      </c>
      <c s="668"/>
      <c s="668"/>
      <c s="668"/>
      <c s="668"/>
      <c s="668"/>
      <c s="668"/>
      <c s="668"/>
      <c s="668"/>
      <c s="668"/>
      <c s="70"/>
    </row>
    <row r="7" spans="1:11" ht="32.25" customHeight="1">
      <c r="A7" s="794" t="s">
        <v>33</v>
      </c>
      <c s="794" t="s">
        <v>34</v>
      </c>
      <c s="794" t="s">
        <v>35</v>
      </c>
      <c s="803" t="s">
        <v>36</v>
      </c>
      <c s="804"/>
      <c s="650"/>
      <c s="794" t="s">
        <v>37</v>
      </c>
      <c s="794" t="s">
        <v>38</v>
      </c>
      <c s="794" t="s">
        <v>39</v>
      </c>
      <c s="798" t="s">
        <v>40</v>
      </c>
      <c s="70"/>
    </row>
    <row r="8" spans="1:11" ht="19.5" customHeight="1">
      <c r="A8" s="796"/>
      <c s="795"/>
      <c s="795"/>
      <c s="273" t="s">
        <v>41</v>
      </c>
      <c s="273" t="s">
        <v>42</v>
      </c>
      <c s="273" t="s">
        <v>43</v>
      </c>
      <c s="795"/>
      <c s="795"/>
      <c s="795"/>
      <c s="799"/>
      <c s="70"/>
    </row>
    <row r="9" spans="1:11" ht="13.5" customHeight="1">
      <c r="A9" s="795"/>
      <c s="273" t="s">
        <v>44</v>
      </c>
      <c s="273">
        <v>10</v>
      </c>
      <c s="273">
        <v>4</v>
      </c>
      <c s="273">
        <v>4</v>
      </c>
      <c s="273">
        <v>8</v>
      </c>
      <c s="273">
        <v>4</v>
      </c>
      <c s="273">
        <v>4</v>
      </c>
      <c s="273">
        <v>4</v>
      </c>
      <c s="279">
        <f>SUM(C9,F9:I9)</f>
        <v>30</v>
      </c>
      <c s="35"/>
    </row>
    <row r="10" spans="1:11" ht="19.5" customHeight="1">
      <c r="A10" s="254">
        <f>IF('MASTER SHEET'!B12="","",ROWS('MASTER SHEET'!$B$16:B16))</f>
        <v>1</v>
      </c>
      <c s="254" t="str">
        <f>" "&amp;ATTENDANCESHEET!B8&amp;" "</f>
        <v xml:space="preserve">  3265916  </v>
      </c>
      <c s="280"/>
      <c s="280"/>
      <c s="280"/>
      <c s="280"/>
      <c s="280"/>
      <c s="280"/>
      <c s="280"/>
      <c s="281" t="str">
        <f>IF(C10="","",SUM(E10:I10))</f>
        <v/>
      </c>
      <c s="35"/>
    </row>
    <row r="11" spans="1:11" ht="19.5" customHeight="1">
      <c r="A11" s="254">
        <f>IF('MASTER SHEET'!B13="","",ROWS('MASTER SHEET'!$B$16:B17))</f>
        <v>2</v>
      </c>
      <c s="254" t="str">
        <f>" "&amp;ATTENDANCESHEET!B9&amp;" "</f>
        <v xml:space="preserve">  3265917  </v>
      </c>
      <c s="280"/>
      <c s="280"/>
      <c s="280"/>
      <c s="280" t="str">
        <f t="shared" si="0" ref="F11:F34">IF(D11="","",SUM(D11:E11))</f>
        <v/>
      </c>
      <c s="280"/>
      <c s="280"/>
      <c s="280"/>
      <c s="281" t="str">
        <f t="shared" si="1" ref="J11:J34">IF(C11="","",SUM(E11,F11:I11))</f>
        <v/>
      </c>
      <c s="35"/>
    </row>
    <row r="12" spans="1:11" ht="19.5" customHeight="1">
      <c r="A12" s="254">
        <f>IF('MASTER SHEET'!B14="","",ROWS('MASTER SHEET'!$B$16:B18))</f>
        <v>3</v>
      </c>
      <c s="254" t="str">
        <f>" "&amp;ATTENDANCESHEET!B10&amp;" "</f>
        <v xml:space="preserve">  3265918  </v>
      </c>
      <c s="280"/>
      <c s="280"/>
      <c s="280"/>
      <c s="280" t="str">
        <f t="shared" si="0"/>
        <v/>
      </c>
      <c s="280"/>
      <c s="280"/>
      <c s="280"/>
      <c s="281" t="str">
        <f t="shared" si="1"/>
        <v/>
      </c>
      <c s="35"/>
    </row>
    <row r="13" spans="1:11" ht="19.5" customHeight="1">
      <c r="A13" s="254">
        <f>IF('MASTER SHEET'!B15="","",ROWS('MASTER SHEET'!$B$16:B19))</f>
        <v>4</v>
      </c>
      <c s="254" t="str">
        <f>" "&amp;ATTENDANCESHEET!B11&amp;" "</f>
        <v xml:space="preserve">  3265919  </v>
      </c>
      <c s="280"/>
      <c s="280"/>
      <c s="280"/>
      <c s="280" t="str">
        <f t="shared" si="0"/>
        <v/>
      </c>
      <c s="280"/>
      <c s="280"/>
      <c s="280"/>
      <c s="281" t="str">
        <f t="shared" si="1"/>
        <v/>
      </c>
      <c s="35"/>
    </row>
    <row r="14" spans="1:11" ht="19.5" customHeight="1">
      <c r="A14" s="254">
        <f>IF('MASTER SHEET'!B16="","",ROWS('MASTER SHEET'!$B$16:B20))</f>
        <v>5</v>
      </c>
      <c s="254" t="str">
        <f>" "&amp;ATTENDANCESHEET!B12&amp;" "</f>
        <v xml:space="preserve">  3265920  </v>
      </c>
      <c s="280"/>
      <c s="280"/>
      <c s="280"/>
      <c s="280" t="str">
        <f t="shared" si="0"/>
        <v/>
      </c>
      <c s="280"/>
      <c s="280"/>
      <c s="280"/>
      <c s="281" t="str">
        <f t="shared" si="1"/>
        <v/>
      </c>
      <c s="35"/>
    </row>
    <row r="15" spans="1:11" ht="19.5" customHeight="1">
      <c r="A15" s="254">
        <f>IF('MASTER SHEET'!B17="","",ROWS('MASTER SHEET'!$B$16:B21))</f>
        <v>6</v>
      </c>
      <c s="254" t="str">
        <f>" "&amp;ATTENDANCESHEET!B13&amp;" "</f>
        <v xml:space="preserve">  3265921  </v>
      </c>
      <c s="280"/>
      <c s="280"/>
      <c s="280"/>
      <c s="280" t="str">
        <f t="shared" si="0"/>
        <v/>
      </c>
      <c s="280"/>
      <c s="280"/>
      <c s="280"/>
      <c s="281" t="str">
        <f t="shared" si="1"/>
        <v/>
      </c>
      <c s="35"/>
    </row>
    <row r="16" spans="1:11" ht="19.5" customHeight="1">
      <c r="A16" s="254">
        <f>IF('MASTER SHEET'!B18="","",ROWS('MASTER SHEET'!$B$16:B22))</f>
        <v>7</v>
      </c>
      <c s="254" t="str">
        <f>" "&amp;ATTENDANCESHEET!B14&amp;" "</f>
        <v xml:space="preserve">  3265922  </v>
      </c>
      <c s="280"/>
      <c s="280"/>
      <c s="280"/>
      <c s="280" t="str">
        <f t="shared" si="0"/>
        <v/>
      </c>
      <c s="280"/>
      <c s="280"/>
      <c s="280"/>
      <c s="281" t="str">
        <f t="shared" si="1"/>
        <v/>
      </c>
      <c s="35"/>
    </row>
    <row r="17" spans="1:11" ht="19.5" customHeight="1">
      <c r="A17" s="254">
        <f>IF('MASTER SHEET'!B19="","",ROWS('MASTER SHEET'!$B$16:B23))</f>
        <v>8</v>
      </c>
      <c s="254" t="str">
        <f>" "&amp;ATTENDANCESHEET!B15&amp;" "</f>
        <v xml:space="preserve">  3265923  </v>
      </c>
      <c s="280"/>
      <c s="280"/>
      <c s="280"/>
      <c s="280" t="str">
        <f t="shared" si="0"/>
        <v/>
      </c>
      <c s="280"/>
      <c s="280"/>
      <c s="280"/>
      <c s="281" t="str">
        <f t="shared" si="1"/>
        <v/>
      </c>
      <c s="35"/>
    </row>
    <row r="18" spans="1:11" ht="19.5" customHeight="1">
      <c r="A18" s="254">
        <f>IF('MASTER SHEET'!B20="","",ROWS('MASTER SHEET'!$B$16:B24))</f>
        <v>9</v>
      </c>
      <c s="254" t="str">
        <f>" "&amp;ATTENDANCESHEET!B16&amp;" "</f>
        <v xml:space="preserve">  3265924  </v>
      </c>
      <c s="280"/>
      <c s="280"/>
      <c s="280"/>
      <c s="280" t="str">
        <f t="shared" si="0"/>
        <v/>
      </c>
      <c s="280"/>
      <c s="280"/>
      <c s="280"/>
      <c s="281" t="str">
        <f t="shared" si="1"/>
        <v/>
      </c>
      <c s="35"/>
    </row>
    <row r="19" spans="1:11" ht="19.5" customHeight="1">
      <c r="A19" s="254">
        <f>IF('MASTER SHEET'!B21="","",ROWS('MASTER SHEET'!$B$16:B25))</f>
        <v>10</v>
      </c>
      <c s="254" t="str">
        <f>" "&amp;ATTENDANCESHEET!B17&amp;" "</f>
        <v xml:space="preserve">  3265925  </v>
      </c>
      <c s="280"/>
      <c s="280"/>
      <c s="280"/>
      <c s="280" t="str">
        <f t="shared" si="0"/>
        <v/>
      </c>
      <c s="280"/>
      <c s="280"/>
      <c s="280"/>
      <c s="281" t="str">
        <f t="shared" si="1"/>
        <v/>
      </c>
      <c s="35"/>
    </row>
    <row r="20" spans="1:11" ht="19.5" customHeight="1">
      <c r="A20" s="254">
        <f>IF('MASTER SHEET'!B22="","",ROWS('MASTER SHEET'!$B$16:B26))</f>
        <v>11</v>
      </c>
      <c s="254" t="str">
        <f>" "&amp;ATTENDANCESHEET!B18&amp;" "</f>
        <v xml:space="preserve">  3265926  </v>
      </c>
      <c s="280"/>
      <c s="280"/>
      <c s="280"/>
      <c s="280" t="str">
        <f t="shared" si="0"/>
        <v/>
      </c>
      <c s="280"/>
      <c s="280"/>
      <c s="280"/>
      <c s="281" t="str">
        <f t="shared" si="1"/>
        <v/>
      </c>
      <c s="35"/>
    </row>
    <row r="21" spans="1:11" ht="19.5" customHeight="1">
      <c r="A21" s="254">
        <f>IF('MASTER SHEET'!B23="","",ROWS('MASTER SHEET'!$B$16:B27))</f>
        <v>12</v>
      </c>
      <c s="254" t="str">
        <f>" "&amp;ATTENDANCESHEET!B19&amp;" "</f>
        <v xml:space="preserve">  3265927  </v>
      </c>
      <c s="280"/>
      <c s="280"/>
      <c s="280"/>
      <c s="280" t="str">
        <f t="shared" si="0"/>
        <v/>
      </c>
      <c s="280"/>
      <c s="280"/>
      <c s="280"/>
      <c s="281" t="str">
        <f t="shared" si="1"/>
        <v/>
      </c>
      <c s="35"/>
    </row>
    <row r="22" spans="1:11" ht="19.5" customHeight="1">
      <c r="A22" s="254" t="str">
        <f>IF('MASTER SHEET'!B24="","",ROWS('MASTER SHEET'!$B$16:B28))</f>
        <v/>
      </c>
      <c s="254" t="str">
        <f>" "&amp;ATTENDANCESHEET!B20&amp;" "</f>
        <v xml:space="preserve">    </v>
      </c>
      <c s="280"/>
      <c s="280"/>
      <c s="280"/>
      <c s="280" t="str">
        <f t="shared" si="0"/>
        <v/>
      </c>
      <c s="280"/>
      <c s="280"/>
      <c s="280"/>
      <c s="281" t="str">
        <f t="shared" si="1"/>
        <v/>
      </c>
      <c s="35"/>
    </row>
    <row r="23" spans="1:11" ht="19.5" customHeight="1">
      <c r="A23" s="254" t="str">
        <f>IF('MASTER SHEET'!B25="","",ROWS('MASTER SHEET'!$B$16:B29))</f>
        <v/>
      </c>
      <c s="254" t="str">
        <f>" "&amp;ATTENDANCESHEET!B21&amp;" "</f>
        <v xml:space="preserve">    </v>
      </c>
      <c s="280"/>
      <c s="280"/>
      <c s="280"/>
      <c s="280" t="str">
        <f t="shared" si="0"/>
        <v/>
      </c>
      <c s="280"/>
      <c s="280"/>
      <c s="280"/>
      <c s="281" t="str">
        <f t="shared" si="1"/>
        <v/>
      </c>
      <c s="35"/>
    </row>
    <row r="24" spans="1:11" ht="19.5" customHeight="1">
      <c r="A24" s="254" t="str">
        <f>IF('MASTER SHEET'!B26="","",ROWS('MASTER SHEET'!$B$16:B30))</f>
        <v/>
      </c>
      <c s="254" t="str">
        <f>" "&amp;ATTENDANCESHEET!B22&amp;" "</f>
        <v xml:space="preserve">    </v>
      </c>
      <c s="280"/>
      <c s="280"/>
      <c s="280"/>
      <c s="280" t="str">
        <f t="shared" si="0"/>
        <v/>
      </c>
      <c s="280"/>
      <c s="280"/>
      <c s="280"/>
      <c s="281" t="str">
        <f t="shared" si="1"/>
        <v/>
      </c>
      <c s="35"/>
    </row>
    <row r="25" spans="1:11" ht="19.5" customHeight="1">
      <c r="A25" s="254" t="str">
        <f>IF('MASTER SHEET'!B27="","",ROWS('MASTER SHEET'!$B$16:B31))</f>
        <v/>
      </c>
      <c s="254" t="str">
        <f>" "&amp;ATTENDANCESHEET!B23&amp;" "</f>
        <v xml:space="preserve">    </v>
      </c>
      <c s="280"/>
      <c s="280"/>
      <c s="280"/>
      <c s="280" t="str">
        <f t="shared" si="0"/>
        <v/>
      </c>
      <c s="280"/>
      <c s="280"/>
      <c s="280"/>
      <c s="281" t="str">
        <f t="shared" si="1"/>
        <v/>
      </c>
      <c s="35"/>
    </row>
    <row r="26" spans="1:11" ht="19.5" customHeight="1">
      <c r="A26" s="254" t="str">
        <f>IF('MASTER SHEET'!B28="","",ROWS('MASTER SHEET'!$B$16:B32))</f>
        <v/>
      </c>
      <c s="254" t="str">
        <f>" "&amp;ATTENDANCESHEET!B24&amp;" "</f>
        <v xml:space="preserve">    </v>
      </c>
      <c s="280"/>
      <c s="280"/>
      <c s="280"/>
      <c s="280" t="str">
        <f t="shared" si="0"/>
        <v/>
      </c>
      <c s="280"/>
      <c s="280"/>
      <c s="280"/>
      <c s="281" t="str">
        <f t="shared" si="1"/>
        <v/>
      </c>
      <c s="35"/>
    </row>
    <row r="27" spans="1:11" ht="19.5" customHeight="1">
      <c r="A27" s="254" t="str">
        <f>IF('MASTER SHEET'!B29="","",ROWS('MASTER SHEET'!$B$16:B33))</f>
        <v/>
      </c>
      <c s="254" t="str">
        <f>" "&amp;ATTENDANCESHEET!B25&amp;" "</f>
        <v xml:space="preserve">    </v>
      </c>
      <c s="280"/>
      <c s="280"/>
      <c s="280"/>
      <c s="280" t="str">
        <f t="shared" si="0"/>
        <v/>
      </c>
      <c s="280"/>
      <c s="280"/>
      <c s="280"/>
      <c s="281" t="str">
        <f t="shared" si="1"/>
        <v/>
      </c>
      <c s="35"/>
    </row>
    <row r="28" spans="1:11" ht="19.5" customHeight="1">
      <c r="A28" s="254" t="str">
        <f>IF('MASTER SHEET'!B30="","",ROWS('MASTER SHEET'!$B$16:B34))</f>
        <v/>
      </c>
      <c s="254" t="str">
        <f>" "&amp;ATTENDANCESHEET!B26&amp;" "</f>
        <v xml:space="preserve">    </v>
      </c>
      <c s="280"/>
      <c s="280"/>
      <c s="280"/>
      <c s="280" t="str">
        <f t="shared" si="0"/>
        <v/>
      </c>
      <c s="280"/>
      <c s="280"/>
      <c s="280"/>
      <c s="281" t="str">
        <f t="shared" si="1"/>
        <v/>
      </c>
      <c s="35"/>
    </row>
    <row r="29" spans="1:11" ht="19.5" customHeight="1">
      <c r="A29" s="254" t="str">
        <f>IF('MASTER SHEET'!B31="","",ROWS('MASTER SHEET'!$B$16:B35))</f>
        <v/>
      </c>
      <c s="254" t="str">
        <f>" "&amp;ATTENDANCESHEET!B27&amp;" "</f>
        <v xml:space="preserve">    </v>
      </c>
      <c s="280"/>
      <c s="280"/>
      <c s="280"/>
      <c s="280" t="str">
        <f t="shared" si="0"/>
        <v/>
      </c>
      <c s="280"/>
      <c s="280"/>
      <c s="280"/>
      <c s="281" t="str">
        <f t="shared" si="1"/>
        <v/>
      </c>
      <c s="35"/>
    </row>
    <row r="30" spans="1:11" ht="19.5" customHeight="1">
      <c r="A30" s="254" t="str">
        <f>IF('MASTER SHEET'!B32="","",ROWS('MASTER SHEET'!$B$16:B36))</f>
        <v/>
      </c>
      <c s="254" t="str">
        <f>" "&amp;ATTENDANCESHEET!B28&amp;" "</f>
        <v xml:space="preserve">    </v>
      </c>
      <c s="280"/>
      <c s="280"/>
      <c s="280"/>
      <c s="280" t="str">
        <f t="shared" si="0"/>
        <v/>
      </c>
      <c s="280"/>
      <c s="280"/>
      <c s="280"/>
      <c s="281" t="str">
        <f t="shared" si="1"/>
        <v/>
      </c>
      <c s="35"/>
    </row>
    <row r="31" spans="1:11" ht="19.5" customHeight="1">
      <c r="A31" s="254" t="str">
        <f>IF('MASTER SHEET'!B33="","",ROWS('MASTER SHEET'!$B$16:B37))</f>
        <v/>
      </c>
      <c s="254" t="str">
        <f>" "&amp;ATTENDANCESHEET!B29&amp;" "</f>
        <v xml:space="preserve">    </v>
      </c>
      <c s="280"/>
      <c s="280"/>
      <c s="280"/>
      <c s="280" t="str">
        <f t="shared" si="0"/>
        <v/>
      </c>
      <c s="280"/>
      <c s="280"/>
      <c s="280"/>
      <c s="281" t="str">
        <f t="shared" si="1"/>
        <v/>
      </c>
      <c s="35"/>
    </row>
    <row r="32" spans="1:11" ht="19.5" customHeight="1">
      <c r="A32" s="254" t="str">
        <f>IF('MASTER SHEET'!B34="","",ROWS('MASTER SHEET'!$B$16:B38))</f>
        <v/>
      </c>
      <c s="254" t="str">
        <f>" "&amp;ATTENDANCESHEET!B30&amp;" "</f>
        <v xml:space="preserve">    </v>
      </c>
      <c s="280"/>
      <c s="280"/>
      <c s="280"/>
      <c s="280" t="str">
        <f t="shared" si="0"/>
        <v/>
      </c>
      <c s="280"/>
      <c s="280"/>
      <c s="280"/>
      <c s="281" t="str">
        <f t="shared" si="1"/>
        <v/>
      </c>
      <c s="35"/>
    </row>
    <row r="33" spans="1:11" ht="19.5" customHeight="1">
      <c r="A33" s="254" t="str">
        <f>IF('MASTER SHEET'!B35="","",ROWS('MASTER SHEET'!$B$16:B39))</f>
        <v/>
      </c>
      <c s="254" t="str">
        <f>" "&amp;ATTENDANCESHEET!B31&amp;" "</f>
        <v xml:space="preserve">    </v>
      </c>
      <c s="280"/>
      <c s="280"/>
      <c s="280"/>
      <c s="280" t="str">
        <f t="shared" si="0"/>
        <v/>
      </c>
      <c s="280"/>
      <c s="280"/>
      <c s="280"/>
      <c s="281" t="str">
        <f t="shared" si="1"/>
        <v/>
      </c>
      <c s="35"/>
    </row>
    <row r="34" spans="1:11" ht="21.75" customHeight="1">
      <c r="A34" s="254" t="str">
        <f>IF('MASTER SHEET'!B36="","",ROWS('MASTER SHEET'!$B$16:B40))</f>
        <v/>
      </c>
      <c s="254" t="str">
        <f>" "&amp;ATTENDANCESHEET!B32&amp;" "</f>
        <v xml:space="preserve">    </v>
      </c>
      <c s="280"/>
      <c s="280"/>
      <c s="280"/>
      <c s="280" t="str">
        <f t="shared" si="0"/>
        <v/>
      </c>
      <c s="280"/>
      <c s="280"/>
      <c s="280"/>
      <c s="281" t="str">
        <f t="shared" si="1"/>
        <v/>
      </c>
      <c s="35"/>
    </row>
    <row r="35" spans="1:11" s="57" customFormat="1" ht="21.75" customHeight="1">
      <c r="A35" s="254" t="str">
        <f>IF('MASTER SHEET'!B37="","",ROWS('MASTER SHEET'!$B$16:B41))</f>
        <v/>
      </c>
      <c s="254" t="str">
        <f>" "&amp;ATTENDANCESHEET!B33&amp;" "</f>
        <v xml:space="preserve">    </v>
      </c>
      <c s="280"/>
      <c s="280"/>
      <c s="280"/>
      <c s="280"/>
      <c s="280"/>
      <c s="280"/>
      <c s="280"/>
      <c s="281"/>
      <c s="35"/>
    </row>
    <row r="36" spans="1:11" s="57" customFormat="1" ht="21.75" customHeight="1">
      <c r="A36" s="254" t="str">
        <f>IF('MASTER SHEET'!B38="","",ROWS('MASTER SHEET'!$B$16:B42))</f>
        <v/>
      </c>
      <c s="254" t="str">
        <f>" "&amp;ATTENDANCESHEET!B34&amp;" "</f>
        <v xml:space="preserve">    </v>
      </c>
      <c s="280"/>
      <c s="280"/>
      <c s="280"/>
      <c s="280"/>
      <c s="280"/>
      <c s="280"/>
      <c s="280"/>
      <c s="281"/>
      <c s="35"/>
    </row>
    <row r="37" spans="1:11" s="57" customFormat="1" ht="21.75" customHeight="1">
      <c r="A37" s="254" t="str">
        <f>IF('MASTER SHEET'!B39="","",ROWS('MASTER SHEET'!$B$16:B43))</f>
        <v/>
      </c>
      <c s="254" t="str">
        <f>" "&amp;ATTENDANCESHEET!B35&amp;" "</f>
        <v xml:space="preserve">    </v>
      </c>
      <c s="280"/>
      <c s="280"/>
      <c s="280"/>
      <c s="280"/>
      <c s="280"/>
      <c s="280"/>
      <c s="280"/>
      <c s="281"/>
      <c s="35"/>
    </row>
    <row r="38" spans="1:11" s="57" customFormat="1" ht="21.75" customHeight="1">
      <c r="A38" s="254" t="str">
        <f>IF('MASTER SHEET'!B40="","",ROWS('MASTER SHEET'!$B$16:B44))</f>
        <v/>
      </c>
      <c s="254" t="str">
        <f>" "&amp;ATTENDANCESHEET!B36&amp;" "</f>
        <v xml:space="preserve">    </v>
      </c>
      <c s="280"/>
      <c s="280"/>
      <c s="280"/>
      <c s="280"/>
      <c s="280"/>
      <c s="280"/>
      <c s="280"/>
      <c s="281"/>
      <c s="35"/>
    </row>
    <row r="39" spans="1:11" s="57" customFormat="1" ht="21.75" customHeight="1">
      <c r="A39" s="254" t="str">
        <f>IF('MASTER SHEET'!B41="","",ROWS('MASTER SHEET'!$B$16:B45))</f>
        <v/>
      </c>
      <c s="254" t="str">
        <f>" "&amp;ATTENDANCESHEET!B37&amp;" "</f>
        <v xml:space="preserve">    </v>
      </c>
      <c s="280"/>
      <c s="280"/>
      <c s="280"/>
      <c s="280"/>
      <c s="280"/>
      <c s="280"/>
      <c s="280"/>
      <c s="281"/>
      <c s="35"/>
    </row>
    <row r="40" spans="1:11" ht="19.5" customHeight="1">
      <c r="A40" s="257" t="s">
        <v>224</v>
      </c>
      <c s="256"/>
      <c s="256"/>
      <c s="256"/>
      <c s="256"/>
      <c s="256"/>
      <c s="256"/>
      <c s="256"/>
      <c s="256"/>
      <c s="256"/>
      <c s="35"/>
    </row>
    <row r="41" spans="1:11" ht="19.5" customHeight="1">
      <c r="A41" s="255"/>
      <c s="255"/>
      <c s="255"/>
      <c s="255"/>
      <c s="667" t="s">
        <v>45</v>
      </c>
      <c s="668"/>
      <c s="667"/>
      <c s="668"/>
      <c s="668"/>
      <c s="668"/>
      <c s="35"/>
    </row>
    <row r="42" spans="1:11" ht="19.5" customHeight="1">
      <c r="A42" s="805" t="s">
        <v>47</v>
      </c>
      <c s="668"/>
      <c s="282" t="str">
        <f>D5</f>
        <v>03-Feb-24</v>
      </c>
      <c s="255"/>
      <c s="667" t="s">
        <v>48</v>
      </c>
      <c s="668"/>
      <c s="667"/>
      <c s="668"/>
      <c s="668"/>
      <c s="668"/>
      <c s="35"/>
    </row>
    <row r="43" spans="1:11" ht="19.5" customHeight="1">
      <c r="A43" s="255"/>
      <c s="255"/>
      <c s="255"/>
      <c s="255"/>
      <c s="667" t="s">
        <v>49</v>
      </c>
      <c s="668"/>
      <c s="667"/>
      <c s="668"/>
      <c s="668"/>
      <c s="668"/>
      <c s="35"/>
    </row>
    <row r="44" spans="1:11" ht="19.5" customHeight="1">
      <c r="A44" s="51"/>
      <c s="51"/>
      <c s="51"/>
      <c s="51"/>
      <c s="51"/>
      <c s="51"/>
      <c s="51"/>
      <c s="51"/>
      <c s="51"/>
      <c s="51"/>
      <c s="35"/>
    </row>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thickBot="1"/>
  </sheetData>
  <sheetProtection password="CDA0" sheet="1" objects="1" scenarios="1" formatRows="0"/>
  <mergeCells count="26">
    <mergeCell ref="A6:J6"/>
    <mergeCell ref="C7:C8"/>
    <mergeCell ref="G7:G8"/>
    <mergeCell ref="E43:F43"/>
    <mergeCell ref="G43:J43"/>
    <mergeCell ref="E41:F41"/>
    <mergeCell ref="G41:J41"/>
    <mergeCell ref="A42:B42"/>
    <mergeCell ref="E42:F42"/>
    <mergeCell ref="G42:J42"/>
    <mergeCell ref="A1:J1"/>
    <mergeCell ref="H7:H8"/>
    <mergeCell ref="A2:J2"/>
    <mergeCell ref="A7:A9"/>
    <mergeCell ref="E4:F4"/>
    <mergeCell ref="J7:J8"/>
    <mergeCell ref="A3:J3"/>
    <mergeCell ref="I7:I8"/>
    <mergeCell ref="A4:B4"/>
    <mergeCell ref="C4:D4"/>
    <mergeCell ref="F5:J5"/>
    <mergeCell ref="G4:J4"/>
    <mergeCell ref="B7:B8"/>
    <mergeCell ref="A5:B5"/>
    <mergeCell ref="D5:E5"/>
    <mergeCell ref="D7:F7"/>
  </mergeCells>
  <conditionalFormatting sqref="A10:J39">
    <cfRule type="expression" priority="1" dxfId="0">
      <formula>$A10&lt;&gt;""</formula>
    </cfRule>
  </conditionalFormatting>
  <dataValidations count="2">
    <dataValidation type="list" allowBlank="1" showInputMessage="1" showErrorMessage="1" sqref="E4">
      <formula1>INDIRECT($C$4)</formula1>
    </dataValidation>
    <dataValidation type="list" allowBlank="1" showInputMessage="1" showErrorMessage="1" sqref="C4">
      <formula1>'MASTER SHEET'!$BU$12:$CL$12</formula1>
    </dataValidation>
  </dataValidations>
  <printOptions horizontalCentered="1"/>
  <pageMargins left="0.196850393700787" right="0.118110236220472" top="0.196850393700787" bottom="0.196850393700787" header="0.118110236220472" footer="0.118110236220472"/>
  <pageSetup fitToHeight="0" orientation="portrait" paperSize="9" scale="94"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548DD4"/>
    <pageSetUpPr fitToPage="1"/>
  </sheetPr>
  <dimension ref="A1:O45"/>
  <sheetViews>
    <sheetView workbookViewId="0" topLeftCell="A4">
      <selection pane="topLeft" activeCell="M13" sqref="M13"/>
    </sheetView>
  </sheetViews>
  <sheetFormatPr defaultColWidth="0" defaultRowHeight="15" customHeight="1" zeroHeight="1"/>
  <cols>
    <col min="1" max="2" width="5.57142857142857" customWidth="1"/>
    <col min="3" max="3" width="13.5714285714286" customWidth="1"/>
    <col min="4" max="4" width="7.42857142857143" customWidth="1"/>
    <col min="5" max="8" width="6.71428571428571" customWidth="1"/>
    <col min="9" max="9" width="7.57142857142857" customWidth="1"/>
    <col min="10" max="13" width="6.71428571428571" customWidth="1"/>
    <col min="14" max="14" width="5.28571428571429" customWidth="1"/>
    <col min="15" max="15" width="9.14285714285714" customWidth="1"/>
    <col min="16" max="16384" width="14" hidden="1"/>
  </cols>
  <sheetData>
    <row r="1" spans="1:15" ht="18.75" customHeight="1">
      <c r="A1" s="772" t="str">
        <f>'MASTER SHEET'!$A$1</f>
        <v>माध्यमिक शिक्षा बोर्ड राजस्थान, अजमेर</v>
      </c>
      <c s="773"/>
      <c s="773"/>
      <c s="773"/>
      <c s="773"/>
      <c s="773"/>
      <c s="773"/>
      <c s="773"/>
      <c s="773"/>
      <c s="773"/>
      <c s="773"/>
      <c s="773"/>
      <c s="773"/>
      <c s="810"/>
      <c s="35"/>
    </row>
    <row r="2" spans="1:15" ht="24" customHeight="1">
      <c r="A2" s="779" t="str">
        <f>'MASTER SHEET'!$A$2</f>
        <v xml:space="preserve">    उच्च माध्यमिक प्रायोगिक परीक्षा - 2024</v>
      </c>
      <c s="780"/>
      <c s="780"/>
      <c s="780"/>
      <c s="780"/>
      <c s="780"/>
      <c s="780"/>
      <c s="780"/>
      <c s="780"/>
      <c s="780"/>
      <c s="780"/>
      <c s="780"/>
      <c s="780"/>
      <c s="809"/>
      <c s="35"/>
    </row>
    <row r="3" spans="1:15" ht="41.25" customHeight="1">
      <c r="A3" s="779" t="str">
        <f>ATTENDANCESHEET!$A$4</f>
        <v>विद्यालय का नाम :-GOVT.SEN.SEC.SCHOOL DASANA KHURD (MOULASR)DEEDWANA-KUCHAMAN</v>
      </c>
      <c s="780"/>
      <c s="780"/>
      <c s="780"/>
      <c s="780"/>
      <c s="780"/>
      <c s="780"/>
      <c s="780"/>
      <c s="780"/>
      <c s="780"/>
      <c s="780"/>
      <c s="780"/>
      <c s="780"/>
      <c s="809"/>
      <c s="35"/>
    </row>
    <row r="4" spans="1:15" ht="21" customHeight="1">
      <c r="A4" s="785" t="s">
        <v>9</v>
      </c>
      <c s="735"/>
      <c s="814" t="s">
        <v>12</v>
      </c>
      <c s="814"/>
      <c s="820" t="s">
        <v>271</v>
      </c>
      <c s="820"/>
      <c s="820"/>
      <c s="820"/>
      <c s="729" t="str">
        <f>ATTENDANCESHEET!$E$4</f>
        <v>विद्यालय कोड :-1191153</v>
      </c>
      <c s="729"/>
      <c s="729"/>
      <c s="729"/>
      <c s="729"/>
      <c s="819"/>
      <c s="35"/>
    </row>
    <row r="5" spans="1:15" ht="21" customHeight="1">
      <c r="A5" s="786" t="str">
        <f>CONCATENATE('MASTER SHEET'!$A$9," :--  ",'MASTER SHEET'!$C$9)</f>
        <v>बैच नम्बर :--  1</v>
      </c>
      <c s="728"/>
      <c s="728"/>
      <c s="821" t="str">
        <f>'MASTER SHEET'!$A$8</f>
        <v>दिनांक  :---</v>
      </c>
      <c s="821"/>
      <c s="816" t="str">
        <f>TEXT('MASTER SHEET'!$B$8,"DD-MMM-YY")</f>
        <v>03-Feb-24</v>
      </c>
      <c s="816"/>
      <c s="816"/>
      <c s="783" t="str">
        <f>CONCATENATE('MASTER SHEET'!$C$8," ",'MASTER SHEET'!$D$8)</f>
        <v>समय:- 10.00  AM TO 2.00 PM</v>
      </c>
      <c s="783"/>
      <c s="783"/>
      <c s="783"/>
      <c s="783"/>
      <c s="813"/>
      <c s="35"/>
    </row>
    <row r="6" spans="1:15" ht="19.5" customHeight="1">
      <c r="A6" s="806" t="s">
        <v>32</v>
      </c>
      <c s="807"/>
      <c s="807"/>
      <c s="807"/>
      <c s="807"/>
      <c s="807"/>
      <c s="807"/>
      <c s="807"/>
      <c s="807"/>
      <c s="807"/>
      <c s="807"/>
      <c s="807"/>
      <c s="807"/>
      <c s="808"/>
      <c s="35"/>
    </row>
    <row r="7" spans="1:15" ht="48.75" customHeight="1">
      <c r="A7" s="623" t="s">
        <v>33</v>
      </c>
      <c s="619" t="s">
        <v>50</v>
      </c>
      <c s="619" t="s">
        <v>34</v>
      </c>
      <c s="223" t="s">
        <v>51</v>
      </c>
      <c s="619" t="s">
        <v>52</v>
      </c>
      <c s="822" t="s">
        <v>53</v>
      </c>
      <c s="823"/>
      <c s="619" t="s">
        <v>52</v>
      </c>
      <c s="619" t="s">
        <v>54</v>
      </c>
      <c s="619" t="s">
        <v>52</v>
      </c>
      <c s="619" t="s">
        <v>55</v>
      </c>
      <c s="619" t="s">
        <v>56</v>
      </c>
      <c s="619" t="s">
        <v>57</v>
      </c>
      <c s="817" t="s">
        <v>58</v>
      </c>
      <c s="47"/>
    </row>
    <row r="8" spans="1:15" ht="25.5" customHeight="1">
      <c r="A8" s="812"/>
      <c s="815"/>
      <c s="595"/>
      <c s="619" t="s">
        <v>59</v>
      </c>
      <c s="595"/>
      <c s="619" t="s">
        <v>60</v>
      </c>
      <c s="619" t="s">
        <v>61</v>
      </c>
      <c s="595"/>
      <c s="815"/>
      <c s="595"/>
      <c s="595"/>
      <c s="595"/>
      <c s="595"/>
      <c s="818"/>
      <c s="47"/>
    </row>
    <row r="9" spans="1:15" ht="26.25" customHeight="1">
      <c r="A9" s="605"/>
      <c s="595"/>
      <c s="223" t="s">
        <v>44</v>
      </c>
      <c s="595"/>
      <c s="223">
        <v>10</v>
      </c>
      <c s="595"/>
      <c s="595"/>
      <c s="223">
        <v>6</v>
      </c>
      <c s="595"/>
      <c s="223">
        <v>4</v>
      </c>
      <c s="223">
        <v>5</v>
      </c>
      <c s="223">
        <v>3</v>
      </c>
      <c s="223">
        <v>2</v>
      </c>
      <c s="493">
        <f>SUM(E9,H9,J9:M9)</f>
        <v>30</v>
      </c>
      <c s="47"/>
    </row>
    <row r="10" spans="1:15" ht="6" customHeight="1">
      <c r="A10" s="283"/>
      <c s="71"/>
      <c s="71"/>
      <c s="71"/>
      <c s="71"/>
      <c s="71"/>
      <c s="71"/>
      <c s="71"/>
      <c s="71"/>
      <c s="71"/>
      <c s="71"/>
      <c s="71"/>
      <c s="71"/>
      <c s="284"/>
      <c s="35"/>
    </row>
    <row r="11" spans="1:15" ht="26.25" customHeight="1">
      <c r="A11" s="226">
        <f>IF('MASTER SHEET'!B12="","",ROWS('MASTER SHEET'!$B$16:B16))</f>
        <v>1</v>
      </c>
      <c s="454"/>
      <c s="229" t="str">
        <f>ATTENDANCESHEET!B8</f>
        <v xml:space="preserve"> 3265916 </v>
      </c>
      <c s="438"/>
      <c s="438"/>
      <c s="438"/>
      <c s="438"/>
      <c s="438"/>
      <c s="438"/>
      <c s="438"/>
      <c s="438"/>
      <c s="438"/>
      <c s="438"/>
      <c s="445" t="str">
        <f>IF(E11="","",SUM(E11,H11,J11,K11,L11,M11))</f>
        <v/>
      </c>
      <c s="35"/>
    </row>
    <row r="12" spans="1:15" ht="26.25" customHeight="1">
      <c r="A12" s="226">
        <f>IF('MASTER SHEET'!B13="","",ROWS('MASTER SHEET'!$B$16:B17))</f>
        <v>2</v>
      </c>
      <c s="454"/>
      <c s="229" t="str">
        <f>ATTENDANCESHEET!B9</f>
        <v xml:space="preserve"> 3265917 </v>
      </c>
      <c s="438"/>
      <c s="438"/>
      <c s="438"/>
      <c s="438"/>
      <c s="438"/>
      <c s="438"/>
      <c s="438"/>
      <c s="438"/>
      <c s="438"/>
      <c s="438"/>
      <c s="445" t="str">
        <f t="shared" si="0" ref="N12:N34">IF(E12="","",SUM(E12,H12,J12,K12,L12,M12))</f>
        <v/>
      </c>
      <c s="35"/>
    </row>
    <row r="13" spans="1:15" ht="26.25" customHeight="1">
      <c r="A13" s="226">
        <f>IF('MASTER SHEET'!B14="","",ROWS('MASTER SHEET'!$B$16:B18))</f>
        <v>3</v>
      </c>
      <c s="454"/>
      <c s="229" t="str">
        <f>ATTENDANCESHEET!B10</f>
        <v xml:space="preserve"> 3265918 </v>
      </c>
      <c s="438"/>
      <c s="438"/>
      <c s="438"/>
      <c s="438"/>
      <c s="438"/>
      <c s="438"/>
      <c s="438"/>
      <c s="438"/>
      <c s="438"/>
      <c s="438"/>
      <c s="445" t="str">
        <f t="shared" si="0"/>
        <v/>
      </c>
      <c s="35"/>
    </row>
    <row r="14" spans="1:15" ht="26.25" customHeight="1">
      <c r="A14" s="226">
        <f>IF('MASTER SHEET'!B15="","",ROWS('MASTER SHEET'!$B$16:B19))</f>
        <v>4</v>
      </c>
      <c s="454"/>
      <c s="229" t="str">
        <f>ATTENDANCESHEET!B11</f>
        <v xml:space="preserve"> 3265919 </v>
      </c>
      <c s="438"/>
      <c s="438"/>
      <c s="438"/>
      <c s="438"/>
      <c s="438"/>
      <c s="438"/>
      <c s="438"/>
      <c s="438"/>
      <c s="438"/>
      <c s="438"/>
      <c s="445" t="str">
        <f t="shared" si="0"/>
        <v/>
      </c>
      <c s="35"/>
    </row>
    <row r="15" spans="1:15" ht="26.25" customHeight="1">
      <c r="A15" s="226">
        <f>IF('MASTER SHEET'!B16="","",ROWS('MASTER SHEET'!$B$16:B20))</f>
        <v>5</v>
      </c>
      <c s="454"/>
      <c s="229" t="str">
        <f>ATTENDANCESHEET!B12</f>
        <v xml:space="preserve"> 3265920 </v>
      </c>
      <c s="438"/>
      <c s="438"/>
      <c s="438"/>
      <c s="438"/>
      <c s="438"/>
      <c s="438"/>
      <c s="438"/>
      <c s="438"/>
      <c s="438"/>
      <c s="438"/>
      <c s="445" t="str">
        <f t="shared" si="0"/>
        <v/>
      </c>
      <c s="35"/>
    </row>
    <row r="16" spans="1:15" ht="26.25" customHeight="1">
      <c r="A16" s="226">
        <f>IF('MASTER SHEET'!B17="","",ROWS('MASTER SHEET'!$B$16:B21))</f>
        <v>6</v>
      </c>
      <c s="454"/>
      <c s="229" t="str">
        <f>ATTENDANCESHEET!B13</f>
        <v xml:space="preserve"> 3265921 </v>
      </c>
      <c s="438"/>
      <c s="438"/>
      <c s="438"/>
      <c s="438"/>
      <c s="438"/>
      <c s="438"/>
      <c s="438"/>
      <c s="438"/>
      <c s="438"/>
      <c s="438"/>
      <c s="445" t="str">
        <f t="shared" si="0"/>
        <v/>
      </c>
      <c s="35"/>
    </row>
    <row r="17" spans="1:15" ht="26.25" customHeight="1">
      <c r="A17" s="226">
        <f>IF('MASTER SHEET'!B18="","",ROWS('MASTER SHEET'!$B$16:B22))</f>
        <v>7</v>
      </c>
      <c s="454"/>
      <c s="229" t="str">
        <f>ATTENDANCESHEET!B14</f>
        <v xml:space="preserve"> 3265922 </v>
      </c>
      <c s="438"/>
      <c s="438"/>
      <c s="438"/>
      <c s="438"/>
      <c s="438"/>
      <c s="438"/>
      <c s="438"/>
      <c s="438"/>
      <c s="438"/>
      <c s="438"/>
      <c s="445" t="str">
        <f t="shared" si="0"/>
        <v/>
      </c>
      <c s="35"/>
    </row>
    <row r="18" spans="1:15" ht="26.25" customHeight="1">
      <c r="A18" s="226">
        <f>IF('MASTER SHEET'!B19="","",ROWS('MASTER SHEET'!$B$16:B23))</f>
        <v>8</v>
      </c>
      <c s="454"/>
      <c s="229" t="str">
        <f>ATTENDANCESHEET!B15</f>
        <v xml:space="preserve"> 3265923 </v>
      </c>
      <c s="438"/>
      <c s="438"/>
      <c s="438"/>
      <c s="438"/>
      <c s="438"/>
      <c s="438"/>
      <c s="438"/>
      <c s="438"/>
      <c s="438"/>
      <c s="438"/>
      <c s="445" t="str">
        <f t="shared" si="0"/>
        <v/>
      </c>
      <c s="35"/>
    </row>
    <row r="19" spans="1:15" ht="26.25" customHeight="1">
      <c r="A19" s="226">
        <f>IF('MASTER SHEET'!B20="","",ROWS('MASTER SHEET'!$B$16:B24))</f>
        <v>9</v>
      </c>
      <c s="454"/>
      <c s="229" t="str">
        <f>ATTENDANCESHEET!B16</f>
        <v xml:space="preserve"> 3265924 </v>
      </c>
      <c s="438"/>
      <c s="438"/>
      <c s="438"/>
      <c s="438"/>
      <c s="438"/>
      <c s="438"/>
      <c s="438"/>
      <c s="438"/>
      <c s="438"/>
      <c s="438"/>
      <c s="445" t="str">
        <f t="shared" si="0"/>
        <v/>
      </c>
      <c s="35"/>
    </row>
    <row r="20" spans="1:15" ht="26.25" customHeight="1">
      <c r="A20" s="226">
        <f>IF('MASTER SHEET'!B21="","",ROWS('MASTER SHEET'!$B$16:B25))</f>
        <v>10</v>
      </c>
      <c s="454"/>
      <c s="229" t="str">
        <f>ATTENDANCESHEET!B17</f>
        <v xml:space="preserve"> 3265925 </v>
      </c>
      <c s="438"/>
      <c s="438"/>
      <c s="438"/>
      <c s="438"/>
      <c s="438"/>
      <c s="438"/>
      <c s="438"/>
      <c s="438"/>
      <c s="438"/>
      <c s="438"/>
      <c s="445" t="str">
        <f t="shared" si="0"/>
        <v/>
      </c>
      <c s="35"/>
    </row>
    <row r="21" spans="1:15" ht="26.25" customHeight="1">
      <c r="A21" s="226">
        <f>IF('MASTER SHEET'!B22="","",ROWS('MASTER SHEET'!$B$16:B26))</f>
        <v>11</v>
      </c>
      <c s="454"/>
      <c s="229" t="str">
        <f>ATTENDANCESHEET!B18</f>
        <v xml:space="preserve"> 3265926 </v>
      </c>
      <c s="438"/>
      <c s="438"/>
      <c s="438"/>
      <c s="438"/>
      <c s="438"/>
      <c s="438"/>
      <c s="438"/>
      <c s="438"/>
      <c s="438"/>
      <c s="438"/>
      <c s="445" t="str">
        <f t="shared" si="0"/>
        <v/>
      </c>
      <c s="35"/>
    </row>
    <row r="22" spans="1:15" ht="26.25" customHeight="1">
      <c r="A22" s="226">
        <f>IF('MASTER SHEET'!B23="","",ROWS('MASTER SHEET'!$B$16:B27))</f>
        <v>12</v>
      </c>
      <c s="454"/>
      <c s="229" t="str">
        <f>ATTENDANCESHEET!B19</f>
        <v xml:space="preserve"> 3265927 </v>
      </c>
      <c s="438"/>
      <c s="438"/>
      <c s="438"/>
      <c s="438"/>
      <c s="438"/>
      <c s="438"/>
      <c s="438"/>
      <c s="438"/>
      <c s="438"/>
      <c s="438"/>
      <c s="445" t="str">
        <f t="shared" si="0"/>
        <v/>
      </c>
      <c s="35"/>
    </row>
    <row r="23" spans="1:15" ht="26.25" customHeight="1">
      <c r="A23" s="226" t="str">
        <f>IF('MASTER SHEET'!B24="","",ROWS('MASTER SHEET'!$B$16:B28))</f>
        <v/>
      </c>
      <c s="454"/>
      <c s="229" t="str">
        <f>ATTENDANCESHEET!B20</f>
        <v xml:space="preserve">  </v>
      </c>
      <c s="438"/>
      <c s="438"/>
      <c s="438"/>
      <c s="438"/>
      <c s="438"/>
      <c s="438"/>
      <c s="438"/>
      <c s="438"/>
      <c s="438"/>
      <c s="438"/>
      <c s="445" t="str">
        <f t="shared" si="0"/>
        <v/>
      </c>
      <c s="35"/>
    </row>
    <row r="24" spans="1:15" ht="26.25" customHeight="1">
      <c r="A24" s="226" t="str">
        <f>IF('MASTER SHEET'!B25="","",ROWS('MASTER SHEET'!$B$16:B29))</f>
        <v/>
      </c>
      <c s="454"/>
      <c s="229" t="str">
        <f>ATTENDANCESHEET!B21</f>
        <v xml:space="preserve">  </v>
      </c>
      <c s="438"/>
      <c s="438"/>
      <c s="438"/>
      <c s="438"/>
      <c s="438"/>
      <c s="438"/>
      <c s="438"/>
      <c s="438"/>
      <c s="438"/>
      <c s="438"/>
      <c s="445" t="str">
        <f t="shared" si="0"/>
        <v/>
      </c>
      <c s="35"/>
    </row>
    <row r="25" spans="1:15" ht="26.25" customHeight="1">
      <c r="A25" s="226" t="str">
        <f>IF('MASTER SHEET'!B26="","",ROWS('MASTER SHEET'!$B$16:B30))</f>
        <v/>
      </c>
      <c s="454"/>
      <c s="229" t="str">
        <f>ATTENDANCESHEET!B22</f>
        <v xml:space="preserve">  </v>
      </c>
      <c s="438"/>
      <c s="438"/>
      <c s="438"/>
      <c s="438"/>
      <c s="438"/>
      <c s="438"/>
      <c s="438"/>
      <c s="438"/>
      <c s="438"/>
      <c s="438"/>
      <c s="445" t="str">
        <f t="shared" si="0"/>
        <v/>
      </c>
      <c s="35"/>
    </row>
    <row r="26" spans="1:15" ht="26.25" customHeight="1">
      <c r="A26" s="226" t="str">
        <f>IF('MASTER SHEET'!B27="","",ROWS('MASTER SHEET'!$B$16:B31))</f>
        <v/>
      </c>
      <c s="454"/>
      <c s="229" t="str">
        <f>ATTENDANCESHEET!B23</f>
        <v xml:space="preserve">  </v>
      </c>
      <c s="438"/>
      <c s="438"/>
      <c s="438"/>
      <c s="438"/>
      <c s="438"/>
      <c s="438"/>
      <c s="438"/>
      <c s="438"/>
      <c s="438"/>
      <c s="438"/>
      <c s="445" t="str">
        <f t="shared" si="0"/>
        <v/>
      </c>
      <c s="35"/>
    </row>
    <row r="27" spans="1:15" ht="26.25" customHeight="1">
      <c r="A27" s="226" t="str">
        <f>IF('MASTER SHEET'!B28="","",ROWS('MASTER SHEET'!$B$16:B32))</f>
        <v/>
      </c>
      <c s="454"/>
      <c s="229" t="str">
        <f>ATTENDANCESHEET!B24</f>
        <v xml:space="preserve">  </v>
      </c>
      <c s="438"/>
      <c s="438"/>
      <c s="438"/>
      <c s="438"/>
      <c s="438"/>
      <c s="438"/>
      <c s="438"/>
      <c s="438"/>
      <c s="438"/>
      <c s="438"/>
      <c s="445" t="str">
        <f t="shared" si="0"/>
        <v/>
      </c>
      <c s="35"/>
    </row>
    <row r="28" spans="1:15" ht="26.25" customHeight="1">
      <c r="A28" s="226" t="str">
        <f>IF('MASTER SHEET'!B29="","",ROWS('MASTER SHEET'!$B$16:B33))</f>
        <v/>
      </c>
      <c s="454"/>
      <c s="229" t="str">
        <f>ATTENDANCESHEET!B25</f>
        <v xml:space="preserve">  </v>
      </c>
      <c s="438"/>
      <c s="438"/>
      <c s="438"/>
      <c s="438"/>
      <c s="438"/>
      <c s="438"/>
      <c s="438"/>
      <c s="438"/>
      <c s="438"/>
      <c s="438"/>
      <c s="445" t="str">
        <f t="shared" si="0"/>
        <v/>
      </c>
      <c s="35"/>
    </row>
    <row r="29" spans="1:15" ht="26.25" customHeight="1">
      <c r="A29" s="226" t="str">
        <f>IF('MASTER SHEET'!B30="","",ROWS('MASTER SHEET'!$B$16:B34))</f>
        <v/>
      </c>
      <c s="454"/>
      <c s="229" t="str">
        <f>ATTENDANCESHEET!B26</f>
        <v xml:space="preserve">  </v>
      </c>
      <c s="438"/>
      <c s="438"/>
      <c s="438"/>
      <c s="438"/>
      <c s="438"/>
      <c s="438"/>
      <c s="438"/>
      <c s="438"/>
      <c s="438"/>
      <c s="438"/>
      <c s="445" t="str">
        <f t="shared" si="0"/>
        <v/>
      </c>
      <c s="35"/>
    </row>
    <row r="30" spans="1:15" ht="26.25" customHeight="1">
      <c r="A30" s="226" t="str">
        <f>IF('MASTER SHEET'!B31="","",ROWS('MASTER SHEET'!$B$16:B35))</f>
        <v/>
      </c>
      <c s="454"/>
      <c s="229" t="str">
        <f>ATTENDANCESHEET!B27</f>
        <v xml:space="preserve">  </v>
      </c>
      <c s="438"/>
      <c s="438"/>
      <c s="438"/>
      <c s="438"/>
      <c s="438"/>
      <c s="438"/>
      <c s="438"/>
      <c s="438"/>
      <c s="438"/>
      <c s="438"/>
      <c s="445" t="str">
        <f t="shared" si="0"/>
        <v/>
      </c>
      <c s="35"/>
    </row>
    <row r="31" spans="1:15" ht="26.25" customHeight="1">
      <c r="A31" s="226" t="str">
        <f>IF('MASTER SHEET'!B32="","",ROWS('MASTER SHEET'!$B$16:B36))</f>
        <v/>
      </c>
      <c s="454"/>
      <c s="229" t="str">
        <f>ATTENDANCESHEET!B28</f>
        <v xml:space="preserve">  </v>
      </c>
      <c s="438"/>
      <c s="438"/>
      <c s="438"/>
      <c s="438"/>
      <c s="438"/>
      <c s="438"/>
      <c s="438"/>
      <c s="438"/>
      <c s="438"/>
      <c s="438"/>
      <c s="445" t="str">
        <f t="shared" si="0"/>
        <v/>
      </c>
      <c s="35"/>
    </row>
    <row r="32" spans="1:15" ht="26.25" customHeight="1">
      <c r="A32" s="226" t="str">
        <f>IF('MASTER SHEET'!B33="","",ROWS('MASTER SHEET'!$B$16:B37))</f>
        <v/>
      </c>
      <c s="454"/>
      <c s="229" t="str">
        <f>ATTENDANCESHEET!B29</f>
        <v xml:space="preserve">  </v>
      </c>
      <c s="438"/>
      <c s="438"/>
      <c s="438"/>
      <c s="438"/>
      <c s="438"/>
      <c s="438"/>
      <c s="438"/>
      <c s="438"/>
      <c s="438"/>
      <c s="438"/>
      <c s="445" t="str">
        <f t="shared" si="0"/>
        <v/>
      </c>
      <c s="35"/>
    </row>
    <row r="33" spans="1:15" ht="26.25" customHeight="1">
      <c r="A33" s="226" t="str">
        <f>IF('MASTER SHEET'!B34="","",ROWS('MASTER SHEET'!$B$16:B38))</f>
        <v/>
      </c>
      <c s="454"/>
      <c s="229" t="str">
        <f>ATTENDANCESHEET!B30</f>
        <v xml:space="preserve">  </v>
      </c>
      <c s="438"/>
      <c s="438"/>
      <c s="438"/>
      <c s="438"/>
      <c s="438"/>
      <c s="438"/>
      <c s="438"/>
      <c s="438"/>
      <c s="438"/>
      <c s="438"/>
      <c s="445" t="str">
        <f t="shared" si="0"/>
        <v/>
      </c>
      <c s="35"/>
    </row>
    <row r="34" spans="1:15" ht="26.25" customHeight="1">
      <c r="A34" s="226" t="str">
        <f>IF('MASTER SHEET'!B35="","",ROWS('MASTER SHEET'!$B$16:B39))</f>
        <v/>
      </c>
      <c s="454"/>
      <c s="229" t="str">
        <f>ATTENDANCESHEET!B31</f>
        <v xml:space="preserve">  </v>
      </c>
      <c s="438"/>
      <c s="438"/>
      <c s="438"/>
      <c s="438"/>
      <c s="438"/>
      <c s="438"/>
      <c s="438"/>
      <c s="438"/>
      <c s="438"/>
      <c s="438"/>
      <c s="445" t="str">
        <f t="shared" si="0"/>
        <v/>
      </c>
      <c s="35"/>
    </row>
    <row r="35" spans="1:15" s="57" customFormat="1" ht="26.25" customHeight="1">
      <c r="A35" s="226" t="str">
        <f>IF('MASTER SHEET'!B36="","",ROWS('MASTER SHEET'!$B$16:B40))</f>
        <v/>
      </c>
      <c s="454"/>
      <c s="229" t="str">
        <f>ATTENDANCESHEET!B32</f>
        <v xml:space="preserve">  </v>
      </c>
      <c s="438"/>
      <c s="438"/>
      <c s="438"/>
      <c s="438"/>
      <c s="438"/>
      <c s="438"/>
      <c s="438"/>
      <c s="438"/>
      <c s="438"/>
      <c s="438"/>
      <c s="445"/>
      <c s="35"/>
    </row>
    <row r="36" spans="1:15" s="57" customFormat="1" ht="26.25" customHeight="1">
      <c r="A36" s="226" t="str">
        <f>IF('MASTER SHEET'!B37="","",ROWS('MASTER SHEET'!$B$16:B41))</f>
        <v/>
      </c>
      <c s="454"/>
      <c s="229" t="str">
        <f>ATTENDANCESHEET!B33</f>
        <v xml:space="preserve">  </v>
      </c>
      <c s="438"/>
      <c s="438"/>
      <c s="438"/>
      <c s="438"/>
      <c s="438"/>
      <c s="438"/>
      <c s="438"/>
      <c s="438"/>
      <c s="438"/>
      <c s="438"/>
      <c s="445"/>
      <c s="35"/>
    </row>
    <row r="37" spans="1:15" s="57" customFormat="1" ht="26.25" customHeight="1">
      <c r="A37" s="226" t="str">
        <f>IF('MASTER SHEET'!B38="","",ROWS('MASTER SHEET'!$B$16:B42))</f>
        <v/>
      </c>
      <c s="454"/>
      <c s="229" t="str">
        <f>ATTENDANCESHEET!B34</f>
        <v xml:space="preserve">  </v>
      </c>
      <c s="438"/>
      <c s="438"/>
      <c s="438"/>
      <c s="438"/>
      <c s="438"/>
      <c s="438"/>
      <c s="438"/>
      <c s="438"/>
      <c s="438"/>
      <c s="438"/>
      <c s="445"/>
      <c s="35"/>
    </row>
    <row r="38" spans="1:15" s="57" customFormat="1" ht="26.25" customHeight="1">
      <c r="A38" s="226" t="str">
        <f>IF('MASTER SHEET'!B39="","",ROWS('MASTER SHEET'!$B$16:B43))</f>
        <v/>
      </c>
      <c s="454"/>
      <c s="229" t="str">
        <f>ATTENDANCESHEET!B35</f>
        <v xml:space="preserve">  </v>
      </c>
      <c s="438"/>
      <c s="438"/>
      <c s="438"/>
      <c s="438"/>
      <c s="438"/>
      <c s="438"/>
      <c s="438"/>
      <c s="438"/>
      <c s="438"/>
      <c s="438"/>
      <c s="445"/>
      <c s="35"/>
    </row>
    <row r="39" spans="1:15" s="57" customFormat="1" ht="26.25" customHeight="1">
      <c r="A39" s="226" t="str">
        <f>IF('MASTER SHEET'!B40="","",ROWS('MASTER SHEET'!$B$16:B44))</f>
        <v/>
      </c>
      <c s="454"/>
      <c s="229" t="str">
        <f>ATTENDANCESHEET!B36</f>
        <v xml:space="preserve">  </v>
      </c>
      <c s="438"/>
      <c s="438"/>
      <c s="438"/>
      <c s="438"/>
      <c s="438"/>
      <c s="438"/>
      <c s="438"/>
      <c s="438"/>
      <c s="438"/>
      <c s="438"/>
      <c s="445"/>
      <c s="35"/>
    </row>
    <row r="40" spans="1:15" s="57" customFormat="1" ht="26.25" customHeight="1">
      <c r="A40" s="226" t="str">
        <f>IF('MASTER SHEET'!B41="","",ROWS('MASTER SHEET'!$B$16:B45))</f>
        <v/>
      </c>
      <c s="454"/>
      <c s="229" t="str">
        <f>ATTENDANCESHEET!B37</f>
        <v xml:space="preserve">  </v>
      </c>
      <c s="438"/>
      <c s="438"/>
      <c s="438"/>
      <c s="438"/>
      <c s="438"/>
      <c s="438"/>
      <c s="438"/>
      <c s="438"/>
      <c s="438"/>
      <c s="438"/>
      <c s="445"/>
      <c s="35"/>
    </row>
    <row r="41" spans="1:15" ht="19.5" customHeight="1">
      <c r="A41" s="253" t="s">
        <v>224</v>
      </c>
      <c s="243"/>
      <c s="243"/>
      <c s="243"/>
      <c s="243"/>
      <c s="243"/>
      <c s="243"/>
      <c s="243"/>
      <c s="243"/>
      <c s="243"/>
      <c s="243"/>
      <c s="243"/>
      <c s="243"/>
      <c s="244"/>
      <c s="35"/>
    </row>
    <row r="42" spans="1:15" ht="19.5" customHeight="1">
      <c r="A42" s="269"/>
      <c s="43"/>
      <c s="43"/>
      <c s="43"/>
      <c s="43"/>
      <c s="182"/>
      <c s="182"/>
      <c s="707" t="s">
        <v>45</v>
      </c>
      <c s="708"/>
      <c s="708"/>
      <c s="707"/>
      <c s="708"/>
      <c s="708"/>
      <c s="789"/>
      <c s="35"/>
    </row>
    <row r="43" spans="1:15" ht="19.5" customHeight="1">
      <c r="A43" s="790" t="s">
        <v>47</v>
      </c>
      <c s="708"/>
      <c s="270" t="str">
        <f>F5</f>
        <v>03-Feb-24</v>
      </c>
      <c s="271"/>
      <c s="43"/>
      <c s="182"/>
      <c s="182"/>
      <c s="707" t="s">
        <v>48</v>
      </c>
      <c s="708"/>
      <c s="708"/>
      <c s="707"/>
      <c s="708"/>
      <c s="708"/>
      <c s="789"/>
      <c s="35"/>
    </row>
    <row r="44" spans="1:15" ht="19.5" customHeight="1">
      <c r="A44" s="245"/>
      <c s="246"/>
      <c s="246"/>
      <c s="246"/>
      <c s="246"/>
      <c s="286"/>
      <c s="286"/>
      <c s="811" t="s">
        <v>49</v>
      </c>
      <c s="787"/>
      <c s="787"/>
      <c s="811"/>
      <c s="787"/>
      <c s="787"/>
      <c s="788"/>
      <c s="35"/>
    </row>
    <row r="45" spans="1:15" ht="19.5" customHeight="1">
      <c r="A45" s="51"/>
      <c s="51"/>
      <c s="51"/>
      <c s="51"/>
      <c s="51"/>
      <c s="51"/>
      <c s="51"/>
      <c s="51"/>
      <c s="51"/>
      <c s="51"/>
      <c s="35"/>
      <c s="35"/>
      <c s="35"/>
      <c s="35"/>
      <c s="35"/>
    </row>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sheetData>
  <sheetProtection password="CDA0" sheet="1" objects="1" scenarios="1" formatRows="0"/>
  <mergeCells count="34">
    <mergeCell ref="A43:B43"/>
    <mergeCell ref="H42:J42"/>
    <mergeCell ref="G8:G9"/>
    <mergeCell ref="K42:N42"/>
    <mergeCell ref="K43:N43"/>
    <mergeCell ref="C7:C8"/>
    <mergeCell ref="M7:M8"/>
    <mergeCell ref="D8:D9"/>
    <mergeCell ref="F7:G7"/>
    <mergeCell ref="H7:H8"/>
    <mergeCell ref="K7:K8"/>
    <mergeCell ref="I7:I9"/>
    <mergeCell ref="J7:J8"/>
    <mergeCell ref="H44:J44"/>
    <mergeCell ref="A7:A9"/>
    <mergeCell ref="I5:N5"/>
    <mergeCell ref="C4:D4"/>
    <mergeCell ref="B7:B9"/>
    <mergeCell ref="F5:H5"/>
    <mergeCell ref="N7:N8"/>
    <mergeCell ref="A4:B4"/>
    <mergeCell ref="I4:N4"/>
    <mergeCell ref="E7:E8"/>
    <mergeCell ref="A5:C5"/>
    <mergeCell ref="E4:H4"/>
    <mergeCell ref="K44:N44"/>
    <mergeCell ref="D5:E5"/>
    <mergeCell ref="L7:L8"/>
    <mergeCell ref="H43:J43"/>
    <mergeCell ref="A6:N6"/>
    <mergeCell ref="A2:N2"/>
    <mergeCell ref="F8:F9"/>
    <mergeCell ref="A3:N3"/>
    <mergeCell ref="A1:N1"/>
  </mergeCells>
  <conditionalFormatting sqref="A11:N40">
    <cfRule type="expression" priority="1" dxfId="0">
      <formula>$A11&lt;&gt;""</formula>
    </cfRule>
  </conditionalFormatting>
  <dataValidations count="2">
    <dataValidation type="list" allowBlank="1" showInputMessage="1" showErrorMessage="1" sqref="E4">
      <formula1>INDIRECT($C$4)</formula1>
    </dataValidation>
    <dataValidation type="list" allowBlank="1" showInputMessage="1" showErrorMessage="1" sqref="C4">
      <formula1>'MASTER SHEET'!$BU$12:$CL$12</formula1>
    </dataValidation>
  </dataValidations>
  <printOptions horizontalCentered="1"/>
  <pageMargins left="0.196850393700787" right="0.118110236220472" top="0.196850393700787" bottom="0.196850393700787" header="0.118110236220472" footer="0.118110236220472"/>
  <pageSetup fitToHeight="0"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953734"/>
    <pageSetUpPr fitToPage="1"/>
  </sheetPr>
  <dimension ref="A1:AH59"/>
  <sheetViews>
    <sheetView workbookViewId="0" topLeftCell="A1">
      <selection pane="topLeft" activeCell="J7" sqref="J7"/>
    </sheetView>
  </sheetViews>
  <sheetFormatPr defaultColWidth="0" defaultRowHeight="15" customHeight="1" zeroHeight="1"/>
  <cols>
    <col min="1" max="1" width="7.14285714285714" style="221" customWidth="1"/>
    <col min="2" max="2" width="24.5714285714286" style="221" customWidth="1"/>
    <col min="3" max="3" width="7.85714285714286" style="221" customWidth="1"/>
    <col min="4" max="23" width="5.57142857142857" style="221" customWidth="1"/>
    <col min="24" max="33" width="4.71428571428571" style="221" customWidth="1"/>
    <col min="34" max="34" width="14" style="221" customWidth="1"/>
    <col min="35" max="47" width="0" style="221" hidden="1" customWidth="1"/>
    <col min="48" max="16384" width="14" style="221" hidden="1"/>
  </cols>
  <sheetData>
    <row r="1" spans="1:33" ht="17.25" customHeight="1">
      <c r="A1" s="839" t="str">
        <f>'MASTER SHEET'!$A$1</f>
        <v>माध्यमिक शिक्षा बोर्ड राजस्थान, अजमेर</v>
      </c>
      <c s="840"/>
      <c s="840"/>
      <c s="840"/>
      <c s="840"/>
      <c s="840"/>
      <c s="840"/>
      <c s="840"/>
      <c s="840"/>
      <c s="840"/>
      <c s="840"/>
      <c s="840"/>
      <c s="840"/>
      <c s="840"/>
      <c s="840"/>
      <c s="840"/>
      <c s="840"/>
      <c s="840"/>
      <c s="840"/>
      <c s="840"/>
      <c s="840"/>
      <c s="840"/>
      <c s="840"/>
      <c s="840"/>
      <c s="840"/>
      <c s="840"/>
      <c s="840"/>
      <c s="840"/>
      <c s="840"/>
      <c s="840"/>
      <c s="840"/>
      <c s="840"/>
      <c s="841"/>
    </row>
    <row r="2" spans="1:33" ht="14.25" customHeight="1">
      <c r="A2" s="842" t="str">
        <f>'MASTER SHEET'!A2</f>
        <v xml:space="preserve">    उच्च माध्यमिक प्रायोगिक परीक्षा - 2024</v>
      </c>
      <c s="843"/>
      <c s="843"/>
      <c s="843"/>
      <c s="843"/>
      <c s="843"/>
      <c s="843"/>
      <c s="843"/>
      <c s="843"/>
      <c s="843"/>
      <c s="843"/>
      <c s="843"/>
      <c s="843"/>
      <c s="843"/>
      <c s="843"/>
      <c s="843"/>
      <c s="843"/>
      <c s="843"/>
      <c s="843"/>
      <c s="843"/>
      <c s="843"/>
      <c s="843"/>
      <c s="843"/>
      <c s="843"/>
      <c s="843"/>
      <c s="843"/>
      <c s="843"/>
      <c s="843"/>
      <c s="843"/>
      <c s="843"/>
      <c s="843"/>
      <c s="843"/>
      <c s="844"/>
    </row>
    <row r="3" spans="1:33" ht="16.5" customHeight="1">
      <c r="A3" s="842" t="str">
        <f>ATTENDANCESHEET!$A$4</f>
        <v>विद्यालय का नाम :-GOVT.SEN.SEC.SCHOOL DASANA KHURD (MOULASR)DEEDWANA-KUCHAMAN</v>
      </c>
      <c s="843"/>
      <c s="843"/>
      <c s="843"/>
      <c s="843"/>
      <c s="843"/>
      <c s="843"/>
      <c s="843"/>
      <c s="843"/>
      <c s="843"/>
      <c s="843"/>
      <c s="843"/>
      <c s="843"/>
      <c s="843"/>
      <c s="843"/>
      <c s="843"/>
      <c s="843"/>
      <c s="843"/>
      <c s="843"/>
      <c s="843"/>
      <c s="843"/>
      <c s="843"/>
      <c s="843"/>
      <c s="843"/>
      <c s="843"/>
      <c s="843"/>
      <c s="843"/>
      <c s="843"/>
      <c s="843"/>
      <c s="843"/>
      <c s="843"/>
      <c s="843"/>
      <c s="844"/>
    </row>
    <row r="4" spans="1:34" ht="15.75" customHeight="1">
      <c r="A4" s="849" t="s">
        <v>9</v>
      </c>
      <c s="850"/>
      <c s="851" t="s">
        <v>13</v>
      </c>
      <c s="851"/>
      <c s="851"/>
      <c s="851"/>
      <c s="854" t="s">
        <v>272</v>
      </c>
      <c s="854"/>
      <c s="854"/>
      <c s="854"/>
      <c s="854"/>
      <c s="854"/>
      <c s="845" t="str">
        <f>ATTENDANCESHEET!$E$4</f>
        <v>विद्यालय कोड :-1191153</v>
      </c>
      <c s="845"/>
      <c s="845"/>
      <c s="845"/>
      <c s="845"/>
      <c s="845"/>
      <c s="845"/>
      <c s="845"/>
      <c s="845"/>
      <c s="845"/>
      <c s="845"/>
      <c s="845"/>
      <c s="845"/>
      <c s="845"/>
      <c s="845"/>
      <c s="845"/>
      <c s="845"/>
      <c s="845"/>
      <c s="845"/>
      <c s="845"/>
      <c s="846"/>
      <c s="287"/>
    </row>
    <row r="5" spans="1:33" ht="15.75" customHeight="1">
      <c r="A5" s="849" t="str">
        <f>CONCATENATE('MASTER SHEET'!$A$9," :--  ",'MASTER SHEET'!$C$9)</f>
        <v>बैच नम्बर :--  1</v>
      </c>
      <c s="850"/>
      <c s="852" t="str">
        <f>'MASTER SHEET'!$A$8</f>
        <v>दिनांक  :---</v>
      </c>
      <c s="852"/>
      <c s="852"/>
      <c s="852"/>
      <c s="855">
        <f>('MASTER SHEET'!$B$8)</f>
        <v>45325</v>
      </c>
      <c s="855"/>
      <c s="855"/>
      <c s="855"/>
      <c s="855"/>
      <c s="853" t="str">
        <f>CONCATENATE('MASTER SHEET'!$C$8," ",'MASTER SHEET'!$D$8)</f>
        <v>समय:- 10.00  AM TO 2.00 PM</v>
      </c>
      <c s="853"/>
      <c s="853"/>
      <c s="853"/>
      <c s="853"/>
      <c s="853"/>
      <c s="853"/>
      <c s="853"/>
      <c s="853"/>
      <c s="853"/>
      <c s="853"/>
      <c s="853"/>
      <c s="847"/>
      <c s="847"/>
      <c s="847"/>
      <c s="847"/>
      <c s="847"/>
      <c s="847"/>
      <c s="847"/>
      <c s="847"/>
      <c s="847"/>
      <c s="848"/>
    </row>
    <row r="6" spans="1:33" ht="15" customHeight="1">
      <c r="A6" s="835" t="s">
        <v>62</v>
      </c>
      <c s="836"/>
      <c s="836"/>
      <c s="836"/>
      <c s="836"/>
      <c s="836"/>
      <c s="836"/>
      <c s="836"/>
      <c s="836"/>
      <c s="836"/>
      <c s="836"/>
      <c s="836"/>
      <c s="836"/>
      <c s="836"/>
      <c s="836"/>
      <c s="836"/>
      <c s="836"/>
      <c s="836"/>
      <c s="836"/>
      <c s="836"/>
      <c s="836"/>
      <c s="836"/>
      <c s="836"/>
      <c s="836"/>
      <c s="836"/>
      <c s="836"/>
      <c s="836"/>
      <c s="836"/>
      <c s="836"/>
      <c s="836"/>
      <c s="836"/>
      <c s="836"/>
      <c s="837"/>
    </row>
    <row r="7" spans="1:33" ht="76.5" customHeight="1">
      <c r="A7" s="488" t="s">
        <v>63</v>
      </c>
      <c s="489" t="s">
        <v>64</v>
      </c>
      <c s="490" t="s">
        <v>65</v>
      </c>
      <c s="491" t="str">
        <f>ATTENDANCESHEET!B8&amp;" "</f>
        <v xml:space="preserve"> 3265916  </v>
      </c>
      <c s="491" t="str">
        <f>ATTENDANCESHEET!B9</f>
        <v xml:space="preserve"> 3265917 </v>
      </c>
      <c s="491" t="str">
        <f>ATTENDANCESHEET!B10</f>
        <v xml:space="preserve"> 3265918 </v>
      </c>
      <c s="491" t="str">
        <f>ATTENDANCESHEET!B11</f>
        <v xml:space="preserve"> 3265919 </v>
      </c>
      <c s="491" t="str">
        <f>" "&amp;ATTENDANCESHEET!B12&amp;" "</f>
        <v xml:space="preserve">  3265920  </v>
      </c>
      <c s="491" t="str">
        <f>" "&amp;ATTENDANCESHEET!B13&amp;" "</f>
        <v xml:space="preserve">  3265921  </v>
      </c>
      <c s="491" t="str">
        <f>" "&amp;ATTENDANCESHEET!B14&amp;" "</f>
        <v xml:space="preserve">  3265922  </v>
      </c>
      <c s="491" t="str">
        <f>" "&amp;ATTENDANCESHEET!B15&amp;" "</f>
        <v xml:space="preserve">  3265923  </v>
      </c>
      <c s="491" t="str">
        <f>" "&amp;ATTENDANCESHEET!B16&amp;" "</f>
        <v xml:space="preserve">  3265924  </v>
      </c>
      <c s="491" t="str">
        <f>" "&amp;ATTENDANCESHEET!B17&amp;" "</f>
        <v xml:space="preserve">  3265925  </v>
      </c>
      <c s="491" t="str">
        <f>" "&amp;ATTENDANCESHEET!B18&amp;" "</f>
        <v xml:space="preserve">  3265926  </v>
      </c>
      <c s="491" t="str">
        <f>ATTENDANCESHEET!$B19</f>
        <v xml:space="preserve"> 3265927 </v>
      </c>
      <c s="491" t="str">
        <f>ATTENDANCESHEET!$B20</f>
        <v xml:space="preserve">  </v>
      </c>
      <c s="491" t="str">
        <f>ATTENDANCESHEET!$B21</f>
        <v xml:space="preserve">  </v>
      </c>
      <c s="491" t="str">
        <f>ATTENDANCESHEET!$B22</f>
        <v xml:space="preserve">  </v>
      </c>
      <c s="491" t="str">
        <f>ATTENDANCESHEET!$B23</f>
        <v xml:space="preserve">  </v>
      </c>
      <c s="491" t="str">
        <f>ATTENDANCESHEET!$B24</f>
        <v xml:space="preserve">  </v>
      </c>
      <c s="491" t="str">
        <f>ATTENDANCESHEET!$B25</f>
        <v xml:space="preserve">  </v>
      </c>
      <c s="491" t="str">
        <f>ATTENDANCESHEET!$B26</f>
        <v xml:space="preserve">  </v>
      </c>
      <c s="491" t="str">
        <f>ATTENDANCESHEET!$B27</f>
        <v xml:space="preserve">  </v>
      </c>
      <c s="491" t="str">
        <f>ATTENDANCESHEET!$B28</f>
        <v xml:space="preserve">  </v>
      </c>
      <c s="491" t="str">
        <f>ATTENDANCESHEET!$B29</f>
        <v xml:space="preserve">  </v>
      </c>
      <c s="491" t="str">
        <f>ATTENDANCESHEET!$B30</f>
        <v xml:space="preserve">  </v>
      </c>
      <c s="491" t="str">
        <f>ATTENDANCESHEET!$B31</f>
        <v xml:space="preserve">  </v>
      </c>
      <c s="491" t="str">
        <f>ATTENDANCESHEET!$B32</f>
        <v xml:space="preserve">  </v>
      </c>
      <c s="491" t="str">
        <f>ATTENDANCESHEET!$B33</f>
        <v xml:space="preserve">  </v>
      </c>
      <c s="491" t="str">
        <f>ATTENDANCESHEET!$B34</f>
        <v xml:space="preserve">  </v>
      </c>
      <c s="491" t="str">
        <f>ATTENDANCESHEET!$B35</f>
        <v xml:space="preserve">  </v>
      </c>
      <c s="491" t="str">
        <f>ATTENDANCESHEET!$B36</f>
        <v xml:space="preserve">  </v>
      </c>
      <c s="492" t="str">
        <f>ATTENDANCESHEET!$B37</f>
        <v xml:space="preserve">  </v>
      </c>
    </row>
    <row r="8" spans="1:33" ht="18.75" customHeight="1">
      <c r="A8" s="824" t="s">
        <v>66</v>
      </c>
      <c s="288" t="s">
        <v>405</v>
      </c>
      <c s="831"/>
      <c s="832"/>
      <c s="832"/>
      <c s="832"/>
      <c s="832"/>
      <c s="832"/>
      <c s="832"/>
      <c s="832"/>
      <c s="832"/>
      <c s="832"/>
      <c s="832"/>
      <c s="832"/>
      <c s="832"/>
      <c s="832"/>
      <c s="832"/>
      <c s="832"/>
      <c s="832"/>
      <c s="832"/>
      <c s="832"/>
      <c s="832"/>
      <c s="832"/>
      <c s="832"/>
      <c s="832"/>
      <c s="832"/>
      <c s="832"/>
      <c s="832"/>
      <c s="832"/>
      <c s="832"/>
      <c s="832"/>
      <c s="832"/>
      <c s="833"/>
    </row>
    <row r="9" spans="1:33" ht="18.75" customHeight="1">
      <c r="A9" s="825"/>
      <c s="289" t="s">
        <v>67</v>
      </c>
      <c s="290">
        <v>0.5</v>
      </c>
      <c s="295"/>
      <c s="295"/>
      <c s="295"/>
      <c s="295"/>
      <c s="295"/>
      <c s="295"/>
      <c s="295"/>
      <c s="295"/>
      <c s="295"/>
      <c s="295"/>
      <c s="295"/>
      <c s="295"/>
      <c s="295"/>
      <c s="295"/>
      <c s="295"/>
      <c s="295"/>
      <c s="295"/>
      <c s="295"/>
      <c s="295"/>
      <c s="295"/>
      <c s="295"/>
      <c s="295"/>
      <c s="295"/>
      <c s="295"/>
      <c s="295"/>
      <c s="295"/>
      <c s="295"/>
      <c s="295"/>
      <c s="295"/>
      <c s="296"/>
    </row>
    <row r="10" spans="1:33" ht="18.75" customHeight="1">
      <c r="A10" s="825"/>
      <c s="289" t="s">
        <v>68</v>
      </c>
      <c s="290">
        <v>1</v>
      </c>
      <c s="295"/>
      <c s="295"/>
      <c s="295"/>
      <c s="295"/>
      <c s="295"/>
      <c s="295"/>
      <c s="295"/>
      <c s="295"/>
      <c s="295"/>
      <c s="295"/>
      <c s="295"/>
      <c s="295"/>
      <c s="295"/>
      <c s="295"/>
      <c s="295"/>
      <c s="295"/>
      <c s="295"/>
      <c s="295"/>
      <c s="295"/>
      <c s="295"/>
      <c s="295"/>
      <c s="295"/>
      <c s="295"/>
      <c s="295"/>
      <c s="295"/>
      <c s="295"/>
      <c s="295"/>
      <c s="295"/>
      <c s="295"/>
      <c s="296"/>
    </row>
    <row r="11" spans="1:33" ht="18.75" customHeight="1">
      <c r="A11" s="825"/>
      <c s="289" t="s">
        <v>69</v>
      </c>
      <c s="290">
        <v>0.5</v>
      </c>
      <c s="295"/>
      <c s="295"/>
      <c s="295"/>
      <c s="295"/>
      <c s="295"/>
      <c s="295"/>
      <c s="295"/>
      <c s="295"/>
      <c s="295"/>
      <c s="295"/>
      <c s="295"/>
      <c s="295"/>
      <c s="295"/>
      <c s="295"/>
      <c s="295"/>
      <c s="295"/>
      <c s="295"/>
      <c s="295"/>
      <c s="295"/>
      <c s="295"/>
      <c s="295"/>
      <c s="295"/>
      <c s="295"/>
      <c s="295"/>
      <c s="295"/>
      <c s="295"/>
      <c s="295"/>
      <c s="295"/>
      <c s="295"/>
      <c s="296"/>
    </row>
    <row r="12" spans="1:33" ht="18.75" customHeight="1">
      <c r="A12" s="825"/>
      <c s="289" t="s">
        <v>70</v>
      </c>
      <c s="290">
        <v>1</v>
      </c>
      <c s="295"/>
      <c s="295"/>
      <c s="295"/>
      <c s="295"/>
      <c s="295"/>
      <c s="295"/>
      <c s="295"/>
      <c s="295"/>
      <c s="295"/>
      <c s="295"/>
      <c s="295"/>
      <c s="295"/>
      <c s="295"/>
      <c s="295"/>
      <c s="295"/>
      <c s="295"/>
      <c s="295"/>
      <c s="295"/>
      <c s="295"/>
      <c s="295"/>
      <c s="295"/>
      <c s="295"/>
      <c s="295"/>
      <c s="295"/>
      <c s="295"/>
      <c s="295"/>
      <c s="295"/>
      <c s="295"/>
      <c s="295"/>
      <c s="296"/>
    </row>
    <row r="13" spans="1:33" ht="18.75" customHeight="1">
      <c r="A13" s="825"/>
      <c s="289" t="s">
        <v>71</v>
      </c>
      <c s="290">
        <v>1</v>
      </c>
      <c s="295"/>
      <c s="295"/>
      <c s="295"/>
      <c s="295"/>
      <c s="295"/>
      <c s="295"/>
      <c s="295"/>
      <c s="295"/>
      <c s="295"/>
      <c s="295"/>
      <c s="295"/>
      <c s="295"/>
      <c s="295"/>
      <c s="295"/>
      <c s="295"/>
      <c s="295"/>
      <c s="295"/>
      <c s="295"/>
      <c s="295"/>
      <c s="295"/>
      <c s="295"/>
      <c s="295"/>
      <c s="295"/>
      <c s="295"/>
      <c s="295"/>
      <c s="295"/>
      <c s="295"/>
      <c s="295"/>
      <c s="295"/>
      <c s="296"/>
    </row>
    <row r="14" spans="1:33" s="473" customFormat="1" ht="21" customHeight="1">
      <c r="A14" s="829"/>
      <c s="471" t="s">
        <v>40</v>
      </c>
      <c s="477">
        <f>SUM(C9:C13)</f>
        <v>4</v>
      </c>
      <c s="477" t="str">
        <f t="shared" si="0" ref="D14:AG14">IF(D9="","",SUM(D9:D13))</f>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7" t="str">
        <f t="shared" si="0"/>
        <v/>
      </c>
      <c s="478" t="str">
        <f t="shared" si="0"/>
        <v/>
      </c>
    </row>
    <row r="15" spans="1:33" ht="18.75" customHeight="1">
      <c r="A15" s="824" t="s">
        <v>72</v>
      </c>
      <c s="291" t="s">
        <v>406</v>
      </c>
      <c s="831"/>
      <c s="832"/>
      <c s="832"/>
      <c s="832"/>
      <c s="832"/>
      <c s="832"/>
      <c s="832"/>
      <c s="832"/>
      <c s="832"/>
      <c s="832"/>
      <c s="832"/>
      <c s="832"/>
      <c s="832"/>
      <c s="832"/>
      <c s="832"/>
      <c s="832"/>
      <c s="832"/>
      <c s="832"/>
      <c s="832"/>
      <c s="832"/>
      <c s="832"/>
      <c s="832"/>
      <c s="832"/>
      <c s="832"/>
      <c s="832"/>
      <c s="832"/>
      <c s="832"/>
      <c s="832"/>
      <c s="832"/>
      <c s="832"/>
      <c s="833"/>
    </row>
    <row r="16" spans="1:33" ht="18.75" customHeight="1">
      <c r="A16" s="825"/>
      <c s="289" t="s">
        <v>67</v>
      </c>
      <c s="292">
        <v>0.5</v>
      </c>
      <c s="298"/>
      <c s="298"/>
      <c s="298"/>
      <c s="298"/>
      <c s="298"/>
      <c s="298"/>
      <c s="298"/>
      <c s="298"/>
      <c s="298"/>
      <c s="298"/>
      <c s="298"/>
      <c s="298"/>
      <c s="298"/>
      <c s="298"/>
      <c s="298"/>
      <c s="298"/>
      <c s="298"/>
      <c s="298"/>
      <c s="298"/>
      <c s="298"/>
      <c s="298"/>
      <c s="298"/>
      <c s="298"/>
      <c s="298"/>
      <c s="298"/>
      <c s="298"/>
      <c s="298"/>
      <c s="298"/>
      <c s="298"/>
      <c s="299"/>
    </row>
    <row r="17" spans="1:33" ht="18.75" customHeight="1">
      <c r="A17" s="825"/>
      <c s="289" t="s">
        <v>68</v>
      </c>
      <c s="290">
        <v>1</v>
      </c>
      <c s="295"/>
      <c s="295"/>
      <c s="295"/>
      <c s="295"/>
      <c s="295"/>
      <c s="295"/>
      <c s="295"/>
      <c s="295"/>
      <c s="295"/>
      <c s="295"/>
      <c s="295"/>
      <c s="295"/>
      <c s="295"/>
      <c s="295"/>
      <c s="295"/>
      <c s="295"/>
      <c s="295"/>
      <c s="295"/>
      <c s="295"/>
      <c s="295"/>
      <c s="295"/>
      <c s="295"/>
      <c s="295"/>
      <c s="295"/>
      <c s="295"/>
      <c s="295"/>
      <c s="295"/>
      <c s="295"/>
      <c s="295"/>
      <c s="296"/>
    </row>
    <row r="18" spans="1:33" ht="18.75" customHeight="1">
      <c r="A18" s="825"/>
      <c s="289" t="s">
        <v>69</v>
      </c>
      <c s="290">
        <v>0.5</v>
      </c>
      <c s="295"/>
      <c s="295"/>
      <c s="295"/>
      <c s="295"/>
      <c s="295"/>
      <c s="295"/>
      <c s="295"/>
      <c s="295"/>
      <c s="295"/>
      <c s="295"/>
      <c s="295"/>
      <c s="295"/>
      <c s="295"/>
      <c s="295"/>
      <c s="295"/>
      <c s="295"/>
      <c s="295"/>
      <c s="295"/>
      <c s="295"/>
      <c s="295"/>
      <c s="295"/>
      <c s="295"/>
      <c s="295"/>
      <c s="295"/>
      <c s="295"/>
      <c s="295"/>
      <c s="295"/>
      <c s="295"/>
      <c s="295"/>
      <c s="296"/>
    </row>
    <row r="19" spans="1:33" ht="18.75" customHeight="1">
      <c r="A19" s="825"/>
      <c s="289" t="s">
        <v>70</v>
      </c>
      <c s="290">
        <v>1</v>
      </c>
      <c s="295"/>
      <c s="295"/>
      <c s="295"/>
      <c s="295"/>
      <c s="295"/>
      <c s="295"/>
      <c s="295"/>
      <c s="295"/>
      <c s="295"/>
      <c s="295"/>
      <c s="295"/>
      <c s="295"/>
      <c s="295"/>
      <c s="295"/>
      <c s="295"/>
      <c s="295"/>
      <c s="295"/>
      <c s="295"/>
      <c s="295"/>
      <c s="295"/>
      <c s="295"/>
      <c s="295"/>
      <c s="295"/>
      <c s="295"/>
      <c s="295"/>
      <c s="295"/>
      <c s="295"/>
      <c s="295"/>
      <c s="295"/>
      <c s="296"/>
    </row>
    <row r="20" spans="1:33" ht="18.75" customHeight="1">
      <c r="A20" s="825"/>
      <c s="289" t="s">
        <v>71</v>
      </c>
      <c s="290">
        <v>1</v>
      </c>
      <c s="295"/>
      <c s="295"/>
      <c s="295"/>
      <c s="295"/>
      <c s="295"/>
      <c s="295"/>
      <c s="295"/>
      <c s="295"/>
      <c s="295"/>
      <c s="295"/>
      <c s="295"/>
      <c s="295"/>
      <c s="295"/>
      <c s="295"/>
      <c s="295"/>
      <c s="295"/>
      <c s="295"/>
      <c s="295"/>
      <c s="295"/>
      <c s="295"/>
      <c s="295"/>
      <c s="295"/>
      <c s="295"/>
      <c s="295"/>
      <c s="295"/>
      <c s="295"/>
      <c s="295"/>
      <c s="295"/>
      <c s="295"/>
      <c s="296"/>
    </row>
    <row r="21" spans="1:33" s="473" customFormat="1" ht="21" customHeight="1">
      <c r="A21" s="829"/>
      <c s="471" t="s">
        <v>40</v>
      </c>
      <c s="477">
        <f>SUM(C16:C20)</f>
        <v>4</v>
      </c>
      <c s="477" t="str">
        <f>IF(D16="","",SUM(D16:D20))</f>
        <v/>
      </c>
      <c s="477" t="str">
        <f t="shared" si="1" ref="E21:AG21">IF(E16="","",SUM(E16:E20))</f>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7" t="str">
        <f t="shared" si="1"/>
        <v/>
      </c>
      <c s="478" t="str">
        <f t="shared" si="1"/>
        <v/>
      </c>
    </row>
    <row r="22" spans="1:33" ht="18.75" customHeight="1">
      <c r="A22" s="824" t="s">
        <v>73</v>
      </c>
      <c s="288" t="s">
        <v>370</v>
      </c>
      <c s="831"/>
      <c s="832"/>
      <c s="832"/>
      <c s="832"/>
      <c s="832"/>
      <c s="832"/>
      <c s="832"/>
      <c s="832"/>
      <c s="832"/>
      <c s="832"/>
      <c s="832"/>
      <c s="832"/>
      <c s="832"/>
      <c s="832"/>
      <c s="832"/>
      <c s="832"/>
      <c s="832"/>
      <c s="832"/>
      <c s="832"/>
      <c s="832"/>
      <c s="832"/>
      <c s="832"/>
      <c s="832"/>
      <c s="832"/>
      <c s="832"/>
      <c s="832"/>
      <c s="832"/>
      <c s="832"/>
      <c s="832"/>
      <c s="832"/>
      <c s="833"/>
    </row>
    <row r="23" spans="1:33" ht="18.75" customHeight="1">
      <c r="A23" s="825"/>
      <c s="289" t="s">
        <v>74</v>
      </c>
      <c s="290">
        <v>0.5</v>
      </c>
      <c s="295"/>
      <c s="295"/>
      <c s="295"/>
      <c s="295"/>
      <c s="295"/>
      <c s="295"/>
      <c s="295"/>
      <c s="295"/>
      <c s="295"/>
      <c s="295"/>
      <c s="295"/>
      <c s="295"/>
      <c s="295"/>
      <c s="295"/>
      <c s="295"/>
      <c s="295"/>
      <c s="295"/>
      <c s="295"/>
      <c s="295"/>
      <c s="295"/>
      <c s="295"/>
      <c s="295"/>
      <c s="295"/>
      <c s="295"/>
      <c s="295"/>
      <c s="295"/>
      <c s="295"/>
      <c s="295"/>
      <c s="295"/>
      <c s="296"/>
    </row>
    <row r="24" spans="1:33" ht="18.75" customHeight="1">
      <c r="A24" s="825"/>
      <c s="289" t="s">
        <v>75</v>
      </c>
      <c s="290">
        <v>0.5</v>
      </c>
      <c s="295"/>
      <c s="295"/>
      <c s="295"/>
      <c s="295"/>
      <c s="295"/>
      <c s="295"/>
      <c s="295"/>
      <c s="295"/>
      <c s="295"/>
      <c s="295"/>
      <c s="295"/>
      <c s="295"/>
      <c s="295"/>
      <c s="295"/>
      <c s="295"/>
      <c s="295"/>
      <c s="295"/>
      <c s="295"/>
      <c s="295"/>
      <c s="295"/>
      <c s="295"/>
      <c s="295"/>
      <c s="295"/>
      <c s="295"/>
      <c s="295"/>
      <c s="295"/>
      <c s="295"/>
      <c s="295"/>
      <c s="295"/>
      <c s="296"/>
    </row>
    <row r="25" spans="1:33" ht="18.75" customHeight="1">
      <c r="A25" s="825"/>
      <c s="289" t="s">
        <v>371</v>
      </c>
      <c s="290">
        <v>2</v>
      </c>
      <c s="295"/>
      <c s="295"/>
      <c s="295"/>
      <c s="295"/>
      <c s="295"/>
      <c s="295"/>
      <c s="295"/>
      <c s="295"/>
      <c s="295"/>
      <c s="295"/>
      <c s="295"/>
      <c s="295"/>
      <c s="295"/>
      <c s="295"/>
      <c s="295"/>
      <c s="295"/>
      <c s="295"/>
      <c s="295"/>
      <c s="295"/>
      <c s="295"/>
      <c s="295"/>
      <c s="295"/>
      <c s="295"/>
      <c s="295"/>
      <c s="295"/>
      <c s="295"/>
      <c s="295"/>
      <c s="295"/>
      <c s="295"/>
      <c s="296"/>
    </row>
    <row r="26" spans="1:33" s="473" customFormat="1" ht="21" customHeight="1">
      <c r="A26" s="829"/>
      <c s="471" t="s">
        <v>40</v>
      </c>
      <c s="472">
        <f>SUM(C23:C25)</f>
        <v>3</v>
      </c>
      <c s="472" t="str">
        <f>IF(D23="","",SUM(D23:D25))</f>
        <v/>
      </c>
      <c s="472" t="str">
        <f t="shared" si="2" ref="E26:AG26">IF(E23="","",SUM(E23:E25))</f>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2" t="str">
        <f t="shared" si="2"/>
        <v/>
      </c>
      <c s="474" t="str">
        <f t="shared" si="2"/>
        <v/>
      </c>
    </row>
    <row r="27" spans="1:33" ht="18.75" customHeight="1">
      <c r="A27" s="824" t="s">
        <v>76</v>
      </c>
      <c s="288" t="s">
        <v>372</v>
      </c>
      <c s="831"/>
      <c s="832"/>
      <c s="832"/>
      <c s="832"/>
      <c s="832"/>
      <c s="832"/>
      <c s="832"/>
      <c s="832"/>
      <c s="832"/>
      <c s="832"/>
      <c s="832"/>
      <c s="832"/>
      <c s="832"/>
      <c s="832"/>
      <c s="832"/>
      <c s="832"/>
      <c s="832"/>
      <c s="832"/>
      <c s="832"/>
      <c s="832"/>
      <c s="832"/>
      <c s="832"/>
      <c s="832"/>
      <c s="832"/>
      <c s="832"/>
      <c s="832"/>
      <c s="832"/>
      <c s="832"/>
      <c s="832"/>
      <c s="832"/>
      <c s="833"/>
    </row>
    <row r="28" spans="1:33" ht="18.75" customHeight="1">
      <c r="A28" s="825"/>
      <c s="289" t="s">
        <v>74</v>
      </c>
      <c s="290">
        <v>0.5</v>
      </c>
      <c s="297"/>
      <c s="297"/>
      <c s="297"/>
      <c s="297"/>
      <c s="297"/>
      <c s="297"/>
      <c s="297"/>
      <c s="297"/>
      <c s="297"/>
      <c s="297"/>
      <c s="297"/>
      <c s="297"/>
      <c s="297"/>
      <c s="297"/>
      <c s="297"/>
      <c s="297"/>
      <c s="297"/>
      <c s="297"/>
      <c s="297"/>
      <c s="297"/>
      <c s="295"/>
      <c s="295"/>
      <c s="295"/>
      <c s="295"/>
      <c s="295"/>
      <c s="295"/>
      <c s="295"/>
      <c s="295"/>
      <c s="295"/>
      <c s="296"/>
    </row>
    <row r="29" spans="1:33" ht="18.75" customHeight="1">
      <c r="A29" s="825"/>
      <c s="289" t="s">
        <v>75</v>
      </c>
      <c s="290">
        <v>0.5</v>
      </c>
      <c s="297"/>
      <c s="297"/>
      <c s="297"/>
      <c s="297"/>
      <c s="297"/>
      <c s="297"/>
      <c s="297"/>
      <c s="297"/>
      <c s="297"/>
      <c s="297"/>
      <c s="297"/>
      <c s="297"/>
      <c s="297"/>
      <c s="297"/>
      <c s="297"/>
      <c s="297"/>
      <c s="297"/>
      <c s="297"/>
      <c s="297"/>
      <c s="297"/>
      <c s="295"/>
      <c s="295"/>
      <c s="295"/>
      <c s="295"/>
      <c s="295"/>
      <c s="295"/>
      <c s="295"/>
      <c s="295"/>
      <c s="295"/>
      <c s="296"/>
    </row>
    <row r="30" spans="1:33" ht="18.75" customHeight="1">
      <c r="A30" s="825"/>
      <c s="289" t="s">
        <v>371</v>
      </c>
      <c s="463">
        <v>2</v>
      </c>
      <c s="466"/>
      <c s="466"/>
      <c s="466"/>
      <c s="466"/>
      <c s="466"/>
      <c s="466"/>
      <c s="466"/>
      <c s="466"/>
      <c s="466"/>
      <c s="466"/>
      <c s="466"/>
      <c s="466"/>
      <c s="466"/>
      <c s="466"/>
      <c s="466"/>
      <c s="466"/>
      <c s="466"/>
      <c s="466"/>
      <c s="466"/>
      <c s="466"/>
      <c s="295"/>
      <c s="295"/>
      <c s="295"/>
      <c s="295"/>
      <c s="295"/>
      <c s="295"/>
      <c s="295"/>
      <c s="295"/>
      <c s="295"/>
      <c s="296"/>
    </row>
    <row r="31" spans="1:33" s="473" customFormat="1" ht="21" customHeight="1">
      <c r="A31" s="826"/>
      <c s="475" t="s">
        <v>43</v>
      </c>
      <c s="476">
        <v>3</v>
      </c>
      <c s="476" t="str">
        <f>IF(D28="","",SUM(D28:D30))</f>
        <v/>
      </c>
      <c s="476" t="str">
        <f t="shared" si="3" ref="E31:AG31">IF(E28="","",SUM(E28:E30))</f>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c s="476" t="str">
        <f t="shared" si="3"/>
        <v/>
      </c>
    </row>
    <row r="32" spans="1:33" ht="18.75" customHeight="1">
      <c r="A32" s="824">
        <v>3</v>
      </c>
      <c s="293" t="s">
        <v>407</v>
      </c>
      <c s="831"/>
      <c s="832"/>
      <c s="832"/>
      <c s="832"/>
      <c s="832"/>
      <c s="832"/>
      <c s="832"/>
      <c s="832"/>
      <c s="832"/>
      <c s="832"/>
      <c s="832"/>
      <c s="832"/>
      <c s="832"/>
      <c s="832"/>
      <c s="832"/>
      <c s="832"/>
      <c s="832"/>
      <c s="832"/>
      <c s="832"/>
      <c s="832"/>
      <c s="832"/>
      <c s="832"/>
      <c s="832"/>
      <c s="832"/>
      <c s="832"/>
      <c s="832"/>
      <c s="832"/>
      <c s="832"/>
      <c s="832"/>
      <c s="832"/>
      <c s="833"/>
    </row>
    <row r="33" spans="1:33" ht="18.75" customHeight="1">
      <c r="A33" s="834"/>
      <c s="464" t="s">
        <v>74</v>
      </c>
      <c s="470">
        <v>1</v>
      </c>
      <c s="467"/>
      <c s="467"/>
      <c s="467"/>
      <c s="467"/>
      <c s="467"/>
      <c s="467"/>
      <c s="467"/>
      <c s="467"/>
      <c s="467"/>
      <c s="467"/>
      <c s="467"/>
      <c s="467"/>
      <c s="467"/>
      <c s="467"/>
      <c s="467"/>
      <c s="467"/>
      <c s="467"/>
      <c s="467"/>
      <c s="467"/>
      <c s="467"/>
      <c s="467"/>
      <c s="467"/>
      <c s="467"/>
      <c s="467"/>
      <c s="467"/>
      <c s="467"/>
      <c s="467"/>
      <c s="467"/>
      <c s="467"/>
      <c s="467"/>
    </row>
    <row r="34" spans="1:33" ht="18.75" customHeight="1">
      <c r="A34" s="834"/>
      <c s="464" t="s">
        <v>75</v>
      </c>
      <c s="470">
        <v>1</v>
      </c>
      <c s="467"/>
      <c s="467"/>
      <c s="467"/>
      <c s="467"/>
      <c s="467"/>
      <c s="467"/>
      <c s="467"/>
      <c s="467"/>
      <c s="467"/>
      <c s="467"/>
      <c s="467"/>
      <c s="467"/>
      <c s="467"/>
      <c s="467"/>
      <c s="467"/>
      <c s="467"/>
      <c s="467"/>
      <c s="467"/>
      <c s="467"/>
      <c s="467"/>
      <c s="467"/>
      <c s="467"/>
      <c s="467"/>
      <c s="467"/>
      <c s="467"/>
      <c s="467"/>
      <c s="467"/>
      <c s="467"/>
      <c s="467"/>
      <c s="467"/>
    </row>
    <row r="35" spans="1:33" ht="18.75" customHeight="1">
      <c r="A35" s="825"/>
      <c s="289" t="s">
        <v>409</v>
      </c>
      <c s="465">
        <v>1</v>
      </c>
      <c s="468"/>
      <c s="468"/>
      <c s="468"/>
      <c s="468"/>
      <c s="468"/>
      <c s="468"/>
      <c s="468"/>
      <c s="468"/>
      <c s="468"/>
      <c s="468"/>
      <c s="468"/>
      <c s="468"/>
      <c s="468"/>
      <c s="468"/>
      <c s="468"/>
      <c s="468"/>
      <c s="468"/>
      <c s="468"/>
      <c s="468"/>
      <c s="468"/>
      <c s="468"/>
      <c s="468"/>
      <c s="468"/>
      <c s="468"/>
      <c s="468"/>
      <c s="468"/>
      <c s="468"/>
      <c s="468"/>
      <c s="468"/>
      <c s="469"/>
    </row>
    <row r="36" spans="1:33" ht="18.75" customHeight="1">
      <c r="A36" s="825"/>
      <c s="293" t="s">
        <v>408</v>
      </c>
      <c s="831"/>
      <c s="832"/>
      <c s="832"/>
      <c s="832"/>
      <c s="832"/>
      <c s="832"/>
      <c s="832"/>
      <c s="832"/>
      <c s="832"/>
      <c s="832"/>
      <c s="832"/>
      <c s="832"/>
      <c s="832"/>
      <c s="832"/>
      <c s="832"/>
      <c s="832"/>
      <c s="832"/>
      <c s="832"/>
      <c s="832"/>
      <c s="832"/>
      <c s="832"/>
      <c s="832"/>
      <c s="832"/>
      <c s="832"/>
      <c s="832"/>
      <c s="832"/>
      <c s="832"/>
      <c s="832"/>
      <c s="832"/>
      <c s="832"/>
      <c s="833"/>
    </row>
    <row r="37" spans="1:33" ht="18.75" customHeight="1">
      <c r="A37" s="825"/>
      <c s="464" t="s">
        <v>74</v>
      </c>
      <c s="290">
        <v>1</v>
      </c>
      <c s="295"/>
      <c s="295"/>
      <c s="295"/>
      <c s="295"/>
      <c s="295"/>
      <c s="295"/>
      <c s="295"/>
      <c s="295"/>
      <c s="295"/>
      <c s="295"/>
      <c s="295"/>
      <c s="295"/>
      <c s="295"/>
      <c s="295"/>
      <c s="295"/>
      <c s="295"/>
      <c s="295"/>
      <c s="295"/>
      <c s="295"/>
      <c s="295"/>
      <c s="295"/>
      <c s="295"/>
      <c s="295"/>
      <c s="295"/>
      <c s="295"/>
      <c s="295"/>
      <c s="295"/>
      <c s="295"/>
      <c s="295"/>
      <c s="296"/>
    </row>
    <row r="38" spans="1:33" ht="18.75" customHeight="1">
      <c r="A38" s="825"/>
      <c s="464" t="s">
        <v>75</v>
      </c>
      <c s="290">
        <v>1</v>
      </c>
      <c s="295"/>
      <c s="295"/>
      <c s="295"/>
      <c s="295"/>
      <c s="295"/>
      <c s="295"/>
      <c s="295"/>
      <c s="295"/>
      <c s="295"/>
      <c s="295"/>
      <c s="295"/>
      <c s="295"/>
      <c s="295"/>
      <c s="295"/>
      <c s="295"/>
      <c s="295"/>
      <c s="295"/>
      <c s="295"/>
      <c s="295"/>
      <c s="295"/>
      <c s="295"/>
      <c s="295"/>
      <c s="295"/>
      <c s="295"/>
      <c s="295"/>
      <c s="295"/>
      <c s="295"/>
      <c s="295"/>
      <c s="295"/>
      <c s="296"/>
    </row>
    <row r="39" spans="1:33" ht="18.75" customHeight="1">
      <c r="A39" s="825"/>
      <c s="289" t="s">
        <v>409</v>
      </c>
      <c s="290">
        <v>1</v>
      </c>
      <c s="295"/>
      <c s="295"/>
      <c s="295"/>
      <c s="295"/>
      <c s="295"/>
      <c s="295"/>
      <c s="295"/>
      <c s="295"/>
      <c s="295"/>
      <c s="295"/>
      <c s="295"/>
      <c s="295"/>
      <c s="295"/>
      <c s="295"/>
      <c s="295"/>
      <c s="295"/>
      <c s="295"/>
      <c s="295"/>
      <c s="295"/>
      <c s="295"/>
      <c s="295"/>
      <c s="295"/>
      <c s="295"/>
      <c s="295"/>
      <c s="295"/>
      <c s="295"/>
      <c s="295"/>
      <c s="295"/>
      <c s="295"/>
      <c s="296"/>
    </row>
    <row r="40" spans="1:33" s="473" customFormat="1" ht="21" customHeight="1">
      <c r="A40" s="829"/>
      <c s="471" t="s">
        <v>40</v>
      </c>
      <c s="472">
        <f>SUM(C33:C35,C37:C39)</f>
        <v>6</v>
      </c>
      <c s="472" t="str">
        <f t="shared" si="4" ref="D40:AG40">IF(D33="","",SUM(D33:D35,D37:D39))</f>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2" t="str">
        <f t="shared" si="4"/>
        <v/>
      </c>
      <c s="474" t="str">
        <f t="shared" si="4"/>
        <v/>
      </c>
    </row>
    <row r="41" spans="1:33" ht="18.75" customHeight="1">
      <c r="A41" s="824">
        <v>4</v>
      </c>
      <c s="293" t="s">
        <v>77</v>
      </c>
      <c s="831"/>
      <c s="832"/>
      <c s="832"/>
      <c s="832"/>
      <c s="832"/>
      <c s="832"/>
      <c s="832"/>
      <c s="832"/>
      <c s="832"/>
      <c s="832"/>
      <c s="832"/>
      <c s="832"/>
      <c s="832"/>
      <c s="832"/>
      <c s="832"/>
      <c s="832"/>
      <c s="832"/>
      <c s="832"/>
      <c s="832"/>
      <c s="832"/>
      <c s="832"/>
      <c s="832"/>
      <c s="832"/>
      <c s="832"/>
      <c s="832"/>
      <c s="832"/>
      <c s="832"/>
      <c s="832"/>
      <c s="832"/>
      <c s="832"/>
      <c s="833"/>
    </row>
    <row r="42" spans="1:33" ht="18.75" customHeight="1">
      <c r="A42" s="825"/>
      <c s="289" t="s">
        <v>78</v>
      </c>
      <c s="290">
        <v>2</v>
      </c>
      <c s="295"/>
      <c s="295"/>
      <c s="295"/>
      <c s="295"/>
      <c s="295"/>
      <c s="295"/>
      <c s="295"/>
      <c s="295"/>
      <c s="295"/>
      <c s="295"/>
      <c s="295"/>
      <c s="295"/>
      <c s="295"/>
      <c s="295"/>
      <c s="295"/>
      <c s="295"/>
      <c s="295"/>
      <c s="295"/>
      <c s="295"/>
      <c s="295"/>
      <c s="295"/>
      <c s="295"/>
      <c s="295"/>
      <c s="295"/>
      <c s="295"/>
      <c s="295"/>
      <c s="295"/>
      <c s="295"/>
      <c s="295"/>
      <c s="296"/>
    </row>
    <row r="43" spans="1:33" ht="18.75" customHeight="1">
      <c r="A43" s="825"/>
      <c s="289" t="s">
        <v>79</v>
      </c>
      <c s="290">
        <v>1</v>
      </c>
      <c s="295"/>
      <c s="295"/>
      <c s="295"/>
      <c s="295"/>
      <c s="295"/>
      <c s="295"/>
      <c s="295"/>
      <c s="295"/>
      <c s="295"/>
      <c s="295"/>
      <c s="295"/>
      <c s="295"/>
      <c s="295"/>
      <c s="295"/>
      <c s="295"/>
      <c s="295"/>
      <c s="295"/>
      <c s="295"/>
      <c s="295"/>
      <c s="295"/>
      <c s="295"/>
      <c s="295"/>
      <c s="295"/>
      <c s="295"/>
      <c s="295"/>
      <c s="295"/>
      <c s="295"/>
      <c s="295"/>
      <c s="295"/>
      <c s="296"/>
    </row>
    <row r="44" spans="1:33" ht="18.75" customHeight="1">
      <c r="A44" s="825"/>
      <c s="289" t="s">
        <v>80</v>
      </c>
      <c s="290">
        <v>1</v>
      </c>
      <c s="295"/>
      <c s="295"/>
      <c s="295"/>
      <c s="295"/>
      <c s="295"/>
      <c s="295"/>
      <c s="295"/>
      <c s="295"/>
      <c s="295"/>
      <c s="295"/>
      <c s="295"/>
      <c s="295"/>
      <c s="295"/>
      <c s="295"/>
      <c s="295"/>
      <c s="295"/>
      <c s="295"/>
      <c s="295"/>
      <c s="295"/>
      <c s="295"/>
      <c s="295"/>
      <c s="295"/>
      <c s="295"/>
      <c s="295"/>
      <c s="295"/>
      <c s="295"/>
      <c s="295"/>
      <c s="295"/>
      <c s="295"/>
      <c s="296"/>
    </row>
    <row r="45" spans="1:33" ht="21" customHeight="1">
      <c r="A45" s="830"/>
      <c s="471" t="s">
        <v>40</v>
      </c>
      <c s="472">
        <f>SUM(C42:C44)</f>
        <v>4</v>
      </c>
      <c s="472" t="str">
        <f t="shared" si="5" ref="D45:AG45">IF(D42="","",SUM(D42:D44))</f>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2" t="str">
        <f t="shared" si="5"/>
        <v/>
      </c>
      <c s="474" t="str">
        <f t="shared" si="5"/>
        <v/>
      </c>
    </row>
    <row r="46" spans="1:33" ht="18.75" customHeight="1">
      <c r="A46" s="824">
        <v>5</v>
      </c>
      <c s="293" t="s">
        <v>81</v>
      </c>
      <c s="831"/>
      <c s="832"/>
      <c s="832"/>
      <c s="832"/>
      <c s="832"/>
      <c s="832"/>
      <c s="832"/>
      <c s="832"/>
      <c s="832"/>
      <c s="832"/>
      <c s="832"/>
      <c s="832"/>
      <c s="832"/>
      <c s="832"/>
      <c s="832"/>
      <c s="832"/>
      <c s="832"/>
      <c s="832"/>
      <c s="832"/>
      <c s="832"/>
      <c s="832"/>
      <c s="832"/>
      <c s="832"/>
      <c s="832"/>
      <c s="832"/>
      <c s="832"/>
      <c s="832"/>
      <c s="832"/>
      <c s="832"/>
      <c s="832"/>
      <c s="833"/>
    </row>
    <row r="47" spans="1:33" ht="18.75" customHeight="1">
      <c r="A47" s="825"/>
      <c s="289" t="s">
        <v>82</v>
      </c>
      <c s="290">
        <v>1.5</v>
      </c>
      <c s="295"/>
      <c s="295"/>
      <c s="295"/>
      <c s="295"/>
      <c s="295"/>
      <c s="295"/>
      <c s="295"/>
      <c s="295"/>
      <c s="295"/>
      <c s="295"/>
      <c s="295"/>
      <c s="295"/>
      <c s="295"/>
      <c s="295"/>
      <c s="295"/>
      <c s="295"/>
      <c s="295"/>
      <c s="295"/>
      <c s="295"/>
      <c s="295"/>
      <c s="295"/>
      <c s="295"/>
      <c s="295"/>
      <c s="295"/>
      <c s="295"/>
      <c s="295"/>
      <c s="295"/>
      <c s="295"/>
      <c s="295"/>
      <c s="296"/>
    </row>
    <row r="48" spans="1:33" ht="18.75" customHeight="1">
      <c r="A48" s="825"/>
      <c s="289" t="s">
        <v>75</v>
      </c>
      <c s="290">
        <v>1.5</v>
      </c>
      <c s="295"/>
      <c s="295"/>
      <c s="295"/>
      <c s="295"/>
      <c s="295"/>
      <c s="295"/>
      <c s="295"/>
      <c s="295"/>
      <c s="295"/>
      <c s="295"/>
      <c s="295"/>
      <c s="295"/>
      <c s="295"/>
      <c s="295"/>
      <c s="295"/>
      <c s="295"/>
      <c s="295"/>
      <c s="295"/>
      <c s="295"/>
      <c s="295"/>
      <c s="295"/>
      <c s="295"/>
      <c s="295"/>
      <c s="295"/>
      <c s="295"/>
      <c s="295"/>
      <c s="295"/>
      <c s="295"/>
      <c s="295"/>
      <c s="296"/>
    </row>
    <row r="49" spans="1:33" ht="21" customHeight="1">
      <c r="A49" s="825"/>
      <c s="294" t="s">
        <v>83</v>
      </c>
      <c s="290">
        <v>1</v>
      </c>
      <c s="295"/>
      <c s="295"/>
      <c s="295"/>
      <c s="295"/>
      <c s="295"/>
      <c s="295"/>
      <c s="295"/>
      <c s="295"/>
      <c s="295"/>
      <c s="295"/>
      <c s="295"/>
      <c s="295"/>
      <c s="295"/>
      <c s="295"/>
      <c s="295"/>
      <c s="295"/>
      <c s="295"/>
      <c s="295"/>
      <c s="295"/>
      <c s="295"/>
      <c s="295"/>
      <c s="295"/>
      <c s="295"/>
      <c s="295"/>
      <c s="295"/>
      <c s="295"/>
      <c s="295"/>
      <c s="295"/>
      <c s="295"/>
      <c s="296"/>
    </row>
    <row r="50" spans="1:33" s="473" customFormat="1" ht="21" customHeight="1">
      <c r="A50" s="829"/>
      <c s="471" t="s">
        <v>40</v>
      </c>
      <c s="472">
        <f>SUM(C47:C49)</f>
        <v>4</v>
      </c>
      <c s="472" t="str">
        <f t="shared" si="6" ref="D50:AG50">IF(D47="","",SUM(D47:D49))</f>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2" t="str">
        <f t="shared" si="6"/>
        <v/>
      </c>
      <c s="474" t="str">
        <f t="shared" si="6"/>
        <v/>
      </c>
    </row>
    <row r="51" spans="1:33" ht="9.75" customHeight="1">
      <c r="A51" s="824">
        <v>6</v>
      </c>
      <c s="293" t="s">
        <v>84</v>
      </c>
      <c s="831"/>
      <c s="832"/>
      <c s="832"/>
      <c s="832"/>
      <c s="832"/>
      <c s="832"/>
      <c s="832"/>
      <c s="832"/>
      <c s="832"/>
      <c s="832"/>
      <c s="832"/>
      <c s="832"/>
      <c s="832"/>
      <c s="832"/>
      <c s="832"/>
      <c s="832"/>
      <c s="832"/>
      <c s="832"/>
      <c s="832"/>
      <c s="832"/>
      <c s="832"/>
      <c s="832"/>
      <c s="832"/>
      <c s="832"/>
      <c s="832"/>
      <c s="832"/>
      <c s="832"/>
      <c s="832"/>
      <c s="832"/>
      <c s="832"/>
      <c s="833"/>
    </row>
    <row r="52" spans="1:33" ht="21" customHeight="1">
      <c r="A52" s="825"/>
      <c s="294" t="s">
        <v>85</v>
      </c>
      <c s="290">
        <v>2</v>
      </c>
      <c s="295"/>
      <c s="295"/>
      <c s="295"/>
      <c s="295"/>
      <c s="295"/>
      <c s="295"/>
      <c s="295"/>
      <c s="295"/>
      <c s="295"/>
      <c s="295"/>
      <c s="295"/>
      <c s="295"/>
      <c s="295"/>
      <c s="295"/>
      <c s="295"/>
      <c s="295"/>
      <c s="295"/>
      <c s="295"/>
      <c s="295"/>
      <c s="295"/>
      <c s="295"/>
      <c s="295"/>
      <c s="295"/>
      <c s="295"/>
      <c s="295"/>
      <c s="295"/>
      <c s="295"/>
      <c s="295"/>
      <c s="295"/>
      <c s="296"/>
    </row>
    <row r="53" spans="1:33" s="473" customFormat="1" ht="21" customHeight="1">
      <c r="A53" s="829"/>
      <c s="471" t="s">
        <v>40</v>
      </c>
      <c s="472">
        <f>SUM(C52)</f>
        <v>2</v>
      </c>
      <c s="472" t="str">
        <f t="shared" si="7" ref="D53:W53">IF(D52="","",SUM(D52))</f>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7"/>
        <v/>
      </c>
      <c s="472" t="str">
        <f t="shared" si="8" ref="X53:AG53">IF(X52="","",SUM(X52))</f>
        <v/>
      </c>
      <c s="472" t="str">
        <f t="shared" si="8"/>
        <v/>
      </c>
      <c s="472" t="str">
        <f t="shared" si="8"/>
        <v/>
      </c>
      <c s="472" t="str">
        <f t="shared" si="8"/>
        <v/>
      </c>
      <c s="472" t="str">
        <f t="shared" si="8"/>
        <v/>
      </c>
      <c s="472" t="str">
        <f t="shared" si="8"/>
        <v/>
      </c>
      <c s="472" t="str">
        <f t="shared" si="8"/>
        <v/>
      </c>
      <c s="472" t="str">
        <f t="shared" si="8"/>
        <v/>
      </c>
      <c s="472" t="str">
        <f t="shared" si="8"/>
        <v/>
      </c>
      <c s="474" t="str">
        <f t="shared" si="8"/>
        <v/>
      </c>
    </row>
    <row r="54" spans="1:33" s="480" customFormat="1" ht="21.75" customHeight="1">
      <c r="A54" s="827" t="s">
        <v>86</v>
      </c>
      <c s="828"/>
      <c s="479">
        <f>SUM(C14,C21,C26,C31,C40,C45,C50,C53)</f>
        <v>30</v>
      </c>
      <c s="479" t="str">
        <f t="shared" si="9" ref="D54:AG54">IF(D52="","",SUM(D14,D21,D26,D31,D40,D45,D50,D53))</f>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79" t="str">
        <f t="shared" si="9"/>
        <v/>
      </c>
      <c s="481" t="str">
        <f t="shared" si="9"/>
        <v/>
      </c>
    </row>
    <row r="55" spans="1:33" ht="15" customHeight="1">
      <c r="A55" s="482"/>
      <c s="451"/>
      <c s="838" t="s">
        <v>224</v>
      </c>
      <c s="838"/>
      <c s="838"/>
      <c s="838"/>
      <c s="838"/>
      <c s="838"/>
      <c s="838"/>
      <c s="838"/>
      <c s="838"/>
      <c s="838"/>
      <c s="838"/>
      <c s="838"/>
      <c s="838"/>
      <c s="838"/>
      <c s="838"/>
      <c s="838"/>
      <c s="838"/>
      <c s="838"/>
      <c s="838"/>
      <c s="838"/>
      <c s="838"/>
      <c s="838"/>
      <c s="838"/>
      <c s="838"/>
      <c s="838"/>
      <c s="838"/>
      <c s="838"/>
      <c s="838"/>
      <c s="838"/>
      <c s="483"/>
      <c s="484"/>
    </row>
    <row r="56" spans="1:33" ht="21" customHeight="1">
      <c r="A56" s="485"/>
      <c s="227" t="str">
        <f>"DATE-"&amp;TEXT('MASTER SHEET'!B8&amp;" ","dd-mm-yy")</f>
        <v>DATE-03-02-24</v>
      </c>
      <c s="227"/>
      <c s="227"/>
      <c s="227"/>
      <c s="451"/>
      <c s="451"/>
      <c s="227"/>
      <c s="227"/>
      <c s="227"/>
      <c s="451"/>
      <c s="451"/>
      <c s="483"/>
      <c s="483"/>
      <c s="483"/>
      <c s="483"/>
      <c s="483"/>
      <c s="450"/>
      <c s="597" t="s">
        <v>45</v>
      </c>
      <c s="598"/>
      <c s="598"/>
      <c s="598"/>
      <c s="598"/>
      <c s="451"/>
      <c s="451"/>
      <c s="451"/>
      <c s="483"/>
      <c s="483"/>
      <c s="483"/>
      <c s="483"/>
      <c s="483"/>
      <c s="483"/>
      <c s="484"/>
    </row>
    <row r="57" spans="1:33" ht="18.75" customHeight="1">
      <c r="A57" s="485"/>
      <c s="483"/>
      <c s="450"/>
      <c s="276"/>
      <c s="227"/>
      <c s="451"/>
      <c s="451"/>
      <c s="227"/>
      <c s="227"/>
      <c s="227"/>
      <c s="451"/>
      <c s="451"/>
      <c s="483"/>
      <c s="483"/>
      <c s="483"/>
      <c s="483"/>
      <c s="483"/>
      <c s="450"/>
      <c s="597" t="s">
        <v>48</v>
      </c>
      <c s="598"/>
      <c s="598"/>
      <c s="598"/>
      <c s="598"/>
      <c s="451"/>
      <c s="451"/>
      <c s="451"/>
      <c s="483"/>
      <c s="483"/>
      <c s="483"/>
      <c s="483"/>
      <c s="483"/>
      <c s="483"/>
      <c s="484"/>
    </row>
    <row r="58" spans="1:33" ht="24" customHeight="1">
      <c r="A58" s="239"/>
      <c s="240"/>
      <c s="240"/>
      <c s="240"/>
      <c s="240"/>
      <c s="453"/>
      <c s="453"/>
      <c s="240"/>
      <c s="240"/>
      <c s="240"/>
      <c s="453"/>
      <c s="453"/>
      <c s="486"/>
      <c s="486"/>
      <c s="486"/>
      <c s="486"/>
      <c s="486"/>
      <c s="452"/>
      <c s="610" t="s">
        <v>49</v>
      </c>
      <c s="611"/>
      <c s="611"/>
      <c s="611"/>
      <c s="611"/>
      <c s="453"/>
      <c s="453"/>
      <c s="453"/>
      <c s="486"/>
      <c s="486"/>
      <c s="486"/>
      <c s="486"/>
      <c s="486"/>
      <c s="486"/>
      <c s="487"/>
    </row>
    <row r="59" spans="1:26" ht="19.5" customHeight="1">
      <c r="A59" s="255"/>
      <c s="255"/>
      <c s="255"/>
      <c s="255"/>
      <c s="255"/>
      <c s="255"/>
      <c s="255"/>
      <c s="255"/>
      <c s="255"/>
      <c s="255"/>
      <c s="430"/>
      <c s="430"/>
      <c s="430"/>
      <c s="430"/>
      <c s="430"/>
      <c s="430"/>
      <c s="430"/>
      <c s="430"/>
      <c s="430"/>
      <c s="430"/>
      <c s="430"/>
      <c s="430"/>
      <c s="430"/>
      <c s="430"/>
      <c s="430"/>
      <c s="430"/>
    </row>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sheetData>
  <sheetProtection password="CDA0" sheet="1" objects="1" scenarios="1" formatColumns="0" formatRows="0"/>
  <mergeCells count="36">
    <mergeCell ref="A1:AG1"/>
    <mergeCell ref="A2:AG2"/>
    <mergeCell ref="A3:AG3"/>
    <mergeCell ref="X4:AG4"/>
    <mergeCell ref="X5:AG5"/>
    <mergeCell ref="A5:B5"/>
    <mergeCell ref="C4:F4"/>
    <mergeCell ref="C5:F5"/>
    <mergeCell ref="L5:W5"/>
    <mergeCell ref="G4:L4"/>
    <mergeCell ref="A4:B4"/>
    <mergeCell ref="M4:W4"/>
    <mergeCell ref="G5:K5"/>
    <mergeCell ref="A22:A26"/>
    <mergeCell ref="A15:A21"/>
    <mergeCell ref="A6:AG6"/>
    <mergeCell ref="C15:AG15"/>
    <mergeCell ref="C22:AG22"/>
    <mergeCell ref="A8:A14"/>
    <mergeCell ref="C8:AG8"/>
    <mergeCell ref="S58:W58"/>
    <mergeCell ref="S56:W56"/>
    <mergeCell ref="A46:A50"/>
    <mergeCell ref="S57:W57"/>
    <mergeCell ref="A32:A40"/>
    <mergeCell ref="C36:AG36"/>
    <mergeCell ref="C55:AE55"/>
    <mergeCell ref="A27:A31"/>
    <mergeCell ref="A54:B54"/>
    <mergeCell ref="A51:A53"/>
    <mergeCell ref="A41:A45"/>
    <mergeCell ref="C27:AG27"/>
    <mergeCell ref="C51:AG51"/>
    <mergeCell ref="C46:AG46"/>
    <mergeCell ref="C41:AG41"/>
    <mergeCell ref="C32:AG32"/>
  </mergeCells>
  <dataValidations count="2">
    <dataValidation type="list" allowBlank="1" showInputMessage="1" showErrorMessage="1" sqref="G4">
      <formula1>INDIRECT($C$4)</formula1>
    </dataValidation>
    <dataValidation type="list" allowBlank="1" showInputMessage="1" showErrorMessage="1" sqref="C4">
      <formula1>'MASTER SHEET'!$BU$12:$CL$12</formula1>
    </dataValidation>
  </dataValidations>
  <printOptions horizontalCentered="1"/>
  <pageMargins left="0.196850393700787" right="0.118110236220472" top="0.196850393700787" bottom="0.196850393700787" header="0.118110236220472" footer="0.118110236220472"/>
  <pageSetup fitToHeight="0" orientation="landscape" paperSize="9" scale="72"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00B0F0"/>
    <pageSetUpPr fitToPage="1"/>
  </sheetPr>
  <dimension ref="A1:R44"/>
  <sheetViews>
    <sheetView workbookViewId="0" topLeftCell="A28">
      <selection pane="topLeft" activeCell="L10" sqref="L10"/>
    </sheetView>
  </sheetViews>
  <sheetFormatPr defaultColWidth="0" defaultRowHeight="15" customHeight="1" zeroHeight="1"/>
  <cols>
    <col min="1" max="1" width="6.14285714285714" customWidth="1"/>
    <col min="2" max="2" width="13.8571428571429" customWidth="1"/>
    <col min="3" max="3" width="26.5714285714286" customWidth="1"/>
    <col min="4" max="4" width="15.7142857142857" customWidth="1"/>
    <col min="5" max="5" width="12.4285714285714" customWidth="1"/>
    <col min="6" max="6" width="5.14285714285714" customWidth="1"/>
    <col min="7" max="7" width="4.71428571428571" customWidth="1"/>
    <col min="8" max="8" width="4.85714285714286" customWidth="1"/>
    <col min="9" max="9" width="4.71428571428571" customWidth="1"/>
    <col min="10" max="10" width="5" customWidth="1"/>
    <col min="11" max="11" width="4.71428571428571" customWidth="1"/>
    <col min="12" max="12" width="5.14285714285714" customWidth="1"/>
    <col min="13" max="13" width="7.14285714285714" customWidth="1"/>
    <col min="14" max="14" width="5.28571428571429" customWidth="1"/>
    <col min="15" max="15" width="8.14285714285714" customWidth="1"/>
    <col min="16" max="16" width="8.57142857142857" customWidth="1"/>
    <col min="17" max="17" width="5.85714285714286" customWidth="1"/>
    <col min="18" max="18" width="8.71428571428571" customWidth="1"/>
    <col min="19" max="16384" width="14" hidden="1"/>
  </cols>
  <sheetData>
    <row r="1" spans="1:18" ht="24.75" customHeight="1">
      <c r="A1" s="772" t="str">
        <f>'MASTER SHEET'!$A$1</f>
        <v>माध्यमिक शिक्षा बोर्ड राजस्थान, अजमेर</v>
      </c>
      <c s="773"/>
      <c s="773"/>
      <c s="773"/>
      <c s="773"/>
      <c s="773"/>
      <c s="773"/>
      <c s="773"/>
      <c s="773"/>
      <c s="773"/>
      <c s="773"/>
      <c s="773"/>
      <c s="773"/>
      <c s="773"/>
      <c s="773"/>
      <c s="773"/>
      <c s="810"/>
      <c s="1"/>
    </row>
    <row r="2" spans="1:18" ht="21.75" customHeight="1">
      <c r="A2" s="779" t="str">
        <f>'MASTER SHEET'!A2</f>
        <v xml:space="preserve">    उच्च माध्यमिक प्रायोगिक परीक्षा - 2024</v>
      </c>
      <c s="780"/>
      <c s="780"/>
      <c s="780"/>
      <c s="780"/>
      <c s="780"/>
      <c s="780"/>
      <c s="780"/>
      <c s="780"/>
      <c s="780"/>
      <c s="780"/>
      <c s="780"/>
      <c s="780"/>
      <c s="780"/>
      <c s="780"/>
      <c s="780"/>
      <c s="809"/>
      <c s="1"/>
    </row>
    <row r="3" spans="1:18" ht="19.5" customHeight="1">
      <c r="A3" s="779" t="str">
        <f>ATTENDANCESHEET!$A$4</f>
        <v>विद्यालय का नाम :-GOVT.SEN.SEC.SCHOOL DASANA KHURD (MOULASR)DEEDWANA-KUCHAMAN</v>
      </c>
      <c s="780"/>
      <c s="780"/>
      <c s="780"/>
      <c s="780"/>
      <c s="780"/>
      <c s="780"/>
      <c s="780"/>
      <c s="780"/>
      <c s="780"/>
      <c s="780"/>
      <c s="780"/>
      <c s="780"/>
      <c s="780"/>
      <c s="780"/>
      <c s="780"/>
      <c s="809"/>
      <c s="1"/>
    </row>
    <row r="4" spans="1:18" s="72" customFormat="1" ht="19.5" customHeight="1">
      <c r="A4" s="785" t="s">
        <v>9</v>
      </c>
      <c s="735"/>
      <c s="183" t="s">
        <v>417</v>
      </c>
      <c s="872" t="s">
        <v>418</v>
      </c>
      <c s="872"/>
      <c s="872"/>
      <c s="872"/>
      <c s="729" t="str">
        <f>ATTENDANCESHEET!$E$4</f>
        <v>विद्यालय कोड :-1191153</v>
      </c>
      <c s="729"/>
      <c s="729"/>
      <c s="729"/>
      <c s="729"/>
      <c s="729"/>
      <c s="729"/>
      <c s="729"/>
      <c s="729"/>
      <c s="819"/>
      <c s="73"/>
    </row>
    <row r="5" spans="1:18" ht="19.5" customHeight="1">
      <c r="A5" s="786" t="str">
        <f>CONCATENATE('MASTER SHEET'!$A$9," :--  ",'MASTER SHEET'!$C$9)</f>
        <v>बैच नम्बर :--  1</v>
      </c>
      <c s="728"/>
      <c s="184" t="str">
        <f>'MASTER SHEET'!$A$8</f>
        <v>दिनांक  :---</v>
      </c>
      <c s="185">
        <f>('MASTER SHEET'!$B$8)</f>
        <v>45325</v>
      </c>
      <c s="783" t="str">
        <f>CONCATENATE('MASTER SHEET'!$C$8," ",'MASTER SHEET'!$D$8)</f>
        <v>समय:- 10.00  AM TO 2.00 PM</v>
      </c>
      <c s="783"/>
      <c s="783"/>
      <c s="783"/>
      <c s="783"/>
      <c s="783"/>
      <c s="783"/>
      <c s="783"/>
      <c s="783"/>
      <c s="783"/>
      <c s="300"/>
      <c s="192"/>
      <c s="268"/>
      <c s="1"/>
    </row>
    <row r="6" spans="1:18" ht="23.25" customHeight="1">
      <c r="A6" s="875" t="s">
        <v>89</v>
      </c>
      <c s="807"/>
      <c s="807"/>
      <c s="807"/>
      <c s="807"/>
      <c s="807"/>
      <c s="807"/>
      <c s="807"/>
      <c s="807"/>
      <c s="807"/>
      <c s="807"/>
      <c s="807"/>
      <c s="807"/>
      <c s="807"/>
      <c s="807"/>
      <c s="807"/>
      <c s="808"/>
      <c s="1"/>
    </row>
    <row r="7" spans="1:18" ht="21" customHeight="1">
      <c r="A7" s="866" t="s">
        <v>410</v>
      </c>
      <c s="862" t="s">
        <v>90</v>
      </c>
      <c s="862" t="s">
        <v>28</v>
      </c>
      <c s="862" t="s">
        <v>29</v>
      </c>
      <c s="862" t="s">
        <v>91</v>
      </c>
      <c s="873" t="s">
        <v>92</v>
      </c>
      <c s="874"/>
      <c s="744"/>
      <c s="873" t="s">
        <v>93</v>
      </c>
      <c s="874"/>
      <c s="744"/>
      <c s="862" t="s">
        <v>94</v>
      </c>
      <c s="868" t="s">
        <v>95</v>
      </c>
      <c s="862" t="s">
        <v>96</v>
      </c>
      <c s="870" t="s">
        <v>97</v>
      </c>
      <c s="862" t="s">
        <v>98</v>
      </c>
      <c s="864" t="s">
        <v>99</v>
      </c>
      <c s="34"/>
    </row>
    <row r="8" spans="1:18" ht="18" customHeight="1">
      <c r="A8" s="867"/>
      <c s="742"/>
      <c s="742"/>
      <c s="742"/>
      <c s="863"/>
      <c s="74" t="s">
        <v>100</v>
      </c>
      <c s="74" t="s">
        <v>101</v>
      </c>
      <c s="74" t="s">
        <v>102</v>
      </c>
      <c s="74" t="s">
        <v>100</v>
      </c>
      <c s="74" t="s">
        <v>101</v>
      </c>
      <c s="74" t="s">
        <v>102</v>
      </c>
      <c s="863"/>
      <c s="863"/>
      <c s="863"/>
      <c s="871"/>
      <c s="863"/>
      <c s="865"/>
      <c s="34"/>
    </row>
    <row r="9" spans="1:18" ht="14.25" customHeight="1">
      <c r="A9" s="867"/>
      <c s="742"/>
      <c s="742"/>
      <c s="742"/>
      <c s="186" t="s">
        <v>103</v>
      </c>
      <c s="186">
        <v>3</v>
      </c>
      <c s="186">
        <v>3</v>
      </c>
      <c s="186">
        <v>3</v>
      </c>
      <c s="186">
        <v>2</v>
      </c>
      <c s="186">
        <v>2</v>
      </c>
      <c s="186">
        <v>2</v>
      </c>
      <c s="186">
        <v>6</v>
      </c>
      <c s="186">
        <v>2</v>
      </c>
      <c s="186">
        <v>2</v>
      </c>
      <c s="186">
        <v>3</v>
      </c>
      <c s="186">
        <v>2</v>
      </c>
      <c s="301">
        <f>SUM(F9:P9)</f>
        <v>30</v>
      </c>
      <c s="34"/>
    </row>
    <row r="10" spans="1:18" ht="18.75" customHeight="1">
      <c r="A10" s="226">
        <f>IF('MASTER SHEET'!B12="","",ROWS('MASTER SHEET'!$B$12:B12))</f>
        <v>1</v>
      </c>
      <c s="494" t="str">
        <f>" "&amp;ATTENDANCESHEET!B8&amp;" "</f>
        <v xml:space="preserve">  3265916  </v>
      </c>
      <c s="191" t="str">
        <f>ATTENDANCESHEET!D8</f>
        <v>AMIT MEGHWAL</v>
      </c>
      <c s="774" t="str">
        <f>ATTENDANCESHEET!E8</f>
        <v>SWAI RAM</v>
      </c>
      <c s="775"/>
      <c s="444"/>
      <c s="444"/>
      <c s="444"/>
      <c s="444"/>
      <c s="444"/>
      <c s="444"/>
      <c s="444"/>
      <c s="444"/>
      <c s="444"/>
      <c s="444"/>
      <c s="444"/>
      <c s="445" t="str">
        <f t="shared" si="0" ref="Q10:Q34">IF(F10="","",SUM(F10:P10))</f>
        <v/>
      </c>
      <c s="1"/>
    </row>
    <row r="11" spans="1:18" ht="18.75" customHeight="1">
      <c r="A11" s="226">
        <f>IF('MASTER SHEET'!B13="","",ROWS('MASTER SHEET'!$B$12:B13))</f>
        <v>2</v>
      </c>
      <c s="494" t="str">
        <f>" "&amp;ATTENDANCESHEET!B9&amp;" "</f>
        <v xml:space="preserve">  3265917  </v>
      </c>
      <c s="460" t="str">
        <f>ATTENDANCESHEET!D9</f>
        <v>ANITA KANWAR</v>
      </c>
      <c s="774" t="str">
        <f>ATTENDANCESHEET!E9</f>
        <v>PAPPU SINGH</v>
      </c>
      <c s="775"/>
      <c s="444"/>
      <c s="444"/>
      <c s="444"/>
      <c s="444"/>
      <c s="444"/>
      <c s="444"/>
      <c s="444"/>
      <c s="444"/>
      <c s="444"/>
      <c s="444"/>
      <c s="444"/>
      <c s="445" t="str">
        <f t="shared" si="0"/>
        <v/>
      </c>
      <c s="1"/>
    </row>
    <row r="12" spans="1:18" ht="18.75" customHeight="1">
      <c r="A12" s="226">
        <f>IF('MASTER SHEET'!B14="","",ROWS('MASTER SHEET'!$B$12:B14))</f>
        <v>3</v>
      </c>
      <c s="494" t="str">
        <f>" "&amp;ATTENDANCESHEET!B10&amp;" "</f>
        <v xml:space="preserve">  3265918  </v>
      </c>
      <c s="460" t="str">
        <f>ATTENDANCESHEET!D10</f>
        <v>HANS KANWAR</v>
      </c>
      <c s="774" t="str">
        <f>ATTENDANCESHEET!E10</f>
        <v>DATAR SINGH</v>
      </c>
      <c s="775"/>
      <c s="444"/>
      <c s="444"/>
      <c s="444"/>
      <c s="444"/>
      <c s="444"/>
      <c s="444"/>
      <c s="444"/>
      <c s="444"/>
      <c s="444"/>
      <c s="444"/>
      <c s="444"/>
      <c s="445" t="str">
        <f t="shared" si="0"/>
        <v/>
      </c>
      <c s="1"/>
    </row>
    <row r="13" spans="1:18" ht="18.75" customHeight="1">
      <c r="A13" s="226">
        <f>IF('MASTER SHEET'!B15="","",ROWS('MASTER SHEET'!$B$12:B15))</f>
        <v>4</v>
      </c>
      <c s="494" t="str">
        <f>" "&amp;ATTENDANCESHEET!B11&amp;" "</f>
        <v xml:space="preserve">  3265919  </v>
      </c>
      <c s="460" t="str">
        <f>ATTENDANCESHEET!D11</f>
        <v>LALITA JANGIR</v>
      </c>
      <c s="774" t="str">
        <f>ATTENDANCESHEET!E11</f>
        <v>GOKUL RAM</v>
      </c>
      <c s="775"/>
      <c s="444"/>
      <c s="444"/>
      <c s="444"/>
      <c s="444"/>
      <c s="444"/>
      <c s="444"/>
      <c s="444"/>
      <c s="444"/>
      <c s="444"/>
      <c s="444"/>
      <c s="444"/>
      <c s="445" t="str">
        <f t="shared" si="0"/>
        <v/>
      </c>
      <c s="1"/>
    </row>
    <row r="14" spans="1:18" ht="18.75" customHeight="1">
      <c r="A14" s="226">
        <f>IF('MASTER SHEET'!B16="","",ROWS('MASTER SHEET'!$B$12:B16))</f>
        <v>5</v>
      </c>
      <c s="494" t="str">
        <f>" "&amp;ATTENDANCESHEET!B12&amp;" "</f>
        <v xml:space="preserve">  3265920  </v>
      </c>
      <c s="460" t="str">
        <f>ATTENDANCESHEET!D12</f>
        <v>MANJU NAYAK</v>
      </c>
      <c s="774" t="str">
        <f>ATTENDANCESHEET!E12</f>
        <v>UGMA RAM</v>
      </c>
      <c s="775"/>
      <c s="444"/>
      <c s="444"/>
      <c s="444"/>
      <c s="444"/>
      <c s="444"/>
      <c s="444"/>
      <c s="444"/>
      <c s="444"/>
      <c s="444"/>
      <c s="444"/>
      <c s="444"/>
      <c s="445" t="str">
        <f t="shared" si="0"/>
        <v/>
      </c>
      <c s="1"/>
    </row>
    <row r="15" spans="1:18" ht="18.75" customHeight="1">
      <c r="A15" s="226">
        <f>IF('MASTER SHEET'!B17="","",ROWS('MASTER SHEET'!$B$12:B17))</f>
        <v>6</v>
      </c>
      <c s="494" t="str">
        <f>" "&amp;ATTENDANCESHEET!B13&amp;" "</f>
        <v xml:space="preserve">  3265921  </v>
      </c>
      <c s="460" t="str">
        <f>ATTENDANCESHEET!D13</f>
        <v>NIRMALA SAIN</v>
      </c>
      <c s="774" t="str">
        <f>ATTENDANCESHEET!E13</f>
        <v>MOHANA RAM SAIN</v>
      </c>
      <c s="775"/>
      <c s="444"/>
      <c s="444"/>
      <c s="444"/>
      <c s="444"/>
      <c s="444"/>
      <c s="444"/>
      <c s="444"/>
      <c s="444"/>
      <c s="444"/>
      <c s="444"/>
      <c s="444"/>
      <c s="445" t="str">
        <f t="shared" si="0"/>
        <v/>
      </c>
      <c s="1"/>
    </row>
    <row r="16" spans="1:18" ht="18.75" customHeight="1">
      <c r="A16" s="226">
        <f>IF('MASTER SHEET'!B18="","",ROWS('MASTER SHEET'!$B$12:B18))</f>
        <v>7</v>
      </c>
      <c s="494" t="str">
        <f>" "&amp;ATTENDANCESHEET!B14&amp;" "</f>
        <v xml:space="preserve">  3265922  </v>
      </c>
      <c s="460" t="str">
        <f>ATTENDANCESHEET!D14</f>
        <v>PAYAL</v>
      </c>
      <c s="774" t="str">
        <f>ATTENDANCESHEET!E14</f>
        <v>BABU LAL</v>
      </c>
      <c s="775"/>
      <c s="444"/>
      <c s="444"/>
      <c s="444"/>
      <c s="444"/>
      <c s="444"/>
      <c s="444"/>
      <c s="444"/>
      <c s="444"/>
      <c s="444"/>
      <c s="444"/>
      <c s="444"/>
      <c s="445" t="str">
        <f t="shared" si="0"/>
        <v/>
      </c>
      <c s="1"/>
    </row>
    <row r="17" spans="1:18" ht="18.75" customHeight="1">
      <c r="A17" s="226">
        <f>IF('MASTER SHEET'!B19="","",ROWS('MASTER SHEET'!$B$12:B19))</f>
        <v>8</v>
      </c>
      <c s="494" t="str">
        <f>" "&amp;ATTENDANCESHEET!B15&amp;" "</f>
        <v xml:space="preserve">  3265923  </v>
      </c>
      <c s="460" t="str">
        <f>ATTENDANCESHEET!D15</f>
        <v>PRIYANKA</v>
      </c>
      <c s="774" t="str">
        <f>ATTENDANCESHEET!E15</f>
        <v>JAGDISH</v>
      </c>
      <c s="775"/>
      <c s="444"/>
      <c s="444"/>
      <c s="444"/>
      <c s="444"/>
      <c s="444"/>
      <c s="444"/>
      <c s="444"/>
      <c s="444"/>
      <c s="444"/>
      <c s="444"/>
      <c s="444"/>
      <c s="445" t="str">
        <f t="shared" si="0"/>
        <v/>
      </c>
      <c s="1"/>
    </row>
    <row r="18" spans="1:18" ht="18.75" customHeight="1">
      <c r="A18" s="226">
        <f>IF('MASTER SHEET'!B20="","",ROWS('MASTER SHEET'!$B$12:B20))</f>
        <v>9</v>
      </c>
      <c s="494" t="str">
        <f>" "&amp;ATTENDANCESHEET!B16&amp;" "</f>
        <v xml:space="preserve">  3265924  </v>
      </c>
      <c s="460" t="str">
        <f>ATTENDANCESHEET!D16</f>
        <v>PRIYANKA KANWAR</v>
      </c>
      <c s="774" t="str">
        <f>ATTENDANCESHEET!E16</f>
        <v>MAL SINGH</v>
      </c>
      <c s="775"/>
      <c s="444"/>
      <c s="444"/>
      <c s="444"/>
      <c s="444"/>
      <c s="444"/>
      <c s="444"/>
      <c s="444"/>
      <c s="444"/>
      <c s="444"/>
      <c s="444"/>
      <c s="444"/>
      <c s="445" t="str">
        <f t="shared" si="0"/>
        <v/>
      </c>
      <c s="1"/>
    </row>
    <row r="19" spans="1:18" ht="18.75" customHeight="1">
      <c r="A19" s="226">
        <f>IF('MASTER SHEET'!B21="","",ROWS('MASTER SHEET'!$B$12:B21))</f>
        <v>10</v>
      </c>
      <c s="494" t="str">
        <f>" "&amp;ATTENDANCESHEET!B17&amp;" "</f>
        <v xml:space="preserve">  3265925  </v>
      </c>
      <c s="460" t="str">
        <f>ATTENDANCESHEET!D17</f>
        <v>RENU NETAR</v>
      </c>
      <c s="774" t="str">
        <f>ATTENDANCESHEET!E17</f>
        <v>MUKESH NETAR</v>
      </c>
      <c s="775"/>
      <c s="444"/>
      <c s="444"/>
      <c s="444"/>
      <c s="444"/>
      <c s="444"/>
      <c s="444"/>
      <c s="444"/>
      <c s="444"/>
      <c s="444"/>
      <c s="444"/>
      <c s="444"/>
      <c s="445" t="str">
        <f t="shared" si="0"/>
        <v/>
      </c>
      <c s="1"/>
    </row>
    <row r="20" spans="1:18" ht="18.75" customHeight="1">
      <c r="A20" s="226">
        <f>IF('MASTER SHEET'!B22="","",ROWS('MASTER SHEET'!$B$12:B22))</f>
        <v>11</v>
      </c>
      <c s="494" t="str">
        <f>" "&amp;ATTENDANCESHEET!B18&amp;" "</f>
        <v xml:space="preserve">  3265926  </v>
      </c>
      <c s="460" t="str">
        <f>ATTENDANCESHEET!D18</f>
        <v>SHARWAN</v>
      </c>
      <c s="774" t="str">
        <f>ATTENDANCESHEET!E18</f>
        <v>BHANWARA RAM</v>
      </c>
      <c s="775"/>
      <c s="444"/>
      <c s="444"/>
      <c s="444"/>
      <c s="444"/>
      <c s="444"/>
      <c s="444"/>
      <c s="444"/>
      <c s="444"/>
      <c s="444"/>
      <c s="444"/>
      <c s="444"/>
      <c s="445" t="str">
        <f t="shared" si="0"/>
        <v/>
      </c>
      <c s="1"/>
    </row>
    <row r="21" spans="1:18" ht="18.75" customHeight="1">
      <c r="A21" s="226">
        <f>IF('MASTER SHEET'!B23="","",ROWS('MASTER SHEET'!$B$12:B23))</f>
        <v>12</v>
      </c>
      <c s="494" t="str">
        <f>" "&amp;ATTENDANCESHEET!B19&amp;" "</f>
        <v xml:space="preserve">  3265927  </v>
      </c>
      <c s="460" t="str">
        <f>ATTENDANCESHEET!D19</f>
        <v>VASUNDHARA GURJAR</v>
      </c>
      <c s="774" t="str">
        <f>ATTENDANCESHEET!E19</f>
        <v>RAMNIWAS</v>
      </c>
      <c s="775"/>
      <c s="444"/>
      <c s="444"/>
      <c s="444"/>
      <c s="444"/>
      <c s="444"/>
      <c s="444"/>
      <c s="444"/>
      <c s="444"/>
      <c s="444"/>
      <c s="444"/>
      <c s="444"/>
      <c s="445" t="str">
        <f t="shared" si="0"/>
        <v/>
      </c>
      <c s="1"/>
    </row>
    <row r="22" spans="1:18" ht="18.75" customHeight="1">
      <c r="A22" s="226" t="str">
        <f>IF('MASTER SHEET'!B24="","",ROWS('MASTER SHEET'!$B$12:B24))</f>
        <v/>
      </c>
      <c s="494" t="str">
        <f>" "&amp;ATTENDANCESHEET!B20&amp;" "</f>
        <v xml:space="preserve">    </v>
      </c>
      <c s="460" t="str">
        <f>ATTENDANCESHEET!D20</f>
        <v/>
      </c>
      <c s="774" t="str">
        <f>ATTENDANCESHEET!E20</f>
        <v/>
      </c>
      <c s="775"/>
      <c s="444"/>
      <c s="444"/>
      <c s="444"/>
      <c s="444"/>
      <c s="444"/>
      <c s="444"/>
      <c s="444"/>
      <c s="444"/>
      <c s="444"/>
      <c s="444"/>
      <c s="444"/>
      <c s="445" t="str">
        <f t="shared" si="0"/>
        <v/>
      </c>
      <c s="1"/>
    </row>
    <row r="23" spans="1:18" ht="18.75" customHeight="1">
      <c r="A23" s="226" t="str">
        <f>IF('MASTER SHEET'!B25="","",ROWS('MASTER SHEET'!$B$12:B25))</f>
        <v/>
      </c>
      <c s="494" t="str">
        <f>" "&amp;ATTENDANCESHEET!B21&amp;" "</f>
        <v xml:space="preserve">    </v>
      </c>
      <c s="460" t="str">
        <f>ATTENDANCESHEET!D21</f>
        <v/>
      </c>
      <c s="774" t="str">
        <f>ATTENDANCESHEET!E21</f>
        <v/>
      </c>
      <c s="775"/>
      <c s="444"/>
      <c s="444"/>
      <c s="444"/>
      <c s="444"/>
      <c s="444"/>
      <c s="444"/>
      <c s="444"/>
      <c s="444"/>
      <c s="444"/>
      <c s="444"/>
      <c s="444"/>
      <c s="445" t="str">
        <f t="shared" si="0"/>
        <v/>
      </c>
      <c s="1"/>
    </row>
    <row r="24" spans="1:18" ht="18.75" customHeight="1">
      <c r="A24" s="226" t="str">
        <f>IF('MASTER SHEET'!B26="","",ROWS('MASTER SHEET'!$B$12:B26))</f>
        <v/>
      </c>
      <c s="494" t="str">
        <f>" "&amp;ATTENDANCESHEET!B22&amp;" "</f>
        <v xml:space="preserve">    </v>
      </c>
      <c s="460" t="str">
        <f>ATTENDANCESHEET!D22</f>
        <v/>
      </c>
      <c s="774" t="str">
        <f>ATTENDANCESHEET!E22</f>
        <v/>
      </c>
      <c s="775"/>
      <c s="444"/>
      <c s="444"/>
      <c s="444"/>
      <c s="444"/>
      <c s="444"/>
      <c s="444"/>
      <c s="444"/>
      <c s="444"/>
      <c s="444"/>
      <c s="444"/>
      <c s="444"/>
      <c s="445" t="str">
        <f t="shared" si="0"/>
        <v/>
      </c>
      <c s="1"/>
    </row>
    <row r="25" spans="1:18" ht="18.75" customHeight="1">
      <c r="A25" s="226" t="str">
        <f>IF('MASTER SHEET'!B27="","",ROWS('MASTER SHEET'!$B$12:B27))</f>
        <v/>
      </c>
      <c s="494" t="str">
        <f>" "&amp;ATTENDANCESHEET!B23&amp;" "</f>
        <v xml:space="preserve">    </v>
      </c>
      <c s="460" t="str">
        <f>ATTENDANCESHEET!D23</f>
        <v/>
      </c>
      <c s="774" t="str">
        <f>ATTENDANCESHEET!E23</f>
        <v/>
      </c>
      <c s="775"/>
      <c s="444"/>
      <c s="444"/>
      <c s="444"/>
      <c s="444"/>
      <c s="444"/>
      <c s="444"/>
      <c s="444"/>
      <c s="444"/>
      <c s="444"/>
      <c s="444"/>
      <c s="444"/>
      <c s="445" t="str">
        <f t="shared" si="0"/>
        <v/>
      </c>
      <c s="1"/>
    </row>
    <row r="26" spans="1:18" ht="18.75" customHeight="1">
      <c r="A26" s="226" t="str">
        <f>IF('MASTER SHEET'!B28="","",ROWS('MASTER SHEET'!$B$12:B28))</f>
        <v/>
      </c>
      <c s="494" t="str">
        <f>" "&amp;ATTENDANCESHEET!B24&amp;" "</f>
        <v xml:space="preserve">    </v>
      </c>
      <c s="460" t="str">
        <f>ATTENDANCESHEET!D24</f>
        <v/>
      </c>
      <c s="774" t="str">
        <f>ATTENDANCESHEET!E24</f>
        <v/>
      </c>
      <c s="775"/>
      <c s="444"/>
      <c s="444"/>
      <c s="444"/>
      <c s="444"/>
      <c s="444"/>
      <c s="444"/>
      <c s="444"/>
      <c s="444"/>
      <c s="444"/>
      <c s="444"/>
      <c s="444"/>
      <c s="445" t="str">
        <f t="shared" si="0"/>
        <v/>
      </c>
      <c s="1"/>
    </row>
    <row r="27" spans="1:18" ht="18.75" customHeight="1">
      <c r="A27" s="226" t="str">
        <f>IF('MASTER SHEET'!B29="","",ROWS('MASTER SHEET'!$B$12:B29))</f>
        <v/>
      </c>
      <c s="494" t="str">
        <f>" "&amp;ATTENDANCESHEET!B25&amp;" "</f>
        <v xml:space="preserve">    </v>
      </c>
      <c s="460" t="str">
        <f>ATTENDANCESHEET!D25</f>
        <v/>
      </c>
      <c s="774" t="str">
        <f>ATTENDANCESHEET!E25</f>
        <v/>
      </c>
      <c s="775"/>
      <c s="444"/>
      <c s="444"/>
      <c s="444"/>
      <c s="444"/>
      <c s="444"/>
      <c s="444"/>
      <c s="444"/>
      <c s="444"/>
      <c s="444"/>
      <c s="444"/>
      <c s="444"/>
      <c s="445" t="str">
        <f t="shared" si="0"/>
        <v/>
      </c>
      <c s="1"/>
    </row>
    <row r="28" spans="1:18" ht="18.75" customHeight="1">
      <c r="A28" s="226" t="str">
        <f>IF('MASTER SHEET'!B30="","",ROWS('MASTER SHEET'!$B$12:B30))</f>
        <v/>
      </c>
      <c s="494" t="str">
        <f>" "&amp;ATTENDANCESHEET!B26&amp;" "</f>
        <v xml:space="preserve">    </v>
      </c>
      <c s="460" t="str">
        <f>ATTENDANCESHEET!D26</f>
        <v/>
      </c>
      <c s="774" t="str">
        <f>ATTENDANCESHEET!E26</f>
        <v/>
      </c>
      <c s="775"/>
      <c s="444"/>
      <c s="444"/>
      <c s="444"/>
      <c s="444"/>
      <c s="444"/>
      <c s="444"/>
      <c s="444"/>
      <c s="444"/>
      <c s="444"/>
      <c s="444"/>
      <c s="444"/>
      <c s="445" t="str">
        <f t="shared" si="0"/>
        <v/>
      </c>
      <c s="1"/>
    </row>
    <row r="29" spans="1:18" ht="18.75" customHeight="1">
      <c r="A29" s="226" t="str">
        <f>IF('MASTER SHEET'!B31="","",ROWS('MASTER SHEET'!$B$12:B31))</f>
        <v/>
      </c>
      <c s="494" t="str">
        <f>" "&amp;ATTENDANCESHEET!B27&amp;" "</f>
        <v xml:space="preserve">    </v>
      </c>
      <c s="460" t="str">
        <f>ATTENDANCESHEET!D27</f>
        <v/>
      </c>
      <c s="774" t="str">
        <f>ATTENDANCESHEET!E27</f>
        <v/>
      </c>
      <c s="775"/>
      <c s="444"/>
      <c s="444"/>
      <c s="444"/>
      <c s="444"/>
      <c s="444"/>
      <c s="444"/>
      <c s="444"/>
      <c s="444"/>
      <c s="444"/>
      <c s="444"/>
      <c s="444"/>
      <c s="445" t="str">
        <f t="shared" si="0"/>
        <v/>
      </c>
      <c s="1"/>
    </row>
    <row r="30" spans="1:18" ht="18.75" customHeight="1">
      <c r="A30" s="226" t="str">
        <f>IF('MASTER SHEET'!B32="","",ROWS('MASTER SHEET'!$B$12:B32))</f>
        <v/>
      </c>
      <c s="494" t="str">
        <f>" "&amp;ATTENDANCESHEET!B28&amp;" "</f>
        <v xml:space="preserve">    </v>
      </c>
      <c s="460" t="str">
        <f>ATTENDANCESHEET!D28</f>
        <v/>
      </c>
      <c s="774" t="str">
        <f>ATTENDANCESHEET!E28</f>
        <v/>
      </c>
      <c s="775"/>
      <c s="444"/>
      <c s="444"/>
      <c s="444"/>
      <c s="444"/>
      <c s="444"/>
      <c s="444"/>
      <c s="444"/>
      <c s="444"/>
      <c s="444"/>
      <c s="444"/>
      <c s="444"/>
      <c s="445" t="str">
        <f t="shared" si="0"/>
        <v/>
      </c>
      <c s="1"/>
    </row>
    <row r="31" spans="1:18" ht="18.75" customHeight="1">
      <c r="A31" s="226" t="str">
        <f>IF('MASTER SHEET'!B33="","",ROWS('MASTER SHEET'!$B$12:B33))</f>
        <v/>
      </c>
      <c s="494" t="str">
        <f>" "&amp;ATTENDANCESHEET!B29&amp;" "</f>
        <v xml:space="preserve">    </v>
      </c>
      <c s="460" t="str">
        <f>ATTENDANCESHEET!D29</f>
        <v/>
      </c>
      <c s="774" t="str">
        <f>ATTENDANCESHEET!E29</f>
        <v/>
      </c>
      <c s="775"/>
      <c s="444"/>
      <c s="444"/>
      <c s="444"/>
      <c s="444"/>
      <c s="444"/>
      <c s="444"/>
      <c s="444"/>
      <c s="444"/>
      <c s="444"/>
      <c s="444"/>
      <c s="444"/>
      <c s="445" t="str">
        <f t="shared" si="0"/>
        <v/>
      </c>
      <c s="1"/>
    </row>
    <row r="32" spans="1:18" ht="18.75" customHeight="1">
      <c r="A32" s="226" t="str">
        <f>IF('MASTER SHEET'!B34="","",ROWS('MASTER SHEET'!$B$12:B34))</f>
        <v/>
      </c>
      <c s="494" t="str">
        <f>" "&amp;ATTENDANCESHEET!B30&amp;" "</f>
        <v xml:space="preserve">    </v>
      </c>
      <c s="460" t="str">
        <f>ATTENDANCESHEET!D30</f>
        <v/>
      </c>
      <c s="774" t="str">
        <f>ATTENDANCESHEET!E30</f>
        <v/>
      </c>
      <c s="775"/>
      <c s="444"/>
      <c s="444"/>
      <c s="444"/>
      <c s="444"/>
      <c s="444"/>
      <c s="444"/>
      <c s="444"/>
      <c s="444"/>
      <c s="444"/>
      <c s="444"/>
      <c s="444"/>
      <c s="445" t="str">
        <f t="shared" si="0"/>
        <v/>
      </c>
      <c s="1"/>
    </row>
    <row r="33" spans="1:18" ht="18.75" customHeight="1">
      <c r="A33" s="226" t="str">
        <f>IF('MASTER SHEET'!B35="","",ROWS('MASTER SHEET'!$B$12:B35))</f>
        <v/>
      </c>
      <c s="494" t="str">
        <f>" "&amp;ATTENDANCESHEET!B31&amp;" "</f>
        <v xml:space="preserve">    </v>
      </c>
      <c s="460" t="str">
        <f>ATTENDANCESHEET!D31</f>
        <v/>
      </c>
      <c s="774" t="str">
        <f>ATTENDANCESHEET!E31</f>
        <v/>
      </c>
      <c s="775"/>
      <c s="444"/>
      <c s="444"/>
      <c s="444"/>
      <c s="444"/>
      <c s="444"/>
      <c s="444"/>
      <c s="444"/>
      <c s="444"/>
      <c s="444"/>
      <c s="444"/>
      <c s="444"/>
      <c s="445" t="str">
        <f t="shared" si="0"/>
        <v/>
      </c>
      <c s="1"/>
    </row>
    <row r="34" spans="1:18" ht="18.75" customHeight="1">
      <c r="A34" s="226" t="str">
        <f>IF('MASTER SHEET'!B36="","",ROWS('MASTER SHEET'!$B$12:B36))</f>
        <v/>
      </c>
      <c s="494" t="str">
        <f>" "&amp;ATTENDANCESHEET!B32&amp;" "</f>
        <v xml:space="preserve">    </v>
      </c>
      <c s="460" t="str">
        <f>ATTENDANCESHEET!D32</f>
        <v/>
      </c>
      <c s="774" t="str">
        <f>ATTENDANCESHEET!E32</f>
        <v/>
      </c>
      <c s="775"/>
      <c s="444"/>
      <c s="444"/>
      <c s="444"/>
      <c s="444"/>
      <c s="444"/>
      <c s="444"/>
      <c s="444"/>
      <c s="444"/>
      <c s="444"/>
      <c s="444"/>
      <c s="444"/>
      <c s="445" t="str">
        <f t="shared" si="0"/>
        <v/>
      </c>
      <c s="1"/>
    </row>
    <row r="35" spans="1:18" ht="18.75" customHeight="1">
      <c r="A35" s="226" t="str">
        <f>IF('MASTER SHEET'!B37="","",ROWS('MASTER SHEET'!$B$12:B37))</f>
        <v/>
      </c>
      <c s="494" t="str">
        <f>" "&amp;ATTENDANCESHEET!B33&amp;" "</f>
        <v xml:space="preserve">    </v>
      </c>
      <c s="460" t="str">
        <f>ATTENDANCESHEET!D33</f>
        <v/>
      </c>
      <c s="774" t="str">
        <f>ATTENDANCESHEET!E33</f>
        <v/>
      </c>
      <c s="775"/>
      <c s="444"/>
      <c s="444"/>
      <c s="444"/>
      <c s="444"/>
      <c s="444"/>
      <c s="444"/>
      <c s="444"/>
      <c s="444"/>
      <c s="444"/>
      <c s="444"/>
      <c s="444"/>
      <c s="445" t="str">
        <f>IF(F35="","",SUM(F35:P35))</f>
        <v/>
      </c>
      <c s="65"/>
    </row>
    <row r="36" spans="1:18" s="57" customFormat="1" ht="18.75" customHeight="1">
      <c r="A36" s="226" t="str">
        <f>IF('MASTER SHEET'!B38="","",ROWS('MASTER SHEET'!$B$12:B38))</f>
        <v/>
      </c>
      <c s="494" t="str">
        <f>" "&amp;ATTENDANCESHEET!B34&amp;" "</f>
        <v xml:space="preserve">    </v>
      </c>
      <c s="460" t="str">
        <f>ATTENDANCESHEET!D34</f>
        <v/>
      </c>
      <c s="774" t="str">
        <f>ATTENDANCESHEET!E34</f>
        <v/>
      </c>
      <c s="775"/>
      <c s="444"/>
      <c s="444"/>
      <c s="444"/>
      <c s="444"/>
      <c s="444"/>
      <c s="444"/>
      <c s="444"/>
      <c s="444"/>
      <c s="444"/>
      <c s="444"/>
      <c s="444"/>
      <c s="445" t="str">
        <f>IF(F36="","",SUM(F36:P36))</f>
        <v/>
      </c>
      <c s="75"/>
    </row>
    <row r="37" spans="1:18" s="57" customFormat="1" ht="18.75" customHeight="1">
      <c r="A37" s="226" t="str">
        <f>IF('MASTER SHEET'!B39="","",ROWS('MASTER SHEET'!$B$12:B39))</f>
        <v/>
      </c>
      <c s="494" t="str">
        <f>" "&amp;ATTENDANCESHEET!B35&amp;" "</f>
        <v xml:space="preserve">    </v>
      </c>
      <c s="460" t="str">
        <f>ATTENDANCESHEET!D35</f>
        <v/>
      </c>
      <c s="774" t="str">
        <f>ATTENDANCESHEET!E35</f>
        <v/>
      </c>
      <c s="775"/>
      <c s="444"/>
      <c s="444"/>
      <c s="444"/>
      <c s="444"/>
      <c s="444"/>
      <c s="444"/>
      <c s="444"/>
      <c s="444"/>
      <c s="444"/>
      <c s="444"/>
      <c s="444"/>
      <c s="445" t="str">
        <f>IF(F37="","",SUM(F37:P37))</f>
        <v/>
      </c>
      <c s="75"/>
    </row>
    <row r="38" spans="1:18" s="57" customFormat="1" ht="18.75" customHeight="1">
      <c r="A38" s="226" t="str">
        <f>IF('MASTER SHEET'!B40="","",ROWS('MASTER SHEET'!$B$12:B40))</f>
        <v/>
      </c>
      <c s="494" t="str">
        <f>" "&amp;ATTENDANCESHEET!B36&amp;" "</f>
        <v xml:space="preserve">    </v>
      </c>
      <c s="460" t="str">
        <f>ATTENDANCESHEET!D36</f>
        <v/>
      </c>
      <c s="774" t="str">
        <f>ATTENDANCESHEET!E36</f>
        <v/>
      </c>
      <c s="775"/>
      <c s="444"/>
      <c s="444"/>
      <c s="444"/>
      <c s="444"/>
      <c s="444"/>
      <c s="444"/>
      <c s="444"/>
      <c s="444"/>
      <c s="444"/>
      <c s="444"/>
      <c s="444"/>
      <c s="445" t="str">
        <f>IF(F38="","",SUM(F38:P38))</f>
        <v/>
      </c>
      <c s="75"/>
    </row>
    <row r="39" spans="1:18" s="57" customFormat="1" ht="18.75" customHeight="1">
      <c r="A39" s="226" t="str">
        <f>IF('MASTER SHEET'!B41="","",ROWS('MASTER SHEET'!$B$12:B41))</f>
        <v/>
      </c>
      <c s="494" t="str">
        <f>" "&amp;ATTENDANCESHEET!B37&amp;" "</f>
        <v xml:space="preserve">    </v>
      </c>
      <c s="460" t="str">
        <f>ATTENDANCESHEET!D37</f>
        <v/>
      </c>
      <c s="774" t="str">
        <f>ATTENDANCESHEET!E37</f>
        <v/>
      </c>
      <c s="775"/>
      <c s="444"/>
      <c s="444"/>
      <c s="444"/>
      <c s="444"/>
      <c s="444"/>
      <c s="444"/>
      <c s="444"/>
      <c s="444"/>
      <c s="444"/>
      <c s="444"/>
      <c s="444"/>
      <c s="445" t="str">
        <f>IF(F39="","",SUM(F39:P39))</f>
        <v/>
      </c>
      <c s="75"/>
    </row>
    <row r="40" spans="1:18" s="456" customFormat="1" ht="18.75" customHeight="1">
      <c r="A40" s="754" t="s">
        <v>404</v>
      </c>
      <c s="755"/>
      <c s="755"/>
      <c s="755"/>
      <c s="755"/>
      <c s="755"/>
      <c s="755"/>
      <c s="755"/>
      <c s="755"/>
      <c s="755"/>
      <c s="755"/>
      <c s="755"/>
      <c s="755"/>
      <c s="755"/>
      <c s="755"/>
      <c s="755"/>
      <c s="869"/>
      <c s="75"/>
    </row>
    <row r="41" spans="1:18" ht="14.25" customHeight="1">
      <c r="A41" s="495"/>
      <c s="494"/>
      <c s="272"/>
      <c s="305"/>
      <c s="272"/>
      <c s="427"/>
      <c s="427"/>
      <c s="860" t="s">
        <v>45</v>
      </c>
      <c s="861"/>
      <c s="861"/>
      <c s="861"/>
      <c s="861"/>
      <c s="426"/>
      <c s="597"/>
      <c s="598"/>
      <c s="598"/>
      <c s="599"/>
      <c s="1"/>
    </row>
    <row r="42" spans="1:18" ht="14.25" customHeight="1">
      <c r="A42" s="858" t="s">
        <v>361</v>
      </c>
      <c s="859"/>
      <c s="306">
        <f>D5</f>
        <v>45325</v>
      </c>
      <c s="305"/>
      <c s="272"/>
      <c s="427"/>
      <c s="427"/>
      <c s="860" t="s">
        <v>48</v>
      </c>
      <c s="861"/>
      <c s="861"/>
      <c s="861"/>
      <c s="861"/>
      <c s="426"/>
      <c s="597"/>
      <c s="598"/>
      <c s="598"/>
      <c s="599"/>
      <c s="1"/>
    </row>
    <row r="43" spans="1:18" ht="14.25" customHeight="1">
      <c r="A43" s="307"/>
      <c s="213"/>
      <c s="213"/>
      <c s="308"/>
      <c s="213"/>
      <c s="429"/>
      <c s="429"/>
      <c s="856" t="s">
        <v>49</v>
      </c>
      <c s="857"/>
      <c s="857"/>
      <c s="857"/>
      <c s="857"/>
      <c s="428"/>
      <c s="610"/>
      <c s="611"/>
      <c s="611"/>
      <c s="612"/>
      <c s="1"/>
    </row>
    <row r="44" spans="1:18" ht="14.25" customHeight="1">
      <c r="A44" s="1"/>
      <c s="1"/>
      <c s="1"/>
      <c s="76"/>
      <c s="1"/>
      <c s="1"/>
      <c s="1"/>
      <c s="1"/>
      <c s="1"/>
      <c s="1"/>
      <c s="1"/>
      <c s="1"/>
      <c s="1"/>
      <c s="1"/>
      <c s="1"/>
      <c s="1"/>
      <c s="1"/>
      <c s="1"/>
    </row>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sheetData>
  <sheetProtection password="CDA0" sheet="1" objects="1" scenarios="1" formatRows="0"/>
  <mergeCells count="60">
    <mergeCell ref="A40:Q40"/>
    <mergeCell ref="A2:Q2"/>
    <mergeCell ref="P7:P8"/>
    <mergeCell ref="D21:E21"/>
    <mergeCell ref="O7:O8"/>
    <mergeCell ref="D4:G4"/>
    <mergeCell ref="A5:B5"/>
    <mergeCell ref="F7:H7"/>
    <mergeCell ref="E7:E8"/>
    <mergeCell ref="L7:L8"/>
    <mergeCell ref="A6:Q6"/>
    <mergeCell ref="I7:K7"/>
    <mergeCell ref="D20:E20"/>
    <mergeCell ref="D14:E14"/>
    <mergeCell ref="D12:E12"/>
    <mergeCell ref="D10:E10"/>
    <mergeCell ref="D38:E38"/>
    <mergeCell ref="D16:E16"/>
    <mergeCell ref="D13:E13"/>
    <mergeCell ref="D18:E18"/>
    <mergeCell ref="D15:E15"/>
    <mergeCell ref="D28:E28"/>
    <mergeCell ref="D39:E39"/>
    <mergeCell ref="D17:E17"/>
    <mergeCell ref="A1:Q1"/>
    <mergeCell ref="A7:A9"/>
    <mergeCell ref="D31:E31"/>
    <mergeCell ref="M7:M8"/>
    <mergeCell ref="B7:B9"/>
    <mergeCell ref="D30:E30"/>
    <mergeCell ref="D34:E34"/>
    <mergeCell ref="D32:E32"/>
    <mergeCell ref="D35:E35"/>
    <mergeCell ref="D36:E36"/>
    <mergeCell ref="C7:C9"/>
    <mergeCell ref="D22:E22"/>
    <mergeCell ref="D25:E25"/>
    <mergeCell ref="D23:E23"/>
    <mergeCell ref="A3:Q3"/>
    <mergeCell ref="D19:E19"/>
    <mergeCell ref="D37:E37"/>
    <mergeCell ref="D27:E27"/>
    <mergeCell ref="D26:E26"/>
    <mergeCell ref="D29:E29"/>
    <mergeCell ref="D24:E24"/>
    <mergeCell ref="D33:E33"/>
    <mergeCell ref="A4:B4"/>
    <mergeCell ref="N7:N8"/>
    <mergeCell ref="H4:Q4"/>
    <mergeCell ref="D7:D9"/>
    <mergeCell ref="Q7:Q8"/>
    <mergeCell ref="E5:N5"/>
    <mergeCell ref="D11:E11"/>
    <mergeCell ref="H43:L43"/>
    <mergeCell ref="N41:Q41"/>
    <mergeCell ref="N42:Q42"/>
    <mergeCell ref="N43:Q43"/>
    <mergeCell ref="A42:B42"/>
    <mergeCell ref="H42:L42"/>
    <mergeCell ref="H41:L41"/>
  </mergeCells>
  <conditionalFormatting sqref="A10:Q39">
    <cfRule type="expression" priority="2" dxfId="0">
      <formula>$A10&lt;&gt;""</formula>
    </cfRule>
  </conditionalFormatting>
  <dataValidations count="1">
    <dataValidation type="list" allowBlank="1" showInputMessage="1" showErrorMessage="1" sqref="C4">
      <formula1>'MASTER SHEET'!$BU$12:$CL$12</formula1>
    </dataValidation>
  </dataValidations>
  <pageMargins left="0.196850393700787" right="0.118110236220472" top="0.196850393700787" bottom="0.196850393700787" header="0.118110236220472" footer="0.118110236220472"/>
  <pageSetup fitToHeight="0" orientation="landscape" paperSize="9" scale="9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B2A1C7"/>
    <pageSetUpPr fitToPage="1"/>
  </sheetPr>
  <dimension ref="A1:R44"/>
  <sheetViews>
    <sheetView workbookViewId="0" topLeftCell="A4">
      <selection pane="topLeft" activeCell="F9" sqref="F9:M9"/>
    </sheetView>
  </sheetViews>
  <sheetFormatPr defaultColWidth="0" defaultRowHeight="15" customHeight="1" zeroHeight="1"/>
  <cols>
    <col min="1" max="1" width="5.14285714285714" customWidth="1"/>
    <col min="2" max="2" width="11.8571428571429" customWidth="1"/>
    <col min="3" max="3" width="23" customWidth="1"/>
    <col min="4" max="4" width="18.5714285714286" customWidth="1"/>
    <col min="5" max="5" width="12.1428571428571" customWidth="1"/>
    <col min="6" max="6" width="4.85714285714286" customWidth="1"/>
    <col min="7" max="7" width="4.71428571428571" customWidth="1"/>
    <col min="8" max="8" width="4.85714285714286" customWidth="1"/>
    <col min="9" max="10" width="5.14285714285714" customWidth="1"/>
    <col min="11" max="11" width="5" customWidth="1"/>
    <col min="12" max="12" width="7.71428571428571" style="108" customWidth="1"/>
    <col min="13" max="13" width="6.14285714285714" customWidth="1"/>
    <col min="14" max="14" width="5.71428571428571" customWidth="1"/>
    <col min="15" max="15" width="8.71428571428571" customWidth="1"/>
    <col min="16" max="20" width="0" hidden="1" customWidth="1"/>
    <col min="21" max="16384" width="14" hidden="1"/>
  </cols>
  <sheetData>
    <row r="1" spans="1:15" ht="24.75" customHeight="1">
      <c r="A1" s="772" t="str">
        <f>'MASTER SHEET'!$A$1</f>
        <v>माध्यमिक शिक्षा बोर्ड राजस्थान, अजमेर</v>
      </c>
      <c s="773"/>
      <c s="773"/>
      <c s="773"/>
      <c s="773"/>
      <c s="773"/>
      <c s="773"/>
      <c s="773"/>
      <c s="773"/>
      <c s="773"/>
      <c s="773"/>
      <c s="458"/>
      <c s="496"/>
      <c s="497"/>
      <c s="1"/>
    </row>
    <row r="2" spans="1:15" ht="24.75" customHeight="1">
      <c r="A2" s="779" t="str">
        <f>'MASTER SHEET'!A2</f>
        <v xml:space="preserve">    उच्च माध्यमिक प्रायोगिक परीक्षा - 2024</v>
      </c>
      <c s="780"/>
      <c s="780"/>
      <c s="780"/>
      <c s="780"/>
      <c s="780"/>
      <c s="780"/>
      <c s="780"/>
      <c s="780"/>
      <c s="780"/>
      <c s="780"/>
      <c s="457"/>
      <c s="68"/>
      <c s="498"/>
      <c s="1"/>
    </row>
    <row r="3" spans="1:15" ht="19.5" customHeight="1">
      <c r="A3" s="779" t="str">
        <f>ATTENDANCESHEET!$A$4</f>
        <v>विद्यालय का नाम :-GOVT.SEN.SEC.SCHOOL DASANA KHURD (MOULASR)DEEDWANA-KUCHAMAN</v>
      </c>
      <c s="780"/>
      <c s="780"/>
      <c s="780"/>
      <c s="780"/>
      <c s="780"/>
      <c s="780"/>
      <c s="780"/>
      <c s="780"/>
      <c s="780"/>
      <c s="780"/>
      <c s="457"/>
      <c s="499"/>
      <c s="500"/>
      <c s="1"/>
    </row>
    <row r="4" spans="1:15" s="66" customFormat="1" ht="23.25" customHeight="1">
      <c r="A4" s="785" t="s">
        <v>9</v>
      </c>
      <c s="735"/>
      <c s="183" t="s">
        <v>262</v>
      </c>
      <c s="462" t="s">
        <v>254</v>
      </c>
      <c s="729" t="str">
        <f>ATTENDANCESHEET!$E$4</f>
        <v>विद्यालय कोड :-1191153</v>
      </c>
      <c s="729"/>
      <c s="729"/>
      <c s="729"/>
      <c s="729"/>
      <c s="729"/>
      <c s="729"/>
      <c s="455"/>
      <c s="499"/>
      <c s="500"/>
      <c s="67"/>
    </row>
    <row r="5" spans="1:15" ht="19.5" customHeight="1">
      <c r="A5" s="786" t="str">
        <f>CONCATENATE('MASTER SHEET'!$A$9," :--  ",'MASTER SHEET'!$C$9)</f>
        <v>बैच नम्बर :--  1</v>
      </c>
      <c s="728"/>
      <c s="184" t="str">
        <f>'MASTER SHEET'!$A$8</f>
        <v>दिनांक  :---</v>
      </c>
      <c s="185" t="str">
        <f>TEXT('MASTER SHEET'!$B$8,"DD-MMM-YY")</f>
        <v>03-Feb-24</v>
      </c>
      <c s="783" t="str">
        <f>CONCATENATE('MASTER SHEET'!$C$8," ",'MASTER SHEET'!$D$8)</f>
        <v>समय:- 10.00  AM TO 2.00 PM</v>
      </c>
      <c s="783"/>
      <c s="783"/>
      <c s="783"/>
      <c s="783"/>
      <c s="783"/>
      <c s="783"/>
      <c s="1087" t="s">
        <v>414</v>
      </c>
      <c s="1087"/>
      <c s="508"/>
      <c s="1"/>
    </row>
    <row r="6" spans="1:15" ht="21" customHeight="1">
      <c r="A6" s="776" t="s">
        <v>89</v>
      </c>
      <c s="777"/>
      <c s="777"/>
      <c s="777"/>
      <c s="777"/>
      <c s="777"/>
      <c s="777"/>
      <c s="777"/>
      <c s="777"/>
      <c s="777"/>
      <c s="777"/>
      <c s="777"/>
      <c s="777"/>
      <c s="778"/>
      <c s="1"/>
    </row>
    <row r="7" spans="1:15" ht="49.5" customHeight="1">
      <c r="A7" s="791" t="s">
        <v>214</v>
      </c>
      <c s="781" t="s">
        <v>215</v>
      </c>
      <c s="781" t="s">
        <v>248</v>
      </c>
      <c s="781" t="s">
        <v>249</v>
      </c>
      <c s="459" t="s">
        <v>91</v>
      </c>
      <c s="69">
        <v>1</v>
      </c>
      <c s="69">
        <v>2</v>
      </c>
      <c s="69">
        <v>3</v>
      </c>
      <c s="69">
        <v>4</v>
      </c>
      <c s="69">
        <v>5</v>
      </c>
      <c s="69">
        <v>6</v>
      </c>
      <c s="461" t="s">
        <v>411</v>
      </c>
      <c s="461" t="s">
        <v>412</v>
      </c>
      <c s="501" t="s">
        <v>99</v>
      </c>
      <c s="34"/>
    </row>
    <row r="8" spans="1:15" ht="18.75" customHeight="1">
      <c r="A8" s="792"/>
      <c s="784"/>
      <c s="782"/>
      <c s="782"/>
      <c s="459" t="s">
        <v>103</v>
      </c>
      <c s="459">
        <v>3</v>
      </c>
      <c s="459">
        <v>3</v>
      </c>
      <c s="459">
        <v>5</v>
      </c>
      <c s="459">
        <v>5</v>
      </c>
      <c s="459">
        <v>5</v>
      </c>
      <c s="459">
        <v>4</v>
      </c>
      <c s="459">
        <v>3</v>
      </c>
      <c s="459">
        <v>2</v>
      </c>
      <c s="502">
        <f>SUM(F8:M8)</f>
        <v>30</v>
      </c>
      <c s="34"/>
    </row>
    <row r="9" spans="1:15" ht="23.25" customHeight="1">
      <c r="A9" s="503">
        <f>IF('MASTER SHEET'!B12="","",ROWS('MASTER SHEET'!$B$16:B16))</f>
        <v>1</v>
      </c>
      <c s="272" t="str">
        <f>ATTENDANCESHEET!B8</f>
        <v xml:space="preserve"> 3265916 </v>
      </c>
      <c s="460" t="str">
        <f>ATTENDANCESHEET!D8</f>
        <v>AMIT MEGHWAL</v>
      </c>
      <c s="774" t="str">
        <f>ATTENDANCESHEET!E8</f>
        <v>SWAI RAM</v>
      </c>
      <c s="775"/>
      <c s="302"/>
      <c s="302"/>
      <c s="302"/>
      <c s="302"/>
      <c s="302"/>
      <c s="302"/>
      <c s="302"/>
      <c s="302"/>
      <c s="504" t="str">
        <f>IF(H9="","",SUM(F9:M9))</f>
        <v/>
      </c>
      <c s="1"/>
    </row>
    <row r="10" spans="1:15" ht="23.25" customHeight="1">
      <c r="A10" s="503">
        <f>IF('MASTER SHEET'!B13="","",ROWS('MASTER SHEET'!$B$16:B17))</f>
        <v>2</v>
      </c>
      <c s="272" t="str">
        <f>ATTENDANCESHEET!B9</f>
        <v xml:space="preserve"> 3265917 </v>
      </c>
      <c s="460" t="str">
        <f>ATTENDANCESHEET!D9</f>
        <v>ANITA KANWAR</v>
      </c>
      <c s="774" t="str">
        <f>ATTENDANCESHEET!E9</f>
        <v>PAPPU SINGH</v>
      </c>
      <c s="775"/>
      <c s="302"/>
      <c s="302"/>
      <c s="302"/>
      <c s="302"/>
      <c s="302"/>
      <c s="302"/>
      <c s="302"/>
      <c s="302"/>
      <c s="504" t="str">
        <f>IF(H10="","",SUM(F10:M10))</f>
        <v/>
      </c>
      <c s="1"/>
    </row>
    <row r="11" spans="1:15" ht="23.25" customHeight="1">
      <c r="A11" s="503">
        <f>IF('MASTER SHEET'!B14="","",ROWS('MASTER SHEET'!$B$16:B18))</f>
        <v>3</v>
      </c>
      <c s="272" t="str">
        <f>ATTENDANCESHEET!B10</f>
        <v xml:space="preserve"> 3265918 </v>
      </c>
      <c s="460" t="str">
        <f>ATTENDANCESHEET!D10</f>
        <v>HANS KANWAR</v>
      </c>
      <c s="774" t="str">
        <f>ATTENDANCESHEET!E10</f>
        <v>DATAR SINGH</v>
      </c>
      <c s="775"/>
      <c s="302"/>
      <c s="302"/>
      <c s="302"/>
      <c s="302"/>
      <c s="302"/>
      <c s="302"/>
      <c s="302"/>
      <c s="302"/>
      <c s="504" t="str">
        <f>IF(H11="","",SUM(F11:M11))</f>
        <v/>
      </c>
      <c s="1"/>
    </row>
    <row r="12" spans="1:15" ht="23.25" customHeight="1">
      <c r="A12" s="503">
        <f>IF('MASTER SHEET'!B15="","",ROWS('MASTER SHEET'!$B$16:B19))</f>
        <v>4</v>
      </c>
      <c s="272" t="str">
        <f>ATTENDANCESHEET!B11</f>
        <v xml:space="preserve"> 3265919 </v>
      </c>
      <c s="460" t="str">
        <f>ATTENDANCESHEET!D11</f>
        <v>LALITA JANGIR</v>
      </c>
      <c s="774" t="str">
        <f>ATTENDANCESHEET!E11</f>
        <v>GOKUL RAM</v>
      </c>
      <c s="775"/>
      <c s="302"/>
      <c s="302"/>
      <c s="302"/>
      <c s="302"/>
      <c s="302"/>
      <c s="302"/>
      <c s="302"/>
      <c s="302"/>
      <c s="504" t="str">
        <f>IF(H12="","",SUM(F12:M12))</f>
        <v/>
      </c>
      <c s="1"/>
    </row>
    <row r="13" spans="1:15" ht="23.25" customHeight="1">
      <c r="A13" s="503">
        <f>IF('MASTER SHEET'!B16="","",ROWS('MASTER SHEET'!$B$16:B20))</f>
        <v>5</v>
      </c>
      <c s="272" t="str">
        <f>ATTENDANCESHEET!B12</f>
        <v xml:space="preserve"> 3265920 </v>
      </c>
      <c s="460" t="str">
        <f>ATTENDANCESHEET!D12</f>
        <v>MANJU NAYAK</v>
      </c>
      <c s="774" t="str">
        <f>ATTENDANCESHEET!E12</f>
        <v>UGMA RAM</v>
      </c>
      <c s="775"/>
      <c s="302"/>
      <c s="302"/>
      <c s="302"/>
      <c s="302"/>
      <c s="302"/>
      <c s="302"/>
      <c s="302"/>
      <c s="302"/>
      <c s="504" t="str">
        <f>IF(H13="","",SUM(F13:M13))</f>
        <v/>
      </c>
      <c s="1"/>
    </row>
    <row r="14" spans="1:15" ht="23.25" customHeight="1">
      <c r="A14" s="503">
        <f>IF('MASTER SHEET'!B17="","",ROWS('MASTER SHEET'!$B$16:B21))</f>
        <v>6</v>
      </c>
      <c s="272" t="str">
        <f>ATTENDANCESHEET!B13</f>
        <v xml:space="preserve"> 3265921 </v>
      </c>
      <c s="460" t="str">
        <f>ATTENDANCESHEET!D13</f>
        <v>NIRMALA SAIN</v>
      </c>
      <c s="774" t="str">
        <f>ATTENDANCESHEET!E13</f>
        <v>MOHANA RAM SAIN</v>
      </c>
      <c s="775"/>
      <c s="302"/>
      <c s="302"/>
      <c s="302"/>
      <c s="302"/>
      <c s="302"/>
      <c s="302"/>
      <c s="302"/>
      <c s="302"/>
      <c s="504" t="str">
        <f>IF(H14="","",SUM(F14:M14))</f>
        <v/>
      </c>
      <c s="1"/>
    </row>
    <row r="15" spans="1:15" ht="23.25" customHeight="1">
      <c r="A15" s="503">
        <f>IF('MASTER SHEET'!B18="","",ROWS('MASTER SHEET'!$B$16:B22))</f>
        <v>7</v>
      </c>
      <c s="272" t="str">
        <f>ATTENDANCESHEET!B14</f>
        <v xml:space="preserve"> 3265922 </v>
      </c>
      <c s="460" t="str">
        <f>ATTENDANCESHEET!D14</f>
        <v>PAYAL</v>
      </c>
      <c s="774" t="str">
        <f>ATTENDANCESHEET!E14</f>
        <v>BABU LAL</v>
      </c>
      <c s="775"/>
      <c s="302"/>
      <c s="302"/>
      <c s="302"/>
      <c s="302"/>
      <c s="302"/>
      <c s="302"/>
      <c s="302"/>
      <c s="302"/>
      <c s="504" t="str">
        <f>IF(H15="","",SUM(F15:M15))</f>
        <v/>
      </c>
      <c s="1"/>
    </row>
    <row r="16" spans="1:15" ht="23.25" customHeight="1">
      <c r="A16" s="503">
        <f>IF('MASTER SHEET'!B19="","",ROWS('MASTER SHEET'!$B$16:B23))</f>
        <v>8</v>
      </c>
      <c s="272" t="str">
        <f>ATTENDANCESHEET!B15</f>
        <v xml:space="preserve"> 3265923 </v>
      </c>
      <c s="460" t="str">
        <f>ATTENDANCESHEET!D15</f>
        <v>PRIYANKA</v>
      </c>
      <c s="774" t="str">
        <f>ATTENDANCESHEET!E15</f>
        <v>JAGDISH</v>
      </c>
      <c s="775"/>
      <c s="302"/>
      <c s="302"/>
      <c s="302"/>
      <c s="302"/>
      <c s="302"/>
      <c s="302"/>
      <c s="302"/>
      <c s="302"/>
      <c s="504" t="str">
        <f>IF(H16="","",SUM(F16:M16))</f>
        <v/>
      </c>
      <c s="1"/>
    </row>
    <row r="17" spans="1:15" ht="23.25" customHeight="1">
      <c r="A17" s="503">
        <f>IF('MASTER SHEET'!B20="","",ROWS('MASTER SHEET'!$B$16:B24))</f>
        <v>9</v>
      </c>
      <c s="272" t="str">
        <f>ATTENDANCESHEET!B16</f>
        <v xml:space="preserve"> 3265924 </v>
      </c>
      <c s="460" t="str">
        <f>ATTENDANCESHEET!D16</f>
        <v>PRIYANKA KANWAR</v>
      </c>
      <c s="774" t="str">
        <f>ATTENDANCESHEET!E16</f>
        <v>MAL SINGH</v>
      </c>
      <c s="775"/>
      <c s="302"/>
      <c s="302"/>
      <c s="302"/>
      <c s="302"/>
      <c s="302"/>
      <c s="302"/>
      <c s="302"/>
      <c s="302"/>
      <c s="504" t="str">
        <f>IF(H17="","",SUM(F17:M17))</f>
        <v/>
      </c>
      <c s="1"/>
    </row>
    <row r="18" spans="1:15" ht="23.25" customHeight="1">
      <c r="A18" s="503">
        <f>IF('MASTER SHEET'!B21="","",ROWS('MASTER SHEET'!$B$16:B25))</f>
        <v>10</v>
      </c>
      <c s="272" t="str">
        <f>ATTENDANCESHEET!B17</f>
        <v xml:space="preserve"> 3265925 </v>
      </c>
      <c s="460" t="str">
        <f>ATTENDANCESHEET!D17</f>
        <v>RENU NETAR</v>
      </c>
      <c s="774" t="str">
        <f>ATTENDANCESHEET!E17</f>
        <v>MUKESH NETAR</v>
      </c>
      <c s="775"/>
      <c s="302"/>
      <c s="302"/>
      <c s="302"/>
      <c s="302"/>
      <c s="302"/>
      <c s="302"/>
      <c s="302"/>
      <c s="302"/>
      <c s="504" t="str">
        <f>IF(H18="","",SUM(F18:M18))</f>
        <v/>
      </c>
      <c s="1"/>
    </row>
    <row r="19" spans="1:15" ht="23.25" customHeight="1">
      <c r="A19" s="503">
        <f>IF('MASTER SHEET'!B22="","",ROWS('MASTER SHEET'!$B$16:B26))</f>
        <v>11</v>
      </c>
      <c s="272" t="str">
        <f>ATTENDANCESHEET!B18</f>
        <v xml:space="preserve"> 3265926 </v>
      </c>
      <c s="460" t="str">
        <f>ATTENDANCESHEET!D18</f>
        <v>SHARWAN</v>
      </c>
      <c s="774" t="str">
        <f>ATTENDANCESHEET!E18</f>
        <v>BHANWARA RAM</v>
      </c>
      <c s="775"/>
      <c s="302"/>
      <c s="302"/>
      <c s="302"/>
      <c s="302"/>
      <c s="302"/>
      <c s="302"/>
      <c s="302"/>
      <c s="302"/>
      <c s="504" t="str">
        <f>IF(H19="","",SUM(F19:M19))</f>
        <v/>
      </c>
      <c s="1"/>
    </row>
    <row r="20" spans="1:15" ht="23.25" customHeight="1">
      <c r="A20" s="503">
        <f>IF('MASTER SHEET'!B23="","",ROWS('MASTER SHEET'!$B$16:B27))</f>
        <v>12</v>
      </c>
      <c s="272" t="str">
        <f>ATTENDANCESHEET!B19</f>
        <v xml:space="preserve"> 3265927 </v>
      </c>
      <c s="460" t="str">
        <f>ATTENDANCESHEET!D19</f>
        <v>VASUNDHARA GURJAR</v>
      </c>
      <c s="774" t="str">
        <f>ATTENDANCESHEET!E19</f>
        <v>RAMNIWAS</v>
      </c>
      <c s="775"/>
      <c s="302"/>
      <c s="302"/>
      <c s="302"/>
      <c s="302"/>
      <c s="302"/>
      <c s="302"/>
      <c s="302"/>
      <c s="302"/>
      <c s="504" t="str">
        <f>IF(H20="","",SUM(F20:M20))</f>
        <v/>
      </c>
      <c s="1"/>
    </row>
    <row r="21" spans="1:15" ht="23.25" customHeight="1">
      <c r="A21" s="503" t="str">
        <f>IF('MASTER SHEET'!B24="","",ROWS('MASTER SHEET'!$B$16:B28))</f>
        <v/>
      </c>
      <c s="272" t="str">
        <f>ATTENDANCESHEET!B20</f>
        <v xml:space="preserve">  </v>
      </c>
      <c s="460" t="str">
        <f>ATTENDANCESHEET!D20</f>
        <v/>
      </c>
      <c s="774" t="str">
        <f>ATTENDANCESHEET!E20</f>
        <v/>
      </c>
      <c s="775"/>
      <c s="302"/>
      <c s="302"/>
      <c s="302"/>
      <c s="302"/>
      <c s="302"/>
      <c s="302"/>
      <c s="302"/>
      <c s="302"/>
      <c s="504" t="str">
        <f>IF(H21="","",SUM(F21:M21))</f>
        <v/>
      </c>
      <c s="1"/>
    </row>
    <row r="22" spans="1:15" ht="23.25" customHeight="1">
      <c r="A22" s="503" t="str">
        <f>IF('MASTER SHEET'!B25="","",ROWS('MASTER SHEET'!$B$16:B29))</f>
        <v/>
      </c>
      <c s="272" t="str">
        <f>ATTENDANCESHEET!B21</f>
        <v xml:space="preserve">  </v>
      </c>
      <c s="460" t="str">
        <f>ATTENDANCESHEET!D21</f>
        <v/>
      </c>
      <c s="774" t="str">
        <f>ATTENDANCESHEET!E21</f>
        <v/>
      </c>
      <c s="775"/>
      <c s="302"/>
      <c s="302"/>
      <c s="302"/>
      <c s="302"/>
      <c s="302"/>
      <c s="302"/>
      <c s="302"/>
      <c s="302"/>
      <c s="504" t="str">
        <f>IF(H22="","",SUM(F22:M22))</f>
        <v/>
      </c>
      <c s="1"/>
    </row>
    <row r="23" spans="1:15" ht="23.25" customHeight="1">
      <c r="A23" s="503" t="str">
        <f>IF('MASTER SHEET'!B26="","",ROWS('MASTER SHEET'!$B$16:B30))</f>
        <v/>
      </c>
      <c s="272" t="str">
        <f>ATTENDANCESHEET!B22</f>
        <v xml:space="preserve">  </v>
      </c>
      <c s="460" t="str">
        <f>ATTENDANCESHEET!D22</f>
        <v/>
      </c>
      <c s="774" t="str">
        <f>ATTENDANCESHEET!E22</f>
        <v/>
      </c>
      <c s="775"/>
      <c s="302"/>
      <c s="302"/>
      <c s="302"/>
      <c s="302"/>
      <c s="302"/>
      <c s="302"/>
      <c s="302"/>
      <c s="302"/>
      <c s="504" t="str">
        <f>IF(H23="","",SUM(F23:M23))</f>
        <v/>
      </c>
      <c s="1"/>
    </row>
    <row r="24" spans="1:15" ht="23.25" customHeight="1">
      <c r="A24" s="503" t="str">
        <f>IF('MASTER SHEET'!B27="","",ROWS('MASTER SHEET'!$B$16:B31))</f>
        <v/>
      </c>
      <c s="272" t="str">
        <f>ATTENDANCESHEET!B23</f>
        <v xml:space="preserve">  </v>
      </c>
      <c s="460" t="str">
        <f>ATTENDANCESHEET!D23</f>
        <v/>
      </c>
      <c s="774" t="str">
        <f>ATTENDANCESHEET!E23</f>
        <v/>
      </c>
      <c s="775"/>
      <c s="302"/>
      <c s="302"/>
      <c s="302"/>
      <c s="302"/>
      <c s="302"/>
      <c s="302"/>
      <c s="302"/>
      <c s="302"/>
      <c s="504" t="str">
        <f>IF(H24="","",SUM(F24:M24))</f>
        <v/>
      </c>
      <c s="1"/>
    </row>
    <row r="25" spans="1:15" ht="23.25" customHeight="1">
      <c r="A25" s="503" t="str">
        <f>IF('MASTER SHEET'!B28="","",ROWS('MASTER SHEET'!$B$16:B32))</f>
        <v/>
      </c>
      <c s="272" t="str">
        <f>ATTENDANCESHEET!B24</f>
        <v xml:space="preserve">  </v>
      </c>
      <c s="460" t="str">
        <f>ATTENDANCESHEET!D24</f>
        <v/>
      </c>
      <c s="774" t="str">
        <f>ATTENDANCESHEET!E24</f>
        <v/>
      </c>
      <c s="775"/>
      <c s="302"/>
      <c s="302"/>
      <c s="302"/>
      <c s="302"/>
      <c s="302"/>
      <c s="302"/>
      <c s="302"/>
      <c s="302"/>
      <c s="504" t="str">
        <f>IF(H25="","",SUM(F25:M25))</f>
        <v/>
      </c>
      <c s="1"/>
    </row>
    <row r="26" spans="1:15" ht="23.25" customHeight="1">
      <c r="A26" s="503" t="str">
        <f>IF('MASTER SHEET'!B29="","",ROWS('MASTER SHEET'!$B$16:B33))</f>
        <v/>
      </c>
      <c s="272" t="str">
        <f>ATTENDANCESHEET!B25</f>
        <v xml:space="preserve">  </v>
      </c>
      <c s="460" t="str">
        <f>ATTENDANCESHEET!D25</f>
        <v/>
      </c>
      <c s="774" t="str">
        <f>ATTENDANCESHEET!E25</f>
        <v/>
      </c>
      <c s="775"/>
      <c s="302"/>
      <c s="302"/>
      <c s="302"/>
      <c s="302"/>
      <c s="302"/>
      <c s="302"/>
      <c s="302"/>
      <c s="302"/>
      <c s="504" t="str">
        <f>IF(H26="","",SUM(F26:M26))</f>
        <v/>
      </c>
      <c s="1"/>
    </row>
    <row r="27" spans="1:15" ht="23.25" customHeight="1">
      <c r="A27" s="503" t="str">
        <f>IF('MASTER SHEET'!B30="","",ROWS('MASTER SHEET'!$B$16:B34))</f>
        <v/>
      </c>
      <c s="272" t="str">
        <f>ATTENDANCESHEET!B26</f>
        <v xml:space="preserve">  </v>
      </c>
      <c s="460" t="str">
        <f>ATTENDANCESHEET!D26</f>
        <v/>
      </c>
      <c s="774" t="str">
        <f>ATTENDANCESHEET!E26</f>
        <v/>
      </c>
      <c s="775"/>
      <c s="302"/>
      <c s="302"/>
      <c s="302"/>
      <c s="302"/>
      <c s="302"/>
      <c s="302"/>
      <c s="302"/>
      <c s="302"/>
      <c s="504" t="str">
        <f>IF(H27="","",SUM(F27:M27))</f>
        <v/>
      </c>
      <c s="1"/>
    </row>
    <row r="28" spans="1:15" ht="23.25" customHeight="1">
      <c r="A28" s="503" t="str">
        <f>IF('MASTER SHEET'!B31="","",ROWS('MASTER SHEET'!$B$16:B35))</f>
        <v/>
      </c>
      <c s="272" t="str">
        <f>ATTENDANCESHEET!B27</f>
        <v xml:space="preserve">  </v>
      </c>
      <c s="460" t="str">
        <f>ATTENDANCESHEET!D27</f>
        <v/>
      </c>
      <c s="774" t="str">
        <f>ATTENDANCESHEET!E27</f>
        <v/>
      </c>
      <c s="775"/>
      <c s="302"/>
      <c s="302"/>
      <c s="302"/>
      <c s="302"/>
      <c s="302"/>
      <c s="302"/>
      <c s="302"/>
      <c s="302"/>
      <c s="504" t="str">
        <f>IF(H28="","",SUM(F28:M28))</f>
        <v/>
      </c>
      <c s="1"/>
    </row>
    <row r="29" spans="1:15" ht="23.25" customHeight="1">
      <c r="A29" s="503" t="str">
        <f>IF('MASTER SHEET'!B32="","",ROWS('MASTER SHEET'!$B$16:B36))</f>
        <v/>
      </c>
      <c s="272" t="str">
        <f>ATTENDANCESHEET!B28</f>
        <v xml:space="preserve">  </v>
      </c>
      <c s="460" t="str">
        <f>ATTENDANCESHEET!D28</f>
        <v/>
      </c>
      <c s="774" t="str">
        <f>ATTENDANCESHEET!E28</f>
        <v/>
      </c>
      <c s="775"/>
      <c s="302"/>
      <c s="302"/>
      <c s="302"/>
      <c s="302"/>
      <c s="302"/>
      <c s="302"/>
      <c s="302"/>
      <c s="302"/>
      <c s="504" t="str">
        <f>IF(H29="","",SUM(F29:M29))</f>
        <v/>
      </c>
      <c s="1"/>
    </row>
    <row r="30" spans="1:15" ht="23.25" customHeight="1">
      <c r="A30" s="503" t="str">
        <f>IF('MASTER SHEET'!B33="","",ROWS('MASTER SHEET'!$B$16:B37))</f>
        <v/>
      </c>
      <c s="272" t="str">
        <f>ATTENDANCESHEET!B29</f>
        <v xml:space="preserve">  </v>
      </c>
      <c s="460" t="str">
        <f>ATTENDANCESHEET!D29</f>
        <v/>
      </c>
      <c s="774" t="str">
        <f>ATTENDANCESHEET!E29</f>
        <v/>
      </c>
      <c s="775"/>
      <c s="302"/>
      <c s="302"/>
      <c s="302"/>
      <c s="302"/>
      <c s="302"/>
      <c s="302"/>
      <c s="302"/>
      <c s="302"/>
      <c s="504" t="str">
        <f>IF(H30="","",SUM(F30:M30))</f>
        <v/>
      </c>
      <c s="1"/>
    </row>
    <row r="31" spans="1:15" ht="23.25" customHeight="1">
      <c r="A31" s="503" t="str">
        <f>IF('MASTER SHEET'!B34="","",ROWS('MASTER SHEET'!$B$16:B38))</f>
        <v/>
      </c>
      <c s="272" t="str">
        <f>ATTENDANCESHEET!B30</f>
        <v xml:space="preserve">  </v>
      </c>
      <c s="460" t="str">
        <f>ATTENDANCESHEET!D30</f>
        <v/>
      </c>
      <c s="774" t="str">
        <f>ATTENDANCESHEET!E30</f>
        <v/>
      </c>
      <c s="775"/>
      <c s="302"/>
      <c s="302"/>
      <c s="302"/>
      <c s="302"/>
      <c s="302"/>
      <c s="302"/>
      <c s="302"/>
      <c s="302"/>
      <c s="504" t="str">
        <f>IF(H31="","",SUM(F31:M31))</f>
        <v/>
      </c>
      <c s="1"/>
    </row>
    <row r="32" spans="1:15" ht="23.25" customHeight="1">
      <c r="A32" s="503" t="str">
        <f>IF('MASTER SHEET'!B35="","",ROWS('MASTER SHEET'!$B$16:B39))</f>
        <v/>
      </c>
      <c s="272" t="str">
        <f>ATTENDANCESHEET!B31</f>
        <v xml:space="preserve">  </v>
      </c>
      <c s="460" t="str">
        <f>ATTENDANCESHEET!D31</f>
        <v/>
      </c>
      <c s="774" t="str">
        <f>ATTENDANCESHEET!E31</f>
        <v/>
      </c>
      <c s="775"/>
      <c s="302"/>
      <c s="302"/>
      <c s="302"/>
      <c s="302"/>
      <c s="302"/>
      <c s="302"/>
      <c s="302"/>
      <c s="302"/>
      <c s="504" t="str">
        <f>IF(H32="","",SUM(F32:M32))</f>
        <v/>
      </c>
      <c s="1"/>
    </row>
    <row r="33" spans="1:15" ht="23.25" customHeight="1">
      <c r="A33" s="503" t="str">
        <f>IF('MASTER SHEET'!B36="","",ROWS('MASTER SHEET'!$B$16:B40))</f>
        <v/>
      </c>
      <c s="272" t="str">
        <f>ATTENDANCESHEET!B32</f>
        <v xml:space="preserve">  </v>
      </c>
      <c s="460" t="str">
        <f>ATTENDANCESHEET!D32</f>
        <v/>
      </c>
      <c s="774" t="str">
        <f>ATTENDANCESHEET!E32</f>
        <v/>
      </c>
      <c s="775"/>
      <c s="302"/>
      <c s="302"/>
      <c s="302"/>
      <c s="302"/>
      <c s="302"/>
      <c s="302"/>
      <c s="302"/>
      <c s="302"/>
      <c s="504" t="str">
        <f>IF(H33="","",SUM(F33:M33))</f>
        <v/>
      </c>
      <c s="1"/>
    </row>
    <row r="34" spans="1:15" s="57" customFormat="1" ht="23.25" customHeight="1">
      <c r="A34" s="503" t="str">
        <f>IF('MASTER SHEET'!B37="","",ROWS('MASTER SHEET'!$B$16:B41))</f>
        <v/>
      </c>
      <c s="272" t="str">
        <f>ATTENDANCESHEET!B33</f>
        <v xml:space="preserve">  </v>
      </c>
      <c s="460" t="str">
        <f>ATTENDANCESHEET!D33</f>
        <v/>
      </c>
      <c s="774" t="str">
        <f>ATTENDANCESHEET!E33</f>
        <v/>
      </c>
      <c s="775"/>
      <c s="302"/>
      <c s="302"/>
      <c s="302"/>
      <c s="302"/>
      <c s="302"/>
      <c s="302"/>
      <c s="302"/>
      <c s="302"/>
      <c s="504"/>
      <c s="64"/>
    </row>
    <row r="35" spans="1:15" s="57" customFormat="1" ht="23.25" customHeight="1">
      <c r="A35" s="503" t="str">
        <f>IF('MASTER SHEET'!B38="","",ROWS('MASTER SHEET'!$B$16:B42))</f>
        <v/>
      </c>
      <c s="272" t="str">
        <f>ATTENDANCESHEET!B34</f>
        <v xml:space="preserve">  </v>
      </c>
      <c s="460" t="str">
        <f>ATTENDANCESHEET!D34</f>
        <v/>
      </c>
      <c s="774" t="str">
        <f>ATTENDANCESHEET!E34</f>
        <v/>
      </c>
      <c s="775"/>
      <c s="302"/>
      <c s="302"/>
      <c s="302"/>
      <c s="302"/>
      <c s="302"/>
      <c s="302"/>
      <c s="302"/>
      <c s="302"/>
      <c s="504"/>
      <c s="64"/>
    </row>
    <row r="36" spans="1:15" s="57" customFormat="1" ht="23.25" customHeight="1">
      <c r="A36" s="503" t="str">
        <f>IF('MASTER SHEET'!B39="","",ROWS('MASTER SHEET'!$B$16:B43))</f>
        <v/>
      </c>
      <c s="272" t="str">
        <f>ATTENDANCESHEET!B35</f>
        <v xml:space="preserve">  </v>
      </c>
      <c s="460" t="str">
        <f>ATTENDANCESHEET!D35</f>
        <v/>
      </c>
      <c s="774" t="str">
        <f>ATTENDANCESHEET!E35</f>
        <v/>
      </c>
      <c s="775"/>
      <c s="302"/>
      <c s="302"/>
      <c s="302"/>
      <c s="302"/>
      <c s="302"/>
      <c s="302"/>
      <c s="302"/>
      <c s="302"/>
      <c s="504"/>
      <c s="64"/>
    </row>
    <row r="37" spans="1:15" s="57" customFormat="1" ht="23.25" customHeight="1">
      <c r="A37" s="503" t="str">
        <f>IF('MASTER SHEET'!B40="","",ROWS('MASTER SHEET'!$B$16:B44))</f>
        <v/>
      </c>
      <c s="272" t="str">
        <f>ATTENDANCESHEET!B36</f>
        <v xml:space="preserve">  </v>
      </c>
      <c s="460" t="str">
        <f>ATTENDANCESHEET!D36</f>
        <v/>
      </c>
      <c s="774" t="str">
        <f>ATTENDANCESHEET!E36</f>
        <v/>
      </c>
      <c s="775"/>
      <c s="302"/>
      <c s="302"/>
      <c s="302"/>
      <c s="302"/>
      <c s="302"/>
      <c s="302"/>
      <c s="302"/>
      <c s="302"/>
      <c s="504"/>
      <c s="64"/>
    </row>
    <row r="38" spans="1:15" s="57" customFormat="1" ht="23.25" customHeight="1">
      <c r="A38" s="503" t="str">
        <f>IF('MASTER SHEET'!B41="","",ROWS('MASTER SHEET'!$B$16:B45))</f>
        <v/>
      </c>
      <c s="272" t="str">
        <f>ATTENDANCESHEET!B37</f>
        <v xml:space="preserve">  </v>
      </c>
      <c s="460" t="str">
        <f>ATTENDANCESHEET!D37</f>
        <v/>
      </c>
      <c s="774" t="str">
        <f>ATTENDANCESHEET!E37</f>
        <v/>
      </c>
      <c s="775"/>
      <c s="302"/>
      <c s="302"/>
      <c s="302"/>
      <c s="302"/>
      <c s="302"/>
      <c s="302"/>
      <c s="302"/>
      <c s="302"/>
      <c s="504"/>
      <c s="64"/>
    </row>
    <row r="39" spans="1:18" ht="14.25" customHeight="1">
      <c r="A39" s="1089" t="s">
        <v>404</v>
      </c>
      <c s="1090"/>
      <c s="1090"/>
      <c s="1090"/>
      <c s="1090"/>
      <c s="1090"/>
      <c s="1090"/>
      <c s="1090"/>
      <c s="1090"/>
      <c s="1090"/>
      <c s="1090"/>
      <c s="1090"/>
      <c s="1090"/>
      <c s="1090"/>
      <c s="1092"/>
      <c s="1092"/>
      <c s="1092"/>
      <c s="1093"/>
    </row>
    <row r="40" spans="1:15" ht="14.25" customHeight="1">
      <c r="A40" s="506"/>
      <c s="303"/>
      <c s="303"/>
      <c s="303"/>
      <c s="303"/>
      <c s="303"/>
      <c s="303"/>
      <c s="303"/>
      <c s="303"/>
      <c s="303"/>
      <c s="303"/>
      <c s="303"/>
      <c s="303"/>
      <c s="505"/>
      <c s="65"/>
    </row>
    <row r="41" spans="1:15" ht="14.25" customHeight="1">
      <c r="A41" s="304"/>
      <c s="272"/>
      <c s="272"/>
      <c s="272"/>
      <c s="272"/>
      <c s="272"/>
      <c s="272"/>
      <c s="272"/>
      <c s="450" t="s">
        <v>45</v>
      </c>
      <c s="451"/>
      <c s="451"/>
      <c s="451"/>
      <c s="708"/>
      <c s="789"/>
      <c s="1"/>
    </row>
    <row r="42" spans="1:15" ht="14.25" customHeight="1">
      <c r="A42" s="790" t="s">
        <v>47</v>
      </c>
      <c s="708"/>
      <c s="507" t="str">
        <f>D5</f>
        <v>03-Feb-24</v>
      </c>
      <c s="272"/>
      <c s="272"/>
      <c s="272"/>
      <c s="272"/>
      <c s="272"/>
      <c s="450" t="s">
        <v>48</v>
      </c>
      <c s="451"/>
      <c s="451"/>
      <c s="451"/>
      <c s="708"/>
      <c s="789"/>
      <c s="1"/>
    </row>
    <row r="43" spans="1:15" ht="14.25" customHeight="1">
      <c r="A43" s="307"/>
      <c s="213"/>
      <c s="213"/>
      <c s="213"/>
      <c s="213"/>
      <c s="213"/>
      <c s="213"/>
      <c s="213"/>
      <c s="452" t="s">
        <v>49</v>
      </c>
      <c s="453"/>
      <c s="453"/>
      <c s="453"/>
      <c s="787"/>
      <c s="788"/>
      <c s="1"/>
    </row>
    <row r="44" spans="1:15" ht="14.25" customHeight="1">
      <c r="A44" s="1"/>
      <c s="1"/>
      <c s="1"/>
      <c s="1"/>
      <c s="1"/>
      <c s="1"/>
      <c s="1"/>
      <c s="1"/>
      <c s="1"/>
      <c s="1"/>
      <c s="1"/>
      <c s="73"/>
      <c s="1"/>
      <c s="1"/>
      <c s="1"/>
    </row>
    <row r="45" ht="15" customHeight="1" hidden="1"/>
    <row r="46" ht="15" customHeight="1" hidden="1"/>
    <row r="47" ht="15" customHeight="1" hidden="1"/>
    <row r="48" ht="15" customHeight="1" hidden="1"/>
    <row r="49" s="0" customFormat="1" ht="15" customHeight="1" hidden="1"/>
    <row r="50" s="0" customFormat="1" ht="15" customHeight="1" hidden="1"/>
    <row r="51" s="0" customFormat="1" ht="15" customHeight="1" hidden="1"/>
    <row r="52" s="0" customFormat="1" ht="15" customHeight="1" hidden="1"/>
    <row r="53" s="0" customFormat="1" ht="15" customHeight="1" hidden="1"/>
    <row r="54" s="0" customFormat="1" ht="15" customHeight="1" hidden="1"/>
    <row r="55" s="0" customFormat="1" ht="15" customHeight="1" hidden="1"/>
    <row r="56" s="0" customFormat="1" ht="15" customHeight="1" hidden="1"/>
    <row r="57" s="0" customFormat="1" ht="15" customHeight="1" hidden="1"/>
    <row r="58" s="0" customFormat="1" ht="15" customHeight="1" hidden="1"/>
    <row r="59" s="0" customFormat="1" ht="15" customHeight="1" hidden="1"/>
    <row r="60" s="0" customFormat="1" ht="15" customHeight="1" hidden="1"/>
    <row r="61" s="0" customFormat="1" ht="15" customHeight="1" hidden="1"/>
    <row r="62" s="0" customFormat="1" ht="15" customHeight="1" hidden="1"/>
    <row r="63" s="0" customFormat="1" ht="15" customHeight="1" hidden="1"/>
    <row r="64" s="0" customFormat="1" ht="15" customHeight="1" hidden="1"/>
    <row r="65" s="0" customFormat="1" ht="15" customHeight="1" hidden="1"/>
    <row r="66" s="0" customFormat="1" ht="15" customHeight="1" hidden="1"/>
    <row r="67" s="0" customFormat="1" ht="15" customHeight="1" hidden="1"/>
    <row r="68" s="0" customFormat="1" ht="15" customHeight="1" hidden="1"/>
    <row r="69" s="0" customFormat="1" ht="15" customHeight="1" hidden="1"/>
    <row r="70" s="0" customFormat="1" ht="15" customHeight="1" hidden="1"/>
    <row r="71" s="0" customFormat="1" ht="15" customHeight="1" hidden="1"/>
    <row r="72" s="0" customFormat="1" ht="15" customHeight="1" hidden="1"/>
    <row r="73" s="0" customFormat="1" ht="15" customHeight="1" hidden="1"/>
    <row r="74" s="0" customFormat="1" ht="15" customHeight="1" hidden="1"/>
    <row r="75" s="0" customFormat="1" ht="15" customHeight="1" hidden="1"/>
    <row r="76" s="0" customFormat="1" ht="15" customHeight="1" hidden="1"/>
    <row r="77" s="0" customFormat="1" ht="15" customHeight="1" hidden="1"/>
    <row r="78" s="0" customFormat="1" ht="15" customHeight="1" hidden="1"/>
    <row r="79" s="0" customFormat="1" ht="15" customHeight="1" hidden="1"/>
    <row r="80" s="0" customFormat="1" ht="15" customHeight="1" hidden="1"/>
    <row r="81" s="0" customFormat="1" ht="15" customHeight="1" hidden="1"/>
    <row r="82" s="0" customFormat="1" ht="15" customHeight="1" hidden="1"/>
    <row r="83" s="0" customFormat="1" ht="15" customHeight="1" hidden="1"/>
    <row r="84" s="0" customFormat="1" ht="15" customHeight="1" hidden="1"/>
    <row r="85" s="0" customFormat="1" ht="15" customHeight="1" hidden="1"/>
    <row r="86" s="0" customFormat="1" ht="15" customHeight="1" hidden="1"/>
    <row r="87" s="0" customFormat="1" ht="15" customHeight="1" hidden="1"/>
    <row r="88" s="0" customFormat="1" ht="15" customHeight="1" hidden="1"/>
    <row r="89" s="0" customFormat="1" ht="15" customHeight="1" hidden="1"/>
    <row r="90" s="0" customFormat="1" ht="15" customHeight="1" hidden="1"/>
    <row r="91" s="0" customFormat="1" ht="15" customHeight="1" hidden="1"/>
    <row r="92" s="0" customFormat="1" ht="15" customHeight="1" hidden="1"/>
    <row r="93" s="0" customFormat="1" ht="15" customHeight="1" hidden="1"/>
    <row r="94" s="0" customFormat="1" ht="15" customHeight="1" hidden="1"/>
    <row r="95" s="0" customFormat="1" ht="15" customHeight="1" hidden="1"/>
    <row r="96" s="0" customFormat="1" ht="15" customHeight="1" hidden="1"/>
    <row r="97" s="0" customFormat="1" ht="15" customHeight="1" hidden="1"/>
    <row r="98" s="0" customFormat="1" ht="15" customHeight="1" hidden="1"/>
    <row r="99" s="0" customFormat="1" ht="15" customHeight="1" hidden="1"/>
    <row r="100" s="0" customFormat="1" ht="15" customHeight="1" hidden="1"/>
    <row r="101" s="0" customFormat="1" ht="15" customHeight="1" hidden="1"/>
    <row r="102" s="0" customFormat="1" ht="15" customHeight="1" hidden="1"/>
    <row r="103" s="0" customFormat="1" ht="15" customHeight="1" hidden="1"/>
    <row r="104" s="0" customFormat="1" ht="15" customHeight="1" hidden="1"/>
    <row r="105" s="0" customFormat="1" ht="15" customHeight="1" hidden="1"/>
    <row r="106" s="0" customFormat="1" ht="15" customHeight="1" hidden="1"/>
    <row r="107" s="0" customFormat="1" ht="15" customHeight="1" hidden="1"/>
    <row r="108" s="0" customFormat="1" ht="15" customHeight="1" hidden="1"/>
    <row r="109" s="0" customFormat="1" ht="15" customHeight="1" hidden="1"/>
    <row r="110" s="0" customFormat="1" ht="15" customHeight="1" hidden="1"/>
    <row r="111" s="0" customFormat="1" ht="15" customHeight="1" hidden="1"/>
    <row r="112" s="0" customFormat="1" ht="15" customHeight="1" hidden="1"/>
    <row r="113" s="0" customFormat="1" ht="15" customHeight="1" hidden="1"/>
    <row r="114" s="0" customFormat="1" ht="15" customHeight="1" hidden="1"/>
    <row r="115" s="0" customFormat="1" ht="15" customHeight="1" hidden="1"/>
    <row r="116" s="0" customFormat="1" ht="15" customHeight="1" hidden="1"/>
    <row r="117" s="0" customFormat="1" ht="15" customHeight="1" hidden="1"/>
    <row r="118" s="0" customFormat="1" ht="15" customHeight="1" hidden="1"/>
    <row r="119" s="0" customFormat="1" ht="15" customHeight="1" hidden="1"/>
    <row r="120" s="0" customFormat="1" ht="15" customHeight="1" hidden="1"/>
    <row r="121" s="0" customFormat="1" ht="15" customHeight="1" hidden="1"/>
    <row r="122" s="0" customFormat="1" ht="15" customHeight="1" hidden="1"/>
    <row r="123" s="0" customFormat="1" ht="15" customHeight="1" hidden="1"/>
    <row r="124" s="0" customFormat="1" ht="15" customHeight="1" hidden="1"/>
    <row r="125" s="0" customFormat="1" ht="15" customHeight="1" hidden="1"/>
    <row r="126" s="0" customFormat="1" ht="15" customHeight="1" hidden="1"/>
    <row r="127" s="0" customFormat="1" ht="15" customHeight="1" hidden="1"/>
    <row r="128" s="0" customFormat="1" ht="15" customHeight="1" hidden="1"/>
    <row r="129" s="0" customFormat="1" ht="15" customHeight="1" hidden="1"/>
    <row r="130" s="0" customFormat="1" ht="15" customHeight="1" hidden="1"/>
    <row r="131" s="0" customFormat="1" ht="15" customHeight="1" hidden="1"/>
    <row r="132" s="0" customFormat="1" ht="15" customHeight="1" hidden="1"/>
    <row r="133" s="0" customFormat="1" ht="15" customHeight="1" hidden="1"/>
    <row r="134" s="0" customFormat="1" ht="15" customHeight="1" hidden="1"/>
    <row r="135" s="0" customFormat="1" ht="15" customHeight="1" hidden="1"/>
    <row r="136" s="0" customFormat="1" ht="15" customHeight="1" hidden="1"/>
    <row r="137" s="0" customFormat="1" ht="15" customHeight="1" hidden="1"/>
    <row r="138" s="0" customFormat="1" ht="15" customHeight="1" hidden="1"/>
    <row r="139" s="0" customFormat="1" ht="15" customHeight="1" hidden="1"/>
    <row r="140" s="0" customFormat="1" ht="15" customHeight="1" hidden="1"/>
    <row r="141" s="0" customFormat="1" ht="15" customHeight="1" hidden="1"/>
    <row r="142" s="0" customFormat="1" ht="15" customHeight="1" hidden="1"/>
    <row r="143" s="0" customFormat="1" ht="15" customHeight="1" hidden="1"/>
    <row r="144" s="0" customFormat="1" ht="15" customHeight="1" hidden="1"/>
    <row r="145" s="0" customFormat="1" ht="15" customHeight="1" hidden="1"/>
    <row r="146" s="0" customFormat="1" ht="15" customHeight="1" hidden="1"/>
    <row r="147" s="0" customFormat="1" ht="15" customHeight="1" hidden="1"/>
    <row r="148" s="0" customFormat="1" ht="15" customHeight="1" hidden="1"/>
    <row r="149" s="0" customFormat="1" ht="15" customHeight="1" hidden="1"/>
    <row r="150" s="0" customFormat="1" ht="15" customHeight="1" hidden="1"/>
    <row r="151" s="0" customFormat="1" ht="15" customHeight="1" hidden="1"/>
    <row r="152" s="0" customFormat="1" ht="15" customHeight="1" hidden="1"/>
    <row r="153" s="0" customFormat="1" ht="15" customHeight="1" hidden="1"/>
    <row r="154" s="0" customFormat="1" ht="15" customHeight="1" hidden="1"/>
    <row r="155" s="0" customFormat="1" ht="15" customHeight="1" hidden="1"/>
    <row r="156" s="0" customFormat="1" ht="15" customHeight="1" hidden="1"/>
    <row r="157" s="0" customFormat="1" ht="15" customHeight="1" hidden="1"/>
    <row r="158" s="0" customFormat="1" ht="15" customHeight="1" hidden="1"/>
    <row r="159" s="0" customFormat="1" ht="15" customHeight="1" hidden="1"/>
    <row r="160" s="0" customFormat="1" ht="15" customHeight="1" hidden="1"/>
    <row r="161" s="0" customFormat="1" ht="15" customHeight="1" hidden="1"/>
    <row r="162" s="0" customFormat="1" ht="15" customHeight="1" hidden="1"/>
    <row r="163" s="0" customFormat="1" ht="15" customHeight="1" hidden="1"/>
    <row r="164" s="0" customFormat="1" ht="15" customHeight="1" hidden="1"/>
    <row r="165" s="0" customFormat="1" ht="15" customHeight="1" hidden="1"/>
    <row r="166" s="0" customFormat="1" ht="15" customHeight="1" hidden="1"/>
    <row r="167" s="0" customFormat="1" ht="15" customHeight="1" hidden="1"/>
    <row r="168" s="0" customFormat="1" ht="15" customHeight="1" hidden="1"/>
    <row r="169" s="0" customFormat="1" ht="15" customHeight="1" hidden="1"/>
    <row r="170" s="0" customFormat="1" ht="15" customHeight="1" hidden="1"/>
    <row r="171" s="0" customFormat="1" ht="15" customHeight="1" hidden="1"/>
    <row r="172" s="0" customFormat="1" ht="15" customHeight="1" hidden="1"/>
    <row r="173" s="0" customFormat="1" ht="15" customHeight="1" hidden="1"/>
    <row r="174" s="0" customFormat="1" ht="15" customHeight="1" hidden="1"/>
    <row r="175" s="0" customFormat="1" ht="15" customHeight="1" hidden="1"/>
    <row r="176" s="0" customFormat="1" ht="15" customHeight="1" hidden="1"/>
    <row r="177" s="0" customFormat="1" ht="15" customHeight="1" hidden="1"/>
    <row r="178" s="0" customFormat="1" ht="15" customHeight="1" hidden="1"/>
    <row r="179" s="0" customFormat="1" ht="15" customHeight="1" hidden="1"/>
    <row r="180" s="0" customFormat="1" ht="15" customHeight="1" hidden="1"/>
    <row r="181" s="0" customFormat="1" ht="15" customHeight="1" hidden="1"/>
    <row r="182" s="0" customFormat="1" ht="15" customHeight="1" hidden="1"/>
    <row r="183" s="0" customFormat="1" ht="15" customHeight="1" hidden="1"/>
    <row r="184" s="0" customFormat="1" ht="15" customHeight="1" hidden="1"/>
    <row r="185" s="0" customFormat="1" ht="15" customHeight="1" hidden="1"/>
    <row r="186" s="0" customFormat="1" ht="15" customHeight="1" hidden="1"/>
    <row r="187" s="0" customFormat="1" ht="15" customHeight="1" hidden="1"/>
    <row r="188" s="0" customFormat="1" ht="15" customHeight="1" hidden="1"/>
    <row r="189" s="0" customFormat="1" ht="15" customHeight="1" hidden="1"/>
    <row r="190" s="0" customFormat="1" ht="15" customHeight="1" hidden="1"/>
    <row r="191" s="0" customFormat="1" ht="15" customHeight="1" hidden="1"/>
    <row r="192" s="0" customFormat="1" ht="15" customHeight="1" hidden="1"/>
    <row r="193" s="0" customFormat="1" ht="15" customHeight="1" hidden="1"/>
    <row r="194" s="0" customFormat="1" ht="15" customHeight="1" hidden="1"/>
    <row r="195" s="0" customFormat="1" ht="15" customHeight="1" hidden="1"/>
    <row r="196" s="0" customFormat="1" ht="15" customHeight="1" hidden="1"/>
    <row r="197" s="0" customFormat="1" ht="15" customHeight="1" hidden="1"/>
    <row r="198" s="0" customFormat="1" ht="15" customHeight="1" hidden="1"/>
    <row r="199" s="0" customFormat="1" ht="15" customHeight="1" hidden="1"/>
    <row r="200" s="0" customFormat="1" ht="15" customHeight="1" hidden="1"/>
    <row r="201" s="0" customFormat="1" ht="15" customHeight="1" hidden="1"/>
    <row r="202" s="0" customFormat="1" ht="15" customHeight="1" hidden="1"/>
    <row r="203" s="0" customFormat="1" ht="15" customHeight="1" hidden="1"/>
    <row r="204" s="0" customFormat="1" ht="15" customHeight="1" hidden="1"/>
    <row r="205" s="0" customFormat="1" ht="15" customHeight="1" hidden="1"/>
    <row r="206" s="0" customFormat="1" ht="15" customHeight="1" hidden="1"/>
    <row r="207" s="0" customFormat="1" ht="15" customHeight="1" hidden="1"/>
    <row r="208" s="0" customFormat="1" ht="15" customHeight="1" hidden="1"/>
    <row r="209" s="0" customFormat="1" ht="15" customHeight="1" hidden="1"/>
    <row r="210" s="0" customFormat="1" ht="15" customHeight="1" hidden="1"/>
    <row r="211" s="0" customFormat="1" ht="15" customHeight="1" hidden="1"/>
    <row r="212" s="0" customFormat="1" ht="15" customHeight="1" hidden="1"/>
    <row r="213" s="0" customFormat="1" ht="15" customHeight="1" hidden="1"/>
    <row r="214" s="0" customFormat="1" ht="15" customHeight="1" hidden="1"/>
    <row r="215" s="0" customFormat="1" ht="15" customHeight="1" hidden="1"/>
    <row r="216" s="0" customFormat="1" ht="15" customHeight="1" hidden="1"/>
    <row r="217" s="0" customFormat="1" ht="15" customHeight="1" hidden="1"/>
    <row r="218" s="0" customFormat="1" ht="15" customHeight="1" hidden="1"/>
    <row r="219" s="0" customFormat="1" ht="15" customHeight="1" hidden="1"/>
    <row r="220" s="0" customFormat="1" ht="15" customHeight="1" hidden="1"/>
    <row r="221" s="0" customFormat="1" ht="15" customHeight="1" hidden="1"/>
    <row r="222" s="0" customFormat="1" ht="15" customHeight="1" hidden="1"/>
    <row r="223" s="0" customFormat="1" ht="15" customHeight="1" hidden="1"/>
    <row r="224" s="0" customFormat="1" ht="15" customHeight="1" hidden="1"/>
    <row r="225" s="0" customFormat="1" ht="15" customHeight="1" hidden="1"/>
    <row r="226" s="0" customFormat="1" ht="15" customHeight="1" hidden="1"/>
    <row r="227" s="0" customFormat="1" ht="15" customHeight="1" hidden="1"/>
    <row r="228" s="0" customFormat="1" ht="15" customHeight="1" hidden="1"/>
    <row r="229" s="0" customFormat="1" ht="15" customHeight="1" hidden="1"/>
    <row r="230" s="0" customFormat="1" ht="15" customHeight="1" hidden="1"/>
    <row r="231" s="0" customFormat="1" ht="15" customHeight="1" hidden="1"/>
    <row r="232" s="0" customFormat="1" ht="15" customHeight="1" hidden="1"/>
    <row r="233" s="0" customFormat="1" ht="15" customHeight="1" hidden="1"/>
    <row r="234" s="0" customFormat="1" ht="15" customHeight="1" hidden="1"/>
    <row r="235" s="0" customFormat="1" ht="15" customHeight="1" hidden="1"/>
    <row r="236" s="0" customFormat="1" ht="15" customHeight="1" hidden="1"/>
    <row r="237" s="0" customFormat="1" ht="15" customHeight="1" hidden="1"/>
    <row r="238" s="0" customFormat="1" ht="15" customHeight="1" hidden="1"/>
    <row r="239" s="0" customFormat="1" ht="15" customHeight="1" hidden="1"/>
    <row r="240" s="0" customFormat="1" ht="15" customHeight="1" hidden="1"/>
    <row r="241" s="0" customFormat="1" ht="15" customHeight="1" hidden="1"/>
    <row r="242" s="0" customFormat="1" ht="15" customHeight="1" hidden="1"/>
    <row r="243" s="0" customFormat="1" ht="15" customHeight="1" hidden="1"/>
    <row r="244" s="0" customFormat="1" ht="15" customHeight="1" hidden="1"/>
    <row r="245" s="0" customFormat="1" ht="15" customHeight="1" hidden="1"/>
    <row r="246" s="0" customFormat="1" ht="15" customHeight="1" hidden="1"/>
    <row r="247" s="0" customFormat="1" ht="15" customHeight="1" hidden="1"/>
    <row r="248" s="0" customFormat="1" ht="15" customHeight="1" hidden="1"/>
    <row r="249" s="0" customFormat="1" ht="15" customHeight="1" hidden="1"/>
    <row r="250" s="0" customFormat="1" ht="15" customHeight="1" hidden="1"/>
    <row r="251" s="0" customFormat="1" ht="15" customHeight="1" hidden="1"/>
    <row r="252" s="0" customFormat="1" ht="15" customHeight="1" hidden="1"/>
    <row r="253" s="0" customFormat="1" ht="15" customHeight="1" hidden="1"/>
    <row r="254" s="0" customFormat="1" ht="15" customHeight="1" hidden="1"/>
    <row r="255" s="0" customFormat="1" ht="15" customHeight="1" hidden="1"/>
    <row r="256" s="0" customFormat="1" ht="15" customHeight="1" hidden="1"/>
    <row r="257" s="0" customFormat="1" ht="15" customHeight="1" hidden="1"/>
    <row r="258" s="0" customFormat="1" ht="15" customHeight="1" hidden="1"/>
    <row r="259" s="0" customFormat="1" ht="15" customHeight="1" hidden="1"/>
    <row r="260" s="0" customFormat="1" ht="15" customHeight="1" hidden="1"/>
    <row r="261" s="0" customFormat="1" ht="15" customHeight="1" hidden="1"/>
    <row r="262" s="0" customFormat="1" ht="15" customHeight="1" hidden="1"/>
    <row r="263" s="0" customFormat="1" ht="15" customHeight="1" hidden="1"/>
    <row r="264" s="0" customFormat="1" ht="15" customHeight="1" hidden="1"/>
    <row r="265" s="0" customFormat="1" ht="15" customHeight="1" hidden="1"/>
    <row r="266" s="0" customFormat="1" ht="15" customHeight="1" hidden="1"/>
    <row r="267" s="0" customFormat="1" ht="15" customHeight="1" hidden="1"/>
    <row r="268" s="0" customFormat="1" ht="15" customHeight="1" hidden="1"/>
    <row r="269" s="0" customFormat="1" ht="15" customHeight="1" hidden="1"/>
    <row r="270" s="0" customFormat="1" ht="15" customHeight="1" hidden="1"/>
    <row r="271" s="0" customFormat="1" ht="15" customHeight="1" hidden="1"/>
    <row r="272" s="0" customFormat="1" ht="15" customHeight="1" hidden="1"/>
    <row r="273" s="0" customFormat="1" ht="15" customHeight="1" hidden="1"/>
    <row r="274" s="0" customFormat="1" ht="15" customHeight="1" hidden="1"/>
    <row r="275" s="0" customFormat="1" ht="15" customHeight="1" hidden="1"/>
    <row r="276" s="0" customFormat="1" ht="15" customHeight="1" hidden="1"/>
    <row r="277" s="0" customFormat="1" ht="15" customHeight="1" hidden="1"/>
    <row r="278" s="0" customFormat="1" ht="15" customHeight="1" hidden="1"/>
    <row r="279" s="0" customFormat="1" ht="15" customHeight="1" hidden="1"/>
    <row r="280" s="0" customFormat="1" ht="15" customHeight="1" hidden="1"/>
    <row r="281" s="0" customFormat="1" ht="15" customHeight="1" hidden="1"/>
    <row r="282" s="0" customFormat="1" ht="15" customHeight="1" hidden="1"/>
    <row r="283" s="0" customFormat="1" ht="15" customHeight="1" hidden="1"/>
    <row r="284" s="0" customFormat="1" ht="15" customHeight="1" hidden="1"/>
    <row r="285" s="0" customFormat="1" ht="15" customHeight="1" hidden="1"/>
    <row r="286" s="0" customFormat="1" ht="15" customHeight="1" hidden="1"/>
    <row r="287" s="0" customFormat="1" ht="15" customHeight="1" hidden="1"/>
    <row r="288" s="0" customFormat="1" ht="15" customHeight="1" hidden="1"/>
    <row r="289" s="0" customFormat="1" ht="15" customHeight="1" hidden="1"/>
    <row r="290" s="0" customFormat="1" ht="15" customHeight="1" hidden="1"/>
    <row r="291" s="0" customFormat="1" ht="15" customHeight="1" hidden="1"/>
    <row r="292" s="0" customFormat="1" ht="15" customHeight="1" hidden="1"/>
    <row r="293" s="0" customFormat="1" ht="15" customHeight="1" hidden="1"/>
    <row r="294" s="0" customFormat="1" ht="15" customHeight="1" hidden="1"/>
    <row r="295" s="0" customFormat="1" ht="15" customHeight="1" hidden="1"/>
    <row r="296" s="0" customFormat="1" ht="15" customHeight="1" hidden="1"/>
    <row r="297" s="0" customFormat="1" ht="15" customHeight="1" hidden="1"/>
    <row r="298" s="0" customFormat="1" ht="15" customHeight="1" hidden="1"/>
    <row r="299" s="0" customFormat="1" ht="15" customHeight="1" hidden="1"/>
    <row r="300" s="0" customFormat="1" ht="15" customHeight="1" hidden="1"/>
    <row r="301" s="0" customFormat="1" ht="15" customHeight="1" hidden="1"/>
    <row r="302" s="0" customFormat="1" ht="15" customHeight="1" hidden="1"/>
    <row r="303" s="0" customFormat="1" ht="15" customHeight="1" hidden="1"/>
    <row r="304" s="0" customFormat="1" ht="15" customHeight="1" hidden="1"/>
    <row r="305" s="0" customFormat="1" ht="15" customHeight="1" hidden="1"/>
    <row r="306" s="0" customFormat="1" ht="15" customHeight="1" hidden="1"/>
    <row r="307" s="0" customFormat="1" ht="15" customHeight="1" hidden="1"/>
    <row r="308" s="0" customFormat="1" ht="15" customHeight="1" hidden="1"/>
    <row r="309" s="0" customFormat="1" ht="15" customHeight="1" hidden="1"/>
    <row r="310" s="0" customFormat="1" ht="15" customHeight="1" hidden="1"/>
    <row r="311" s="0" customFormat="1" ht="15" customHeight="1" hidden="1"/>
    <row r="312" s="0" customFormat="1" ht="15" customHeight="1" hidden="1"/>
    <row r="313" s="0" customFormat="1" ht="15" customHeight="1" hidden="1"/>
    <row r="314" s="0" customFormat="1" ht="15" customHeight="1" hidden="1"/>
    <row r="315" s="0" customFormat="1" ht="15" customHeight="1" hidden="1"/>
    <row r="316" s="0" customFormat="1" ht="15" customHeight="1" hidden="1"/>
    <row r="317" s="0" customFormat="1" ht="15" customHeight="1" hidden="1"/>
    <row r="318" s="0" customFormat="1" ht="15" customHeight="1" hidden="1"/>
    <row r="319" s="0" customFormat="1" ht="15" customHeight="1" hidden="1"/>
    <row r="320" s="0" customFormat="1" ht="15" customHeight="1" hidden="1"/>
    <row r="321" s="0" customFormat="1" ht="15" customHeight="1" hidden="1"/>
    <row r="322" s="0" customFormat="1" ht="15" customHeight="1" hidden="1"/>
    <row r="323" s="0" customFormat="1" ht="15" customHeight="1" hidden="1"/>
    <row r="324" s="0" customFormat="1" ht="15" customHeight="1" hidden="1"/>
    <row r="325" s="0" customFormat="1" ht="15" customHeight="1" hidden="1"/>
    <row r="326" s="0" customFormat="1" ht="15" customHeight="1" hidden="1"/>
    <row r="327" s="0" customFormat="1" ht="15" customHeight="1" hidden="1"/>
    <row r="328" s="0" customFormat="1" ht="15" customHeight="1" hidden="1"/>
    <row r="329" s="0" customFormat="1" ht="15" customHeight="1" hidden="1"/>
    <row r="330" s="0" customFormat="1" ht="15" customHeight="1" hidden="1"/>
    <row r="331" s="0" customFormat="1" ht="15" customHeight="1" hidden="1"/>
    <row r="332" s="0" customFormat="1" ht="15" customHeight="1" hidden="1"/>
    <row r="333" s="0" customFormat="1" ht="15" customHeight="1" hidden="1"/>
    <row r="334" s="0" customFormat="1" ht="15" customHeight="1" hidden="1"/>
    <row r="335" s="0" customFormat="1" ht="15" customHeight="1" hidden="1"/>
    <row r="336" s="0" customFormat="1" ht="15" customHeight="1" hidden="1"/>
    <row r="337" s="0" customFormat="1" ht="15" customHeight="1" hidden="1"/>
    <row r="338" s="0" customFormat="1" ht="15" customHeight="1" hidden="1"/>
    <row r="339" s="0" customFormat="1" ht="15" customHeight="1" hidden="1"/>
    <row r="340" s="0" customFormat="1" ht="15" customHeight="1" hidden="1"/>
    <row r="341" s="0" customFormat="1" ht="15" customHeight="1" hidden="1"/>
    <row r="342" s="0" customFormat="1" ht="15" customHeight="1" hidden="1"/>
    <row r="343" s="0" customFormat="1" ht="15" customHeight="1" hidden="1"/>
    <row r="344" s="0" customFormat="1" ht="15" customHeight="1" hidden="1"/>
    <row r="345" s="0" customFormat="1" ht="15" customHeight="1" hidden="1"/>
    <row r="346" s="0" customFormat="1" ht="15" customHeight="1" hidden="1"/>
    <row r="347" s="0" customFormat="1" ht="15" customHeight="1" hidden="1"/>
    <row r="348" s="0" customFormat="1" ht="15" customHeight="1" hidden="1"/>
    <row r="349" s="0" customFormat="1" ht="15" customHeight="1" hidden="1"/>
    <row r="350" s="0" customFormat="1" ht="15" customHeight="1" hidden="1"/>
    <row r="351" s="0" customFormat="1" ht="15" customHeight="1" hidden="1"/>
    <row r="352" s="0" customFormat="1" ht="15" customHeight="1" hidden="1"/>
    <row r="353" s="0" customFormat="1" ht="15" customHeight="1" hidden="1"/>
    <row r="354" s="0" customFormat="1" ht="15" customHeight="1" hidden="1"/>
    <row r="355" s="0" customFormat="1" ht="15" customHeight="1" hidden="1"/>
    <row r="356" s="0" customFormat="1" ht="15" customHeight="1" hidden="1"/>
    <row r="357" s="0" customFormat="1" ht="15" customHeight="1" hidden="1"/>
    <row r="358" s="0" customFormat="1" ht="15" customHeight="1" hidden="1"/>
    <row r="359" s="0" customFormat="1" ht="15" customHeight="1" hidden="1"/>
    <row r="360" s="0" customFormat="1" ht="15" customHeight="1" hidden="1"/>
    <row r="361" s="0" customFormat="1" ht="15" customHeight="1" hidden="1"/>
    <row r="362" s="0" customFormat="1" ht="15" customHeight="1" hidden="1"/>
    <row r="363" s="0" customFormat="1" ht="15" customHeight="1" hidden="1"/>
    <row r="364" s="0" customFormat="1" ht="15" customHeight="1" hidden="1"/>
    <row r="365" s="0" customFormat="1" ht="15" customHeight="1" hidden="1"/>
    <row r="366" s="0" customFormat="1" ht="15" customHeight="1" hidden="1"/>
    <row r="367" s="0" customFormat="1" ht="15" customHeight="1" hidden="1"/>
    <row r="368" s="0" customFormat="1" ht="15" customHeight="1" hidden="1"/>
    <row r="369" s="0" customFormat="1" ht="15" customHeight="1" hidden="1"/>
    <row r="370" s="0" customFormat="1" ht="15" customHeight="1" hidden="1"/>
    <row r="371" s="0" customFormat="1" ht="15" customHeight="1" hidden="1"/>
    <row r="372" s="0" customFormat="1" ht="15" customHeight="1" hidden="1"/>
    <row r="373" s="0" customFormat="1" ht="15" customHeight="1" hidden="1"/>
    <row r="374" s="0" customFormat="1" ht="15" customHeight="1" hidden="1"/>
    <row r="375" s="0" customFormat="1" ht="15" customHeight="1" hidden="1"/>
    <row r="376" s="0" customFormat="1" ht="15" customHeight="1" hidden="1"/>
    <row r="377" s="0" customFormat="1" ht="15" customHeight="1" hidden="1"/>
    <row r="378" s="0" customFormat="1" ht="15" customHeight="1" hidden="1"/>
    <row r="379" s="0" customFormat="1" ht="15" customHeight="1" hidden="1"/>
    <row r="380" s="0" customFormat="1" ht="15" customHeight="1" hidden="1"/>
    <row r="381" s="0" customFormat="1" ht="15" customHeight="1" hidden="1"/>
    <row r="382" s="0" customFormat="1" ht="15" customHeight="1" hidden="1"/>
    <row r="383" s="0" customFormat="1" ht="15" customHeight="1" hidden="1"/>
    <row r="384" s="0" customFormat="1" ht="15" customHeight="1" hidden="1"/>
    <row r="385" s="0" customFormat="1" ht="15" customHeight="1" hidden="1"/>
    <row r="386" s="0" customFormat="1" ht="15" customHeight="1" hidden="1"/>
    <row r="387" s="0" customFormat="1" ht="15" customHeight="1" hidden="1"/>
    <row r="388" s="0" customFormat="1" ht="15" customHeight="1" hidden="1"/>
    <row r="389" s="0" customFormat="1" ht="15" customHeight="1" hidden="1"/>
    <row r="390" s="0" customFormat="1" ht="15" customHeight="1" hidden="1"/>
    <row r="391" s="0" customFormat="1" ht="15" customHeight="1" hidden="1"/>
    <row r="392" s="0" customFormat="1" ht="15" customHeight="1" hidden="1"/>
    <row r="393" s="0" customFormat="1" ht="15" customHeight="1" hidden="1"/>
    <row r="394" s="0" customFormat="1" ht="15" customHeight="1" hidden="1"/>
    <row r="395" s="0" customFormat="1" ht="15" customHeight="1" hidden="1"/>
    <row r="396" s="0" customFormat="1" ht="15" customHeight="1" hidden="1"/>
    <row r="397" s="0" customFormat="1" ht="15" customHeight="1" hidden="1"/>
    <row r="398" s="0" customFormat="1" ht="15" customHeight="1" hidden="1"/>
    <row r="399" s="0" customFormat="1" ht="15" customHeight="1" hidden="1"/>
    <row r="400" s="0" customFormat="1" ht="15" customHeight="1" hidden="1"/>
    <row r="401" s="0" customFormat="1" ht="15" customHeight="1" hidden="1"/>
    <row r="402" s="0" customFormat="1" ht="15" customHeight="1" hidden="1"/>
    <row r="403" s="0" customFormat="1" ht="15" customHeight="1" hidden="1"/>
    <row r="404" s="0" customFormat="1" ht="15" customHeight="1" hidden="1"/>
    <row r="405" s="0" customFormat="1" ht="15" customHeight="1" hidden="1"/>
    <row r="406" s="0" customFormat="1" ht="15" customHeight="1" hidden="1"/>
    <row r="407" s="0" customFormat="1" ht="15" customHeight="1" hidden="1"/>
    <row r="408" s="0" customFormat="1" ht="15" customHeight="1" hidden="1"/>
    <row r="409" s="0" customFormat="1" ht="15" customHeight="1" hidden="1"/>
    <row r="410" s="0" customFormat="1" ht="15" customHeight="1" hidden="1"/>
    <row r="411" s="0" customFormat="1" ht="15" customHeight="1" hidden="1"/>
    <row r="412" s="0" customFormat="1" ht="15" customHeight="1" hidden="1"/>
    <row r="413" s="0" customFormat="1" ht="15" customHeight="1" hidden="1"/>
    <row r="414" s="0" customFormat="1" ht="15" customHeight="1" hidden="1"/>
    <row r="415" s="0" customFormat="1" ht="15" customHeight="1" hidden="1"/>
    <row r="416" s="0" customFormat="1" ht="15" customHeight="1" hidden="1"/>
    <row r="417" s="0" customFormat="1" ht="15" customHeight="1" hidden="1"/>
    <row r="418" s="0" customFormat="1" ht="15" customHeight="1" hidden="1"/>
    <row r="419" s="0" customFormat="1" ht="15" customHeight="1" hidden="1"/>
    <row r="420" s="0" customFormat="1" ht="15" customHeight="1" hidden="1"/>
    <row r="421" s="0" customFormat="1" ht="15" customHeight="1" hidden="1"/>
    <row r="422" s="0" customFormat="1" ht="15" customHeight="1" hidden="1"/>
    <row r="423" s="0" customFormat="1" ht="15" customHeight="1" hidden="1"/>
    <row r="424" s="0" customFormat="1" ht="15" customHeight="1" hidden="1"/>
    <row r="425" s="0" customFormat="1" ht="15" customHeight="1" hidden="1"/>
    <row r="426" s="0" customFormat="1" ht="15" customHeight="1" hidden="1"/>
    <row r="427" s="0" customFormat="1" ht="15" customHeight="1" hidden="1"/>
    <row r="428" s="0" customFormat="1" ht="15" customHeight="1" hidden="1"/>
    <row r="429" s="0" customFormat="1" ht="15" customHeight="1" hidden="1"/>
    <row r="430" s="0" customFormat="1" ht="15" customHeight="1" hidden="1"/>
    <row r="431" s="0" customFormat="1" ht="15" customHeight="1" hidden="1"/>
    <row r="432" s="0" customFormat="1" ht="15" customHeight="1" hidden="1"/>
    <row r="433" s="0" customFormat="1" ht="15" customHeight="1" hidden="1"/>
    <row r="434" s="0" customFormat="1" ht="15" customHeight="1" hidden="1"/>
    <row r="435" s="0" customFormat="1" ht="15" customHeight="1" hidden="1"/>
    <row r="436" s="0" customFormat="1" ht="15" customHeight="1" hidden="1"/>
    <row r="437" s="0" customFormat="1" ht="15" customHeight="1" hidden="1"/>
    <row r="438" s="0" customFormat="1" ht="15" customHeight="1" hidden="1"/>
    <row r="439" s="0" customFormat="1" ht="15" customHeight="1" hidden="1"/>
    <row r="440" s="0" customFormat="1" ht="15" customHeight="1" hidden="1"/>
    <row r="441" s="0" customFormat="1" ht="15" customHeight="1" hidden="1"/>
    <row r="442" s="0" customFormat="1" ht="15" customHeight="1" hidden="1"/>
    <row r="443" s="0" customFormat="1" ht="15" customHeight="1" hidden="1"/>
    <row r="444" s="0" customFormat="1" ht="15" customHeight="1" hidden="1"/>
    <row r="445" s="0" customFormat="1" ht="15" customHeight="1" hidden="1"/>
    <row r="446" s="0" customFormat="1" ht="15" customHeight="1" hidden="1"/>
    <row r="447" s="0" customFormat="1" ht="15" customHeight="1" hidden="1"/>
    <row r="448" s="0" customFormat="1" ht="15" customHeight="1" hidden="1"/>
    <row r="449" s="0" customFormat="1" ht="15" customHeight="1" hidden="1"/>
    <row r="450" s="0" customFormat="1" ht="15" customHeight="1" hidden="1"/>
    <row r="451" s="0" customFormat="1" ht="15" customHeight="1" hidden="1"/>
    <row r="452" s="0" customFormat="1" ht="15" customHeight="1" hidden="1"/>
    <row r="453" s="0" customFormat="1" ht="15" customHeight="1" hidden="1"/>
    <row r="454" s="0" customFormat="1" ht="15" customHeight="1" hidden="1"/>
    <row r="455" s="0" customFormat="1" ht="15" customHeight="1" hidden="1"/>
    <row r="456" s="0" customFormat="1" ht="15" customHeight="1" hidden="1"/>
    <row r="457" s="0" customFormat="1" ht="15" customHeight="1" hidden="1"/>
    <row r="458" s="0" customFormat="1" ht="15" customHeight="1" hidden="1"/>
    <row r="459" s="0" customFormat="1" ht="15" customHeight="1" hidden="1"/>
    <row r="460" s="0" customFormat="1" ht="15" customHeight="1" hidden="1"/>
    <row r="461" s="0" customFormat="1" ht="15" customHeight="1" hidden="1"/>
    <row r="462" s="0" customFormat="1" ht="15" customHeight="1" hidden="1"/>
    <row r="463" s="0" customFormat="1" ht="15" customHeight="1" hidden="1"/>
    <row r="464" s="0" customFormat="1" ht="15" customHeight="1" hidden="1"/>
    <row r="465" s="0" customFormat="1" ht="15" customHeight="1" hidden="1"/>
    <row r="466" s="0" customFormat="1" ht="15" customHeight="1" hidden="1"/>
    <row r="467" s="0" customFormat="1" ht="15" customHeight="1" hidden="1"/>
    <row r="468" s="0" customFormat="1" ht="15" customHeight="1" hidden="1"/>
    <row r="469" s="0" customFormat="1" ht="15" customHeight="1" hidden="1"/>
    <row r="470" s="0" customFormat="1" ht="15" customHeight="1" hidden="1"/>
    <row r="471" s="0" customFormat="1" ht="15" customHeight="1" hidden="1"/>
    <row r="472" s="0" customFormat="1" ht="15" customHeight="1" hidden="1"/>
    <row r="473" s="0" customFormat="1" ht="15" customHeight="1" hidden="1"/>
    <row r="474" s="0" customFormat="1" ht="15" customHeight="1" hidden="1"/>
    <row r="475" s="0" customFormat="1" ht="15" customHeight="1" hidden="1"/>
    <row r="476" s="0" customFormat="1" ht="15" customHeight="1" hidden="1"/>
    <row r="477" s="0" customFormat="1" ht="15" customHeight="1" hidden="1"/>
    <row r="478" s="0" customFormat="1" ht="15" customHeight="1" hidden="1"/>
    <row r="479" s="0" customFormat="1" ht="15" customHeight="1" hidden="1"/>
    <row r="480" s="0" customFormat="1" ht="15" customHeight="1" hidden="1"/>
    <row r="481" s="0" customFormat="1" ht="15" customHeight="1" hidden="1"/>
    <row r="482" s="0" customFormat="1" ht="15" customHeight="1" hidden="1"/>
    <row r="483" s="0" customFormat="1" ht="15" customHeight="1" hidden="1"/>
    <row r="484" s="0" customFormat="1" ht="15" customHeight="1" hidden="1"/>
    <row r="485" s="0" customFormat="1" ht="15" customHeight="1" hidden="1"/>
    <row r="486" s="0" customFormat="1" ht="15" customHeight="1" hidden="1"/>
    <row r="487" s="0" customFormat="1" ht="15" customHeight="1" hidden="1"/>
    <row r="488" s="0" customFormat="1" ht="15" customHeight="1" hidden="1"/>
    <row r="489" s="0" customFormat="1" ht="15" customHeight="1" hidden="1"/>
    <row r="490" s="0" customFormat="1" ht="15" customHeight="1" hidden="1"/>
    <row r="491" s="0" customFormat="1" ht="15" customHeight="1" hidden="1"/>
    <row r="492" s="0" customFormat="1" ht="15" customHeight="1" hidden="1"/>
    <row r="493" s="0" customFormat="1" ht="15" customHeight="1" hidden="1"/>
    <row r="494" s="0" customFormat="1" ht="15" customHeight="1" hidden="1"/>
    <row r="495" s="0" customFormat="1" ht="15" customHeight="1" hidden="1"/>
    <row r="496" s="0" customFormat="1" ht="15" customHeight="1" hidden="1"/>
    <row r="497" s="0" customFormat="1" ht="15" customHeight="1" hidden="1"/>
    <row r="498" s="0" customFormat="1" ht="15" customHeight="1" hidden="1"/>
    <row r="499" s="0" customFormat="1" ht="15" customHeight="1" hidden="1"/>
    <row r="500" s="0" customFormat="1" ht="15" customHeight="1" hidden="1"/>
    <row r="501" s="0" customFormat="1" ht="15" customHeight="1" hidden="1"/>
    <row r="502" s="0" customFormat="1" ht="15" customHeight="1" hidden="1"/>
    <row r="503" s="0" customFormat="1" ht="15" customHeight="1" hidden="1"/>
    <row r="504" s="0" customFormat="1" ht="15" customHeight="1" hidden="1"/>
    <row r="505" s="0" customFormat="1" ht="15" customHeight="1" hidden="1"/>
    <row r="506" s="0" customFormat="1" ht="15" customHeight="1" hidden="1"/>
    <row r="507" s="0" customFormat="1" ht="15" customHeight="1" hidden="1"/>
    <row r="508" s="0" customFormat="1" ht="15" customHeight="1" hidden="1"/>
    <row r="509" s="0" customFormat="1" ht="15" customHeight="1" hidden="1"/>
    <row r="510" s="0" customFormat="1" ht="15" customHeight="1" hidden="1"/>
    <row r="511" s="0" customFormat="1" ht="15" customHeight="1" hidden="1"/>
    <row r="512" s="0" customFormat="1" ht="15" customHeight="1" hidden="1"/>
    <row r="513" s="0" customFormat="1" ht="15" customHeight="1" hidden="1"/>
    <row r="514" s="0" customFormat="1" ht="15" customHeight="1" hidden="1"/>
    <row r="515" s="0" customFormat="1" ht="15" customHeight="1" hidden="1"/>
    <row r="516" s="0" customFormat="1" ht="15" customHeight="1" hidden="1"/>
    <row r="517" s="0" customFormat="1" ht="15" customHeight="1" hidden="1"/>
    <row r="518" s="0" customFormat="1" ht="15" customHeight="1" hidden="1"/>
    <row r="519" s="0" customFormat="1" ht="15" customHeight="1" hidden="1"/>
    <row r="520" s="0" customFormat="1" ht="15" customHeight="1" hidden="1"/>
    <row r="521" s="0" customFormat="1" ht="15" customHeight="1" hidden="1"/>
    <row r="522" s="0" customFormat="1" ht="15" customHeight="1" hidden="1"/>
    <row r="523" s="0" customFormat="1" ht="15" customHeight="1" hidden="1"/>
    <row r="524" s="0" customFormat="1" ht="15" customHeight="1" hidden="1"/>
    <row r="525" s="0" customFormat="1" ht="15" customHeight="1" hidden="1"/>
    <row r="526" s="0" customFormat="1" ht="15" customHeight="1" hidden="1"/>
    <row r="527" s="0" customFormat="1" ht="15" customHeight="1" hidden="1"/>
    <row r="528" s="0" customFormat="1" ht="15" customHeight="1" hidden="1"/>
    <row r="529" s="0" customFormat="1" ht="15" customHeight="1" hidden="1"/>
    <row r="530" s="0" customFormat="1" ht="15" customHeight="1" hidden="1"/>
    <row r="531" s="0" customFormat="1" ht="15" customHeight="1" hidden="1"/>
    <row r="532" s="0" customFormat="1" ht="15" customHeight="1" hidden="1"/>
    <row r="533" s="0" customFormat="1" ht="15" customHeight="1" hidden="1"/>
    <row r="534" s="0" customFormat="1" ht="15" customHeight="1" hidden="1"/>
    <row r="535" s="0" customFormat="1" ht="15" customHeight="1" hidden="1"/>
    <row r="536" s="0" customFormat="1" ht="15" customHeight="1" hidden="1"/>
    <row r="537" s="0" customFormat="1" ht="15" customHeight="1" hidden="1"/>
    <row r="538" s="0" customFormat="1" ht="15" customHeight="1" hidden="1"/>
    <row r="539" s="0" customFormat="1" ht="15" customHeight="1" hidden="1"/>
    <row r="540" s="0" customFormat="1" ht="15" customHeight="1" hidden="1"/>
    <row r="541" s="0" customFormat="1" ht="15" customHeight="1" hidden="1"/>
    <row r="542" s="0" customFormat="1" ht="15" customHeight="1" hidden="1"/>
    <row r="543" s="0" customFormat="1" ht="15" customHeight="1" hidden="1"/>
    <row r="544" s="0" customFormat="1" ht="15" customHeight="1" hidden="1"/>
    <row r="545" s="0" customFormat="1" ht="15" customHeight="1" hidden="1"/>
    <row r="546" s="0" customFormat="1" ht="15" customHeight="1" hidden="1"/>
    <row r="547" s="0" customFormat="1" ht="15" customHeight="1" hidden="1"/>
    <row r="548" s="0" customFormat="1" ht="15" customHeight="1" hidden="1"/>
    <row r="549" s="0" customFormat="1" ht="15" customHeight="1" hidden="1"/>
    <row r="550" s="0" customFormat="1" ht="15" customHeight="1" hidden="1"/>
    <row r="551" s="0" customFormat="1" ht="15" customHeight="1" hidden="1"/>
    <row r="552" s="0" customFormat="1" ht="15" customHeight="1" hidden="1"/>
    <row r="553" s="0" customFormat="1" ht="15" customHeight="1" hidden="1"/>
    <row r="554" s="0" customFormat="1" ht="15" customHeight="1" hidden="1"/>
    <row r="555" s="0" customFormat="1" ht="15" customHeight="1" hidden="1"/>
    <row r="556" s="0" customFormat="1" ht="15" customHeight="1" hidden="1"/>
    <row r="557" s="0" customFormat="1" ht="15" customHeight="1" hidden="1"/>
    <row r="558" s="0" customFormat="1" ht="15" customHeight="1" hidden="1"/>
    <row r="559" s="0" customFormat="1" ht="15" customHeight="1" hidden="1"/>
    <row r="560" s="0" customFormat="1" ht="15" customHeight="1" hidden="1"/>
    <row r="561" s="0" customFormat="1" ht="15" customHeight="1" hidden="1"/>
    <row r="562" s="0" customFormat="1" ht="15" customHeight="1" hidden="1"/>
    <row r="563" s="0" customFormat="1" ht="15" customHeight="1" hidden="1"/>
    <row r="564" s="0" customFormat="1" ht="15" customHeight="1" hidden="1"/>
    <row r="565" s="0" customFormat="1" ht="15" customHeight="1" hidden="1"/>
    <row r="566" s="0" customFormat="1" ht="15" customHeight="1" hidden="1"/>
    <row r="567" s="0" customFormat="1" ht="15" customHeight="1" hidden="1"/>
    <row r="568" s="0" customFormat="1" ht="15" customHeight="1" hidden="1"/>
    <row r="569" s="0" customFormat="1" ht="15" customHeight="1" hidden="1"/>
    <row r="570" s="0" customFormat="1" ht="15" customHeight="1" hidden="1"/>
    <row r="571" s="0" customFormat="1" ht="15" customHeight="1" hidden="1"/>
    <row r="572" s="0" customFormat="1" ht="15" customHeight="1" hidden="1"/>
    <row r="573" s="0" customFormat="1" ht="15" customHeight="1" hidden="1"/>
    <row r="574" s="0" customFormat="1" ht="15" customHeight="1" hidden="1"/>
    <row r="575" s="0" customFormat="1" ht="15" customHeight="1" hidden="1"/>
    <row r="576" s="0" customFormat="1" ht="15" customHeight="1" hidden="1"/>
    <row r="577" s="0" customFormat="1" ht="15" customHeight="1" hidden="1"/>
    <row r="578" s="0" customFormat="1" ht="15" customHeight="1" hidden="1"/>
    <row r="579" s="0" customFormat="1" ht="15" customHeight="1" hidden="1"/>
    <row r="580" s="0" customFormat="1" ht="15" customHeight="1" hidden="1"/>
    <row r="581" s="0" customFormat="1" ht="15" customHeight="1" hidden="1"/>
    <row r="582" s="0" customFormat="1" ht="15" customHeight="1" hidden="1"/>
    <row r="583" s="0" customFormat="1" ht="15" customHeight="1" hidden="1"/>
    <row r="584" s="0" customFormat="1" ht="15" customHeight="1" hidden="1"/>
    <row r="585" s="0" customFormat="1" ht="15" customHeight="1" hidden="1"/>
    <row r="586" s="0" customFormat="1" ht="15" customHeight="1" hidden="1"/>
    <row r="587" s="0" customFormat="1" ht="15" customHeight="1" hidden="1"/>
    <row r="588" s="0" customFormat="1" ht="15" customHeight="1" hidden="1"/>
    <row r="589" s="0" customFormat="1" ht="15" customHeight="1" hidden="1"/>
    <row r="590" s="0" customFormat="1" ht="15" customHeight="1" hidden="1"/>
    <row r="591" s="0" customFormat="1" ht="15" customHeight="1" hidden="1"/>
    <row r="592" s="0" customFormat="1" ht="15" customHeight="1" hidden="1"/>
    <row r="593" s="0" customFormat="1" ht="15" customHeight="1" hidden="1"/>
    <row r="594" s="0" customFormat="1" ht="15" customHeight="1" hidden="1"/>
    <row r="595" s="0" customFormat="1" ht="15" customHeight="1" hidden="1"/>
    <row r="596" s="0" customFormat="1" ht="15" customHeight="1" hidden="1"/>
    <row r="597" s="0" customFormat="1" ht="15" customHeight="1" hidden="1"/>
    <row r="598" s="0" customFormat="1" ht="15" customHeight="1" hidden="1"/>
    <row r="599" s="0" customFormat="1" ht="15" customHeight="1" hidden="1"/>
    <row r="600" s="0" customFormat="1" ht="15" customHeight="1" hidden="1"/>
    <row r="601" s="0" customFormat="1" ht="15" customHeight="1" hidden="1"/>
    <row r="602" s="0" customFormat="1" ht="15" customHeight="1" hidden="1"/>
    <row r="603" s="0" customFormat="1" ht="15" customHeight="1" hidden="1"/>
    <row r="604" s="0" customFormat="1" ht="15" customHeight="1" hidden="1"/>
    <row r="605" s="0" customFormat="1" ht="15" customHeight="1" hidden="1"/>
    <row r="606" s="0" customFormat="1" ht="15" customHeight="1" hidden="1"/>
    <row r="607" s="0" customFormat="1" ht="15" customHeight="1" hidden="1"/>
    <row r="608" s="0" customFormat="1" ht="15" customHeight="1" hidden="1"/>
    <row r="609" s="0" customFormat="1" ht="15" customHeight="1" hidden="1"/>
    <row r="610" s="0" customFormat="1" ht="15" customHeight="1" hidden="1"/>
    <row r="611" s="0" customFormat="1" ht="15" customHeight="1" hidden="1"/>
    <row r="612" s="0" customFormat="1" ht="15" customHeight="1" hidden="1"/>
    <row r="613" s="0" customFormat="1" ht="15" customHeight="1" hidden="1"/>
    <row r="614" s="0" customFormat="1" ht="15" customHeight="1" hidden="1"/>
    <row r="615" s="0" customFormat="1" ht="15" customHeight="1" hidden="1"/>
    <row r="616" s="0" customFormat="1" ht="15" customHeight="1" hidden="1"/>
    <row r="617" s="0" customFormat="1" ht="15" customHeight="1" hidden="1"/>
    <row r="618" s="0" customFormat="1" ht="15" customHeight="1" hidden="1"/>
    <row r="619" s="0" customFormat="1" ht="15" customHeight="1" hidden="1"/>
    <row r="620" s="0" customFormat="1" ht="15" customHeight="1" hidden="1"/>
    <row r="621" s="0" customFormat="1" ht="15" customHeight="1" hidden="1"/>
    <row r="622" s="0" customFormat="1" ht="15" customHeight="1" hidden="1"/>
    <row r="623" s="0" customFormat="1" ht="15" customHeight="1" hidden="1"/>
    <row r="624" s="0" customFormat="1" ht="15" customHeight="1" hidden="1"/>
    <row r="625" s="0" customFormat="1" ht="15" customHeight="1" hidden="1"/>
    <row r="626" s="0" customFormat="1" ht="15" customHeight="1" hidden="1"/>
    <row r="627" s="0" customFormat="1" ht="15" customHeight="1" hidden="1"/>
    <row r="628" s="0" customFormat="1" ht="15" customHeight="1" hidden="1"/>
    <row r="629" s="0" customFormat="1" ht="15" customHeight="1" hidden="1"/>
    <row r="630" s="0" customFormat="1" ht="15" customHeight="1" hidden="1"/>
    <row r="631" s="0" customFormat="1" ht="15" customHeight="1" hidden="1"/>
    <row r="632" s="0" customFormat="1" ht="15" customHeight="1" hidden="1"/>
    <row r="633" s="0" customFormat="1" ht="15" customHeight="1" hidden="1"/>
    <row r="634" s="0" customFormat="1" ht="15" customHeight="1" hidden="1"/>
    <row r="635" s="0" customFormat="1" ht="15" customHeight="1" hidden="1"/>
    <row r="636" s="0" customFormat="1" ht="15" customHeight="1" hidden="1"/>
    <row r="637" s="0" customFormat="1" ht="15" customHeight="1" hidden="1"/>
    <row r="638" s="0" customFormat="1" ht="15" customHeight="1" hidden="1"/>
    <row r="639" s="0" customFormat="1" ht="15" customHeight="1" hidden="1"/>
    <row r="640" s="0" customFormat="1" ht="15" customHeight="1" hidden="1"/>
    <row r="641" s="0" customFormat="1" ht="15" customHeight="1" hidden="1"/>
    <row r="642" s="0" customFormat="1" ht="15" customHeight="1" hidden="1"/>
    <row r="643" s="0" customFormat="1" ht="15" customHeight="1" hidden="1"/>
    <row r="644" s="0" customFormat="1" ht="15" customHeight="1" hidden="1"/>
    <row r="645" s="0" customFormat="1" ht="15" customHeight="1" hidden="1"/>
    <row r="646" s="0" customFormat="1" ht="15" customHeight="1" hidden="1"/>
    <row r="647" s="0" customFormat="1" ht="15" customHeight="1" hidden="1"/>
    <row r="648" s="0" customFormat="1" ht="15" customHeight="1" hidden="1"/>
    <row r="649" s="0" customFormat="1" ht="15" customHeight="1" hidden="1"/>
    <row r="650" s="0" customFormat="1" ht="15" customHeight="1" hidden="1"/>
    <row r="651" s="0" customFormat="1" ht="15" customHeight="1" hidden="1"/>
    <row r="652" s="0" customFormat="1" ht="15" customHeight="1" hidden="1"/>
    <row r="653" s="0" customFormat="1" ht="15" customHeight="1" hidden="1"/>
    <row r="654" s="0" customFormat="1" ht="15" customHeight="1" hidden="1"/>
    <row r="655" s="0" customFormat="1" ht="15" customHeight="1" hidden="1"/>
    <row r="656" s="0" customFormat="1" ht="15" customHeight="1" hidden="1"/>
    <row r="657" s="0" customFormat="1" ht="15" customHeight="1" hidden="1"/>
    <row r="658" s="0" customFormat="1" ht="15" customHeight="1" hidden="1"/>
    <row r="659" s="0" customFormat="1" ht="15" customHeight="1" hidden="1"/>
    <row r="660" s="0" customFormat="1" ht="15" customHeight="1" hidden="1"/>
    <row r="661" s="0" customFormat="1" ht="15" customHeight="1" hidden="1"/>
    <row r="662" s="0" customFormat="1" ht="15" customHeight="1" hidden="1"/>
    <row r="663" s="0" customFormat="1" ht="15" customHeight="1" hidden="1"/>
    <row r="664" s="0" customFormat="1" ht="15" customHeight="1" hidden="1"/>
    <row r="665" s="0" customFormat="1" ht="15" customHeight="1" hidden="1"/>
    <row r="666" s="0" customFormat="1" ht="15" customHeight="1" hidden="1"/>
    <row r="667" s="0" customFormat="1" ht="15" customHeight="1" hidden="1"/>
    <row r="668" s="0" customFormat="1" ht="15" customHeight="1" hidden="1"/>
    <row r="669" s="0" customFormat="1" ht="15" customHeight="1" hidden="1"/>
    <row r="670" s="0" customFormat="1" ht="15" customHeight="1" hidden="1"/>
    <row r="671" s="0" customFormat="1" ht="15" customHeight="1" hidden="1"/>
    <row r="672" s="0" customFormat="1" ht="15" customHeight="1" hidden="1"/>
    <row r="673" s="0" customFormat="1" ht="15" customHeight="1" hidden="1"/>
    <row r="674" s="0" customFormat="1" ht="15" customHeight="1" hidden="1"/>
    <row r="675" s="0" customFormat="1" ht="15" customHeight="1" hidden="1"/>
    <row r="676" s="0" customFormat="1" ht="15" customHeight="1" hidden="1"/>
    <row r="677" s="0" customFormat="1" ht="15" customHeight="1" hidden="1"/>
    <row r="678" s="0" customFormat="1" ht="15" customHeight="1" hidden="1"/>
    <row r="679" s="0" customFormat="1" ht="15" customHeight="1" hidden="1"/>
    <row r="680" s="0" customFormat="1" ht="15" customHeight="1" hidden="1"/>
    <row r="681" s="0" customFormat="1" ht="15" customHeight="1" hidden="1"/>
    <row r="682" s="0" customFormat="1" ht="15" customHeight="1" hidden="1"/>
    <row r="683" s="0" customFormat="1" ht="15" customHeight="1" hidden="1"/>
    <row r="684" s="0" customFormat="1" ht="15" customHeight="1" hidden="1"/>
    <row r="685" s="0" customFormat="1" ht="15" customHeight="1" hidden="1"/>
    <row r="686" s="0" customFormat="1" ht="15" customHeight="1" hidden="1"/>
    <row r="687" s="0" customFormat="1" ht="15" customHeight="1" hidden="1"/>
    <row r="688" s="0" customFormat="1" ht="15" customHeight="1" hidden="1"/>
    <row r="689" s="0" customFormat="1" ht="15" customHeight="1" hidden="1"/>
    <row r="690" s="0" customFormat="1" ht="15" customHeight="1" hidden="1"/>
    <row r="691" s="0" customFormat="1" ht="15" customHeight="1" hidden="1"/>
    <row r="692" s="0" customFormat="1" ht="15" customHeight="1" hidden="1"/>
    <row r="693" s="0" customFormat="1" ht="15" customHeight="1" hidden="1"/>
    <row r="694" s="0" customFormat="1" ht="15" customHeight="1" hidden="1"/>
    <row r="695" s="0" customFormat="1" ht="15" customHeight="1" hidden="1"/>
    <row r="696" s="0" customFormat="1" ht="15" customHeight="1" hidden="1"/>
    <row r="697" s="0" customFormat="1" ht="15" customHeight="1" hidden="1"/>
    <row r="698" s="0" customFormat="1" ht="15" customHeight="1" hidden="1"/>
    <row r="699" s="0" customFormat="1" ht="15" customHeight="1" hidden="1"/>
    <row r="700" s="0" customFormat="1" ht="15" customHeight="1" hidden="1"/>
    <row r="701" s="0" customFormat="1" ht="15" customHeight="1" hidden="1"/>
    <row r="702" s="0" customFormat="1" ht="15" customHeight="1" hidden="1"/>
    <row r="703" s="0" customFormat="1" ht="15" customHeight="1" hidden="1"/>
    <row r="704" s="0" customFormat="1" ht="15" customHeight="1" hidden="1"/>
    <row r="705" s="0" customFormat="1" ht="15" customHeight="1" hidden="1"/>
    <row r="706" s="0" customFormat="1" ht="15" customHeight="1" hidden="1"/>
    <row r="707" s="0" customFormat="1" ht="15" customHeight="1" hidden="1"/>
    <row r="708" s="0" customFormat="1" ht="15" customHeight="1" hidden="1"/>
    <row r="709" s="0" customFormat="1" ht="15" customHeight="1" hidden="1"/>
    <row r="710" s="0" customFormat="1" ht="15" customHeight="1" hidden="1"/>
    <row r="711" s="0" customFormat="1" ht="15" customHeight="1" hidden="1"/>
    <row r="712" s="0" customFormat="1" ht="15" customHeight="1" hidden="1"/>
    <row r="713" s="0" customFormat="1" ht="15" customHeight="1" hidden="1"/>
    <row r="714" s="0" customFormat="1" ht="15" customHeight="1" hidden="1"/>
    <row r="715" s="0" customFormat="1" ht="15" customHeight="1" hidden="1"/>
    <row r="716" s="0" customFormat="1" ht="15" customHeight="1" hidden="1"/>
    <row r="717" s="0" customFormat="1" ht="15" customHeight="1" hidden="1"/>
    <row r="718" s="0" customFormat="1" ht="15" customHeight="1" hidden="1"/>
    <row r="719" s="0" customFormat="1" ht="15" customHeight="1" hidden="1"/>
    <row r="720" s="0" customFormat="1" ht="15" customHeight="1" hidden="1"/>
    <row r="721" s="0" customFormat="1" ht="15" customHeight="1" hidden="1"/>
    <row r="722" s="0" customFormat="1" ht="15" customHeight="1" hidden="1"/>
    <row r="723" s="0" customFormat="1" ht="15" customHeight="1" hidden="1"/>
    <row r="724" s="0" customFormat="1" ht="15" customHeight="1" hidden="1"/>
    <row r="725" s="0" customFormat="1" ht="15" customHeight="1" hidden="1"/>
    <row r="726" s="0" customFormat="1" ht="15" customHeight="1" hidden="1"/>
    <row r="727" s="0" customFormat="1" ht="15" customHeight="1" hidden="1"/>
    <row r="728" s="0" customFormat="1" ht="15" customHeight="1" hidden="1"/>
    <row r="729" s="0" customFormat="1" ht="15" customHeight="1" hidden="1"/>
    <row r="730" s="0" customFormat="1" ht="15" customHeight="1" hidden="1"/>
    <row r="731" s="0" customFormat="1" ht="15" customHeight="1" hidden="1"/>
    <row r="732" s="0" customFormat="1" ht="15" customHeight="1" hidden="1"/>
    <row r="733" s="0" customFormat="1" ht="15" customHeight="1" hidden="1"/>
    <row r="734" s="0" customFormat="1" ht="15" customHeight="1" hidden="1"/>
    <row r="735" s="0" customFormat="1" ht="15" customHeight="1" hidden="1"/>
    <row r="736" s="0" customFormat="1" ht="15" customHeight="1" hidden="1"/>
    <row r="737" s="0" customFormat="1" ht="15" customHeight="1" hidden="1"/>
    <row r="738" s="0" customFormat="1" ht="15" customHeight="1" hidden="1"/>
    <row r="739" s="0" customFormat="1" ht="15" customHeight="1" hidden="1"/>
    <row r="740" s="0" customFormat="1" ht="15" customHeight="1" hidden="1"/>
    <row r="741" s="0" customFormat="1" ht="15" customHeight="1" hidden="1"/>
    <row r="742" s="0" customFormat="1" ht="15" customHeight="1" hidden="1"/>
    <row r="743" s="0" customFormat="1" ht="15" customHeight="1" hidden="1"/>
    <row r="744" s="0" customFormat="1" ht="15" customHeight="1" hidden="1"/>
    <row r="745" s="0" customFormat="1" ht="15" customHeight="1" hidden="1"/>
    <row r="746" s="0" customFormat="1" ht="15" customHeight="1" hidden="1"/>
    <row r="747" s="0" customFormat="1" ht="15" customHeight="1" hidden="1"/>
    <row r="748" s="0" customFormat="1" ht="15" customHeight="1" hidden="1"/>
    <row r="749" s="0" customFormat="1" ht="15" customHeight="1" hidden="1"/>
    <row r="750" s="0" customFormat="1" ht="15" customHeight="1" hidden="1"/>
    <row r="751" s="0" customFormat="1" ht="15" customHeight="1" hidden="1"/>
    <row r="752" s="0" customFormat="1" ht="15" customHeight="1" hidden="1"/>
    <row r="753" s="0" customFormat="1" ht="15" customHeight="1" hidden="1"/>
    <row r="754" s="0" customFormat="1" ht="15" customHeight="1" hidden="1"/>
    <row r="755" s="0" customFormat="1" ht="15" customHeight="1" hidden="1"/>
    <row r="756" s="0" customFormat="1" ht="15" customHeight="1" hidden="1"/>
    <row r="757" s="0" customFormat="1" ht="15" customHeight="1" hidden="1"/>
    <row r="758" s="0" customFormat="1" ht="15" customHeight="1" hidden="1"/>
    <row r="759" s="0" customFormat="1" ht="15" customHeight="1" hidden="1"/>
    <row r="760" s="0" customFormat="1" ht="15" customHeight="1" hidden="1"/>
    <row r="761" s="0" customFormat="1" ht="15" customHeight="1" hidden="1"/>
    <row r="762" s="0" customFormat="1" ht="15" customHeight="1" hidden="1"/>
    <row r="763" s="0" customFormat="1" ht="15" customHeight="1" hidden="1"/>
    <row r="764" s="0" customFormat="1" ht="15" customHeight="1" hidden="1"/>
    <row r="765" s="0" customFormat="1" ht="15" customHeight="1" hidden="1"/>
    <row r="766" s="0" customFormat="1" ht="15" customHeight="1" hidden="1"/>
    <row r="767" s="0" customFormat="1" ht="15" customHeight="1" hidden="1"/>
    <row r="768" s="0" customFormat="1" ht="15" customHeight="1" hidden="1"/>
    <row r="769" s="0" customFormat="1" ht="15" customHeight="1" hidden="1"/>
    <row r="770" s="0" customFormat="1" ht="15" customHeight="1" hidden="1"/>
    <row r="771" s="0" customFormat="1" ht="15" customHeight="1" hidden="1"/>
    <row r="772" s="0" customFormat="1" ht="15" customHeight="1" hidden="1"/>
    <row r="773" s="0" customFormat="1" ht="15" customHeight="1" hidden="1"/>
    <row r="774" s="0" customFormat="1" ht="15" customHeight="1" hidden="1"/>
    <row r="775" s="0" customFormat="1" ht="15" customHeight="1" hidden="1"/>
    <row r="776" s="0" customFormat="1" ht="15" customHeight="1" hidden="1"/>
    <row r="777" s="0" customFormat="1" ht="15" customHeight="1" hidden="1"/>
    <row r="778" s="0" customFormat="1" ht="15" customHeight="1" hidden="1"/>
    <row r="779" s="0" customFormat="1" ht="15" customHeight="1" hidden="1"/>
    <row r="780" s="0" customFormat="1" ht="15" customHeight="1" hidden="1"/>
    <row r="781" s="0" customFormat="1" ht="15" customHeight="1" hidden="1"/>
    <row r="782" s="0" customFormat="1" ht="15" customHeight="1" hidden="1"/>
    <row r="783" s="0" customFormat="1" ht="15" customHeight="1" hidden="1"/>
    <row r="784" s="0" customFormat="1" ht="15" customHeight="1" hidden="1"/>
    <row r="785" s="0" customFormat="1" ht="15" customHeight="1" hidden="1"/>
    <row r="786" s="0" customFormat="1" ht="15" customHeight="1" hidden="1"/>
    <row r="787" s="0" customFormat="1" ht="15" customHeight="1" hidden="1"/>
    <row r="788" s="0" customFormat="1" ht="15" customHeight="1" hidden="1"/>
    <row r="789" s="0" customFormat="1" ht="15" customHeight="1" hidden="1"/>
    <row r="790" s="0" customFormat="1" ht="15" customHeight="1" hidden="1"/>
    <row r="791" s="0" customFormat="1" ht="15" customHeight="1" hidden="1"/>
    <row r="792" s="0" customFormat="1" ht="15" customHeight="1" hidden="1"/>
    <row r="793" s="0" customFormat="1" ht="15" customHeight="1" hidden="1"/>
    <row r="794" s="0" customFormat="1" ht="15" customHeight="1" hidden="1"/>
    <row r="795" s="0" customFormat="1" ht="15" customHeight="1" hidden="1"/>
    <row r="796" s="0" customFormat="1" ht="15" customHeight="1" hidden="1"/>
    <row r="797" s="0" customFormat="1" ht="15" customHeight="1" hidden="1"/>
    <row r="798" s="0" customFormat="1" ht="15" customHeight="1" hidden="1"/>
    <row r="799" s="0" customFormat="1" ht="15" customHeight="1" hidden="1"/>
    <row r="800" s="0" customFormat="1" ht="15" customHeight="1" hidden="1"/>
    <row r="801" s="0" customFormat="1" ht="15" customHeight="1" hidden="1"/>
    <row r="802" s="0" customFormat="1" ht="15" customHeight="1" hidden="1"/>
    <row r="803" s="0" customFormat="1" ht="15" customHeight="1" hidden="1"/>
    <row r="804" s="0" customFormat="1" ht="15" customHeight="1" hidden="1"/>
    <row r="805" s="0" customFormat="1" ht="15" customHeight="1" hidden="1"/>
    <row r="806" s="0" customFormat="1" ht="15" customHeight="1" hidden="1"/>
    <row r="807" s="0" customFormat="1" ht="15" customHeight="1" hidden="1"/>
    <row r="808" s="0" customFormat="1" ht="15" customHeight="1" hidden="1"/>
    <row r="809" s="0" customFormat="1" ht="15" customHeight="1" hidden="1"/>
    <row r="810" s="0" customFormat="1" ht="15" customHeight="1" hidden="1"/>
    <row r="811" s="0" customFormat="1" ht="15" customHeight="1" hidden="1"/>
    <row r="812" s="0" customFormat="1" ht="15" customHeight="1" hidden="1"/>
    <row r="813" s="0" customFormat="1" ht="15" customHeight="1" hidden="1"/>
    <row r="814" s="0" customFormat="1" ht="15" customHeight="1" hidden="1"/>
    <row r="815" s="0" customFormat="1" ht="15" customHeight="1" hidden="1"/>
    <row r="816" s="0" customFormat="1" ht="15" customHeight="1" hidden="1"/>
    <row r="817" s="0" customFormat="1" ht="15" customHeight="1" hidden="1"/>
    <row r="818" s="0" customFormat="1" ht="15" customHeight="1" hidden="1"/>
    <row r="819" s="0" customFormat="1" ht="15" customHeight="1" hidden="1"/>
    <row r="820" s="0" customFormat="1" ht="15" customHeight="1" hidden="1"/>
    <row r="821" s="0" customFormat="1" ht="15" customHeight="1" hidden="1"/>
    <row r="822" s="0" customFormat="1" ht="15" customHeight="1" hidden="1"/>
    <row r="823" s="0" customFormat="1" ht="15" customHeight="1" hidden="1"/>
    <row r="824" s="0" customFormat="1" ht="15" customHeight="1" hidden="1"/>
    <row r="825" s="0" customFormat="1" ht="15" customHeight="1" hidden="1"/>
    <row r="826" s="0" customFormat="1" ht="15" customHeight="1" hidden="1"/>
    <row r="827" s="0" customFormat="1" ht="15" customHeight="1" hidden="1"/>
    <row r="828" s="0" customFormat="1" ht="15" customHeight="1" hidden="1"/>
    <row r="829" s="0" customFormat="1" ht="15" customHeight="1" hidden="1"/>
    <row r="830" s="0" customFormat="1" ht="15" customHeight="1" hidden="1"/>
    <row r="831" s="0" customFormat="1" ht="15" customHeight="1" hidden="1"/>
    <row r="832" s="0" customFormat="1" ht="15" customHeight="1" hidden="1"/>
    <row r="833" s="0" customFormat="1" ht="15" customHeight="1" hidden="1"/>
    <row r="834" s="0" customFormat="1" ht="15" customHeight="1" hidden="1"/>
    <row r="835" s="0" customFormat="1" ht="15" customHeight="1" hidden="1"/>
    <row r="836" s="0" customFormat="1" ht="15" customHeight="1" hidden="1"/>
    <row r="837" s="0" customFormat="1" ht="15" customHeight="1" hidden="1"/>
    <row r="838" s="0" customFormat="1" ht="15" customHeight="1" hidden="1"/>
    <row r="839" s="0" customFormat="1" ht="15" customHeight="1" hidden="1"/>
    <row r="840" s="0" customFormat="1" ht="15" customHeight="1" hidden="1"/>
    <row r="841" s="0" customFormat="1" ht="15" customHeight="1" hidden="1"/>
    <row r="842" s="0" customFormat="1" ht="15" customHeight="1" hidden="1"/>
    <row r="843" s="0" customFormat="1" ht="15" customHeight="1" hidden="1"/>
    <row r="844" s="0" customFormat="1" ht="15" customHeight="1" hidden="1"/>
    <row r="845" s="0" customFormat="1" ht="15" customHeight="1" hidden="1"/>
    <row r="846" s="0" customFormat="1" ht="15" customHeight="1" hidden="1"/>
    <row r="847" s="0" customFormat="1" ht="15" customHeight="1" hidden="1"/>
    <row r="848" s="0" customFormat="1" ht="15" customHeight="1" hidden="1"/>
    <row r="849" s="0" customFormat="1" ht="15" customHeight="1" hidden="1"/>
    <row r="850" s="0" customFormat="1" ht="15" customHeight="1" hidden="1"/>
    <row r="851" s="0" customFormat="1" ht="15" customHeight="1" hidden="1"/>
    <row r="852" s="0" customFormat="1" ht="15" customHeight="1" hidden="1"/>
    <row r="853" s="0" customFormat="1" ht="15" customHeight="1" hidden="1"/>
    <row r="854" s="0" customFormat="1" ht="15" customHeight="1" hidden="1"/>
    <row r="855" s="0" customFormat="1" ht="15" customHeight="1" hidden="1"/>
    <row r="856" s="0" customFormat="1" ht="15" customHeight="1" hidden="1"/>
    <row r="857" s="0" customFormat="1" ht="15" customHeight="1" hidden="1"/>
    <row r="858" s="0" customFormat="1" ht="15" customHeight="1" hidden="1"/>
    <row r="859" s="0" customFormat="1" ht="15" customHeight="1" hidden="1"/>
    <row r="860" s="0" customFormat="1" ht="15" customHeight="1" hidden="1"/>
    <row r="861" s="0" customFormat="1" ht="15" customHeight="1" hidden="1"/>
    <row r="862" s="0" customFormat="1" ht="15" customHeight="1" hidden="1"/>
    <row r="863" s="0" customFormat="1" ht="15" customHeight="1" hidden="1"/>
    <row r="864" s="0" customFormat="1" ht="15" customHeight="1" hidden="1"/>
    <row r="865" s="0" customFormat="1" ht="15" customHeight="1" hidden="1"/>
    <row r="866" s="0" customFormat="1" ht="15" customHeight="1" hidden="1"/>
    <row r="867" s="0" customFormat="1" ht="15" customHeight="1" hidden="1"/>
    <row r="868" s="0" customFormat="1" ht="15" customHeight="1" hidden="1"/>
    <row r="869" s="0" customFormat="1" ht="15" customHeight="1" hidden="1"/>
    <row r="870" s="0" customFormat="1" ht="15" customHeight="1" hidden="1"/>
    <row r="871" s="0" customFormat="1" ht="15" customHeight="1" hidden="1"/>
    <row r="872" s="0" customFormat="1" ht="15" customHeight="1" hidden="1"/>
    <row r="873" s="0" customFormat="1" ht="15" customHeight="1" hidden="1"/>
    <row r="874" s="0" customFormat="1" ht="15" customHeight="1" hidden="1"/>
    <row r="875" s="0" customFormat="1" ht="15" customHeight="1" hidden="1"/>
    <row r="876" s="0" customFormat="1" ht="15" customHeight="1" hidden="1"/>
    <row r="877" s="0" customFormat="1" ht="15" customHeight="1" hidden="1"/>
    <row r="878" s="0" customFormat="1" ht="15" customHeight="1" hidden="1"/>
    <row r="879" s="0" customFormat="1" ht="15" customHeight="1" hidden="1"/>
    <row r="880" s="0" customFormat="1" ht="15" customHeight="1" hidden="1"/>
    <row r="881" s="0" customFormat="1" ht="15" customHeight="1" hidden="1"/>
    <row r="882" s="0" customFormat="1" ht="15" customHeight="1" hidden="1"/>
    <row r="883" s="0" customFormat="1" ht="15" customHeight="1" hidden="1"/>
    <row r="884" s="0" customFormat="1" ht="15" customHeight="1" hidden="1"/>
    <row r="885" s="0" customFormat="1" ht="15" customHeight="1" hidden="1"/>
    <row r="886" s="0" customFormat="1" ht="15" customHeight="1" hidden="1"/>
    <row r="887" s="0" customFormat="1" ht="15" customHeight="1" hidden="1"/>
    <row r="888" s="0" customFormat="1" ht="15" customHeight="1" hidden="1"/>
    <row r="889" s="0" customFormat="1" ht="15" customHeight="1" hidden="1"/>
    <row r="890" s="0" customFormat="1" ht="15" customHeight="1" hidden="1"/>
    <row r="891" s="0" customFormat="1" ht="15" customHeight="1" hidden="1"/>
    <row r="892" s="0" customFormat="1" ht="15" customHeight="1" hidden="1"/>
    <row r="893" s="0" customFormat="1" ht="15" customHeight="1" hidden="1"/>
    <row r="894" s="0" customFormat="1" ht="15" customHeight="1" hidden="1"/>
    <row r="895" s="0" customFormat="1" ht="15" customHeight="1" hidden="1"/>
    <row r="896" s="0" customFormat="1" ht="15" customHeight="1" hidden="1"/>
    <row r="897" s="0" customFormat="1" ht="15" customHeight="1" hidden="1"/>
    <row r="898" s="0" customFormat="1" ht="15" customHeight="1" hidden="1"/>
    <row r="899" s="0" customFormat="1" ht="15" customHeight="1" hidden="1"/>
    <row r="900" s="0" customFormat="1" ht="15" customHeight="1" hidden="1"/>
    <row r="901" s="0" customFormat="1" ht="15" customHeight="1" hidden="1"/>
    <row r="902" s="0" customFormat="1" ht="15" customHeight="1" hidden="1"/>
    <row r="903" s="0" customFormat="1" ht="15" customHeight="1" hidden="1"/>
    <row r="904" s="0" customFormat="1" ht="15" customHeight="1" hidden="1"/>
    <row r="905" s="0" customFormat="1" ht="15" customHeight="1" hidden="1"/>
    <row r="906" s="0" customFormat="1" ht="15" customHeight="1" hidden="1"/>
    <row r="907" s="0" customFormat="1" ht="15" customHeight="1" hidden="1"/>
    <row r="908" s="0" customFormat="1" ht="15" customHeight="1" hidden="1"/>
    <row r="909" s="0" customFormat="1" ht="15" customHeight="1" hidden="1"/>
    <row r="910" s="0" customFormat="1" ht="15" customHeight="1" hidden="1"/>
    <row r="911" s="0" customFormat="1" ht="15" customHeight="1" hidden="1"/>
    <row r="912" s="0" customFormat="1" ht="15" customHeight="1" hidden="1"/>
    <row r="913" s="0" customFormat="1" ht="15" customHeight="1" hidden="1"/>
    <row r="914" s="0" customFormat="1" ht="15" customHeight="1" hidden="1"/>
    <row r="915" s="0" customFormat="1" ht="15" customHeight="1" hidden="1"/>
    <row r="916" s="0" customFormat="1" ht="15" customHeight="1" hidden="1"/>
    <row r="917" s="0" customFormat="1" ht="15" customHeight="1" hidden="1"/>
    <row r="918" s="0" customFormat="1" ht="15" customHeight="1" hidden="1"/>
    <row r="919" s="0" customFormat="1" ht="15" customHeight="1" hidden="1"/>
    <row r="920" s="0" customFormat="1" ht="15" customHeight="1" hidden="1"/>
    <row r="921" s="0" customFormat="1" ht="15" customHeight="1" hidden="1"/>
    <row r="922" s="0" customFormat="1" ht="15" customHeight="1" hidden="1"/>
    <row r="923" s="0" customFormat="1" ht="15" customHeight="1" hidden="1"/>
    <row r="924" s="0" customFormat="1" ht="15" customHeight="1" hidden="1"/>
    <row r="925" s="0" customFormat="1" ht="15" customHeight="1" hidden="1"/>
    <row r="926" s="0" customFormat="1" ht="15" customHeight="1" hidden="1"/>
    <row r="927" s="0" customFormat="1" ht="15" customHeight="1" hidden="1"/>
    <row r="928" s="0" customFormat="1" ht="15" customHeight="1" hidden="1"/>
    <row r="929" s="0" customFormat="1" ht="15" customHeight="1" hidden="1"/>
    <row r="930" s="0" customFormat="1" ht="15" customHeight="1" hidden="1"/>
    <row r="931" s="0" customFormat="1" ht="15" customHeight="1" hidden="1"/>
    <row r="932" s="0" customFormat="1" ht="15" customHeight="1" hidden="1"/>
    <row r="933" s="0" customFormat="1" ht="15" customHeight="1" hidden="1"/>
    <row r="934" s="0" customFormat="1" ht="15" customHeight="1" hidden="1"/>
    <row r="935" s="0" customFormat="1" ht="15" customHeight="1" hidden="1"/>
    <row r="936" s="0" customFormat="1" ht="15" customHeight="1" hidden="1"/>
    <row r="937" s="0" customFormat="1" ht="15" customHeight="1" hidden="1"/>
    <row r="938" s="0" customFormat="1" ht="15" customHeight="1" hidden="1"/>
    <row r="939" s="0" customFormat="1" ht="15" customHeight="1" hidden="1"/>
    <row r="940" s="0" customFormat="1" ht="15" customHeight="1" hidden="1"/>
    <row r="941" s="0" customFormat="1" ht="15" customHeight="1" hidden="1"/>
    <row r="942" s="0" customFormat="1" ht="15" customHeight="1" hidden="1"/>
    <row r="943" s="0" customFormat="1" ht="15" customHeight="1" hidden="1"/>
    <row r="944" s="0" customFormat="1" ht="15" customHeight="1" hidden="1"/>
    <row r="945" s="0" customFormat="1" ht="15" customHeight="1" hidden="1"/>
    <row r="946" s="0" customFormat="1" ht="15" customHeight="1" hidden="1"/>
    <row r="947" s="0" customFormat="1" ht="15" customHeight="1" hidden="1"/>
    <row r="948" s="0" customFormat="1" ht="15" customHeight="1" hidden="1"/>
    <row r="949" s="0" customFormat="1" ht="15" customHeight="1" hidden="1"/>
    <row r="950" s="0" customFormat="1" ht="15" customHeight="1" hidden="1"/>
    <row r="951" s="0" customFormat="1" ht="15" customHeight="1" hidden="1"/>
    <row r="952" s="0" customFormat="1" ht="15" customHeight="1" hidden="1"/>
    <row r="953" s="0" customFormat="1" ht="15" customHeight="1" hidden="1"/>
    <row r="954" s="0" customFormat="1" ht="15" customHeight="1" hidden="1"/>
    <row r="955" s="0" customFormat="1" ht="15" customHeight="1" hidden="1"/>
    <row r="956" s="0" customFormat="1" ht="15" customHeight="1" hidden="1"/>
    <row r="957" s="0" customFormat="1" ht="15" customHeight="1" hidden="1"/>
    <row r="958" s="0" customFormat="1" ht="15" customHeight="1" hidden="1"/>
    <row r="959" s="0" customFormat="1" ht="15" customHeight="1" hidden="1"/>
    <row r="960" s="0" customFormat="1" ht="15" customHeight="1" hidden="1"/>
    <row r="961" s="0" customFormat="1" ht="15" customHeight="1" hidden="1"/>
    <row r="962" s="0" customFormat="1" ht="15" customHeight="1" hidden="1"/>
    <row r="963" s="0" customFormat="1" ht="15" customHeight="1" hidden="1"/>
    <row r="964" s="0" customFormat="1" ht="15" customHeight="1" hidden="1"/>
    <row r="965" s="0" customFormat="1" ht="15" customHeight="1" hidden="1"/>
    <row r="966" s="0" customFormat="1" ht="15" customHeight="1" hidden="1"/>
    <row r="967" s="0" customFormat="1" ht="15" customHeight="1" hidden="1"/>
    <row r="968" s="0" customFormat="1" ht="15" customHeight="1" hidden="1"/>
    <row r="969" s="0" customFormat="1" ht="15" customHeight="1" hidden="1"/>
    <row r="970" s="0" customFormat="1" ht="15" customHeight="1" hidden="1"/>
    <row r="971" s="0" customFormat="1" ht="15" customHeight="1" hidden="1"/>
    <row r="972" s="0" customFormat="1" ht="15" customHeight="1" hidden="1"/>
    <row r="973" s="0" customFormat="1" ht="15" customHeight="1" hidden="1"/>
    <row r="974" s="0" customFormat="1" ht="15" customHeight="1" hidden="1"/>
    <row r="975" s="0" customFormat="1" ht="15" customHeight="1" hidden="1"/>
    <row r="976" s="0" customFormat="1" ht="15" customHeight="1" hidden="1"/>
    <row r="977" s="0" customFormat="1" ht="15" customHeight="1" hidden="1"/>
    <row r="978" s="0" customFormat="1" ht="15" customHeight="1" hidden="1"/>
    <row r="979" s="0" customFormat="1" ht="15" customHeight="1" hidden="1"/>
    <row r="980" s="0" customFormat="1" ht="15" customHeight="1" hidden="1"/>
    <row r="981" s="0" customFormat="1" ht="15" customHeight="1" hidden="1"/>
    <row r="982" s="0" customFormat="1" ht="15" customHeight="1" hidden="1"/>
    <row r="983" s="0" customFormat="1" ht="15" customHeight="1" hidden="1"/>
    <row r="984" s="0" customFormat="1" ht="15" customHeight="1" hidden="1"/>
    <row r="985" s="0" customFormat="1" ht="15" customHeight="1" hidden="1"/>
    <row r="986" s="0" customFormat="1" ht="15" customHeight="1" hidden="1"/>
    <row r="987" s="0" customFormat="1" ht="15" customHeight="1" hidden="1"/>
    <row r="988" s="0" customFormat="1" ht="15" customHeight="1" hidden="1"/>
    <row r="989" s="0" customFormat="1" ht="15" customHeight="1" hidden="1"/>
    <row r="990" s="0" customFormat="1" ht="15" customHeight="1" hidden="1"/>
    <row r="991" s="0" customFormat="1" ht="15" customHeight="1" hidden="1"/>
    <row r="992" s="0" customFormat="1" ht="15" customHeight="1" hidden="1"/>
    <row r="993" s="0" customFormat="1" ht="15" customHeight="1" hidden="1"/>
    <row r="994" s="0" customFormat="1" ht="15" customHeight="1" hidden="1"/>
    <row r="995" s="0" customFormat="1" ht="15" customHeight="1" hidden="1"/>
    <row r="996" s="0" customFormat="1" ht="15" customHeight="1" hidden="1"/>
    <row r="997" s="0" customFormat="1" ht="15" customHeight="1" hidden="1"/>
    <row r="998" s="0" customFormat="1" ht="15" customHeight="1" hidden="1"/>
    <row r="999" s="0" customFormat="1" ht="15" customHeight="1" hidden="1"/>
    <row r="1000" s="0" customFormat="1" ht="15" customHeight="1" hidden="1"/>
    <row r="1001" s="0" customFormat="1" ht="15" customHeight="1" hidden="1"/>
    <row r="1002" s="0" customFormat="1" ht="15" customHeight="1" hidden="1"/>
    <row r="1003" s="0" customFormat="1" ht="15" customHeight="1" hidden="1"/>
    <row r="1004" s="0" customFormat="1" ht="15" customHeight="1" hidden="1"/>
    <row r="1005" s="0" customFormat="1" ht="15" customHeight="1" hidden="1"/>
    <row r="1006" s="0" customFormat="1" ht="15" customHeight="1" hidden="1"/>
    <row r="1007" s="0" customFormat="1" ht="15" customHeight="1" hidden="1"/>
    <row r="1008" s="0" customFormat="1" ht="15" customHeight="1" hidden="1"/>
    <row r="1009" s="0" customFormat="1" ht="15" customHeight="1" hidden="1"/>
    <row r="1010" s="0" customFormat="1" ht="15" customHeight="1" hidden="1"/>
    <row r="1011" s="0" customFormat="1" ht="15" customHeight="1" hidden="1"/>
    <row r="1012" s="0" customFormat="1" ht="15" customHeight="1" hidden="1"/>
    <row r="1013" s="0" customFormat="1" ht="15" customHeight="1" hidden="1"/>
    <row r="1014" s="0" customFormat="1" ht="15" customHeight="1" hidden="1"/>
    <row r="1015" s="0" customFormat="1" ht="15" customHeight="1" hidden="1"/>
    <row r="1016" s="0" customFormat="1" ht="15" customHeight="1" hidden="1"/>
  </sheetData>
  <sheetProtection password="CDA0" sheet="1" objects="1" scenarios="1" formatRows="0"/>
  <mergeCells count="48">
    <mergeCell ref="A39:N39"/>
    <mergeCell ref="L5:M5"/>
    <mergeCell ref="M43:N43"/>
    <mergeCell ref="M41:N41"/>
    <mergeCell ref="M42:N42"/>
    <mergeCell ref="A42:B42"/>
    <mergeCell ref="A7:A8"/>
    <mergeCell ref="D36:E36"/>
    <mergeCell ref="D10:E10"/>
    <mergeCell ref="C7:C8"/>
    <mergeCell ref="D35:E35"/>
    <mergeCell ref="D16:E16"/>
    <mergeCell ref="D13:E13"/>
    <mergeCell ref="D15:E15"/>
    <mergeCell ref="D14:E14"/>
    <mergeCell ref="D31:E31"/>
    <mergeCell ref="D38:E38"/>
    <mergeCell ref="D37:E37"/>
    <mergeCell ref="D25:E25"/>
    <mergeCell ref="D34:E34"/>
    <mergeCell ref="D18:E18"/>
    <mergeCell ref="D29:E29"/>
    <mergeCell ref="D21:E21"/>
    <mergeCell ref="D32:E32"/>
    <mergeCell ref="D24:E24"/>
    <mergeCell ref="D28:E28"/>
    <mergeCell ref="D33:E33"/>
    <mergeCell ref="D30:E30"/>
    <mergeCell ref="D26:E26"/>
    <mergeCell ref="D27:E27"/>
    <mergeCell ref="D22:E22"/>
    <mergeCell ref="D23:E23"/>
    <mergeCell ref="A1:K1"/>
    <mergeCell ref="D20:E20"/>
    <mergeCell ref="A6:N6"/>
    <mergeCell ref="A2:K2"/>
    <mergeCell ref="A3:K3"/>
    <mergeCell ref="D12:E12"/>
    <mergeCell ref="D7:D8"/>
    <mergeCell ref="D9:E9"/>
    <mergeCell ref="D11:E11"/>
    <mergeCell ref="E5:K5"/>
    <mergeCell ref="E4:K4"/>
    <mergeCell ref="B7:B8"/>
    <mergeCell ref="A4:B4"/>
    <mergeCell ref="A5:B5"/>
    <mergeCell ref="D17:E17"/>
    <mergeCell ref="D19:E19"/>
  </mergeCells>
  <conditionalFormatting sqref="A9:N38">
    <cfRule type="expression" priority="1" dxfId="0">
      <formula>$A9&lt;&gt;""</formula>
    </cfRule>
  </conditionalFormatting>
  <dataValidations count="2">
    <dataValidation type="list" allowBlank="1" showInputMessage="1" showErrorMessage="1" sqref="D4">
      <formula1>INDIRECT($C$4)</formula1>
    </dataValidation>
    <dataValidation type="list" allowBlank="1" showInputMessage="1" showErrorMessage="1" sqref="C4">
      <formula1>'MASTER SHEET'!$BU$12:$CL$12</formula1>
    </dataValidation>
  </dataValidations>
  <printOptions horizontalCentered="1"/>
  <pageMargins left="0.196850393700787" right="0" top="0.196850393700787" bottom="0.196850393700787" header="0.118110236220472" footer="0.118110236220472"/>
  <pageSetup fitToHeight="0" orientation="portrait" paperSize="9" scale="83"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S43"/>
  <sheetViews>
    <sheetView workbookViewId="0" topLeftCell="A1">
      <selection pane="topLeft" activeCell="J11" sqref="J11"/>
    </sheetView>
  </sheetViews>
  <sheetFormatPr defaultColWidth="0" defaultRowHeight="15" zeroHeight="1"/>
  <cols>
    <col min="1" max="1" width="3.71428571428571" style="108" customWidth="1"/>
    <col min="2" max="2" width="11.8571428571429" style="108" customWidth="1"/>
    <col min="3" max="3" width="23" style="108" customWidth="1"/>
    <col min="4" max="4" width="18.5714285714286" style="108" customWidth="1"/>
    <col min="5" max="5" width="7.71428571428571" style="108" customWidth="1"/>
    <col min="6" max="14" width="4.28571428571429" style="108" customWidth="1"/>
    <col min="15" max="15" width="5.85714285714286" style="108" customWidth="1"/>
    <col min="16" max="17" width="5.28571428571429" style="108" customWidth="1"/>
    <col min="18" max="18" width="5.71428571428571" style="108" customWidth="1"/>
    <col min="19" max="19" width="8.71428571428571" style="108" customWidth="1"/>
    <col min="20" max="24" width="0" style="108" hidden="1" customWidth="1"/>
    <col min="25" max="16384" width="14" style="108" hidden="1"/>
  </cols>
  <sheetData>
    <row r="1" spans="1:19" ht="24.75" customHeight="1">
      <c r="A1" s="772" t="str">
        <f>'MASTER SHEET'!$A$1</f>
        <v>माध्यमिक शिक्षा बोर्ड राजस्थान, अजमेर</v>
      </c>
      <c s="773"/>
      <c s="773"/>
      <c s="773"/>
      <c s="773"/>
      <c s="773"/>
      <c s="773"/>
      <c s="773"/>
      <c s="773"/>
      <c s="773"/>
      <c s="773"/>
      <c s="773"/>
      <c s="773"/>
      <c s="773"/>
      <c s="773"/>
      <c s="516"/>
      <c s="496"/>
      <c s="497"/>
      <c s="73"/>
    </row>
    <row r="2" spans="1:19" ht="24.75" customHeight="1">
      <c r="A2" s="779" t="str">
        <f>'MASTER SHEET'!A2</f>
        <v xml:space="preserve">    उच्च माध्यमिक प्रायोगिक परीक्षा - 2024</v>
      </c>
      <c s="780"/>
      <c s="780"/>
      <c s="780"/>
      <c s="780"/>
      <c s="780"/>
      <c s="780"/>
      <c s="780"/>
      <c s="780"/>
      <c s="780"/>
      <c s="780"/>
      <c s="780"/>
      <c s="780"/>
      <c s="780"/>
      <c s="780"/>
      <c s="517"/>
      <c s="68"/>
      <c s="498"/>
      <c s="73"/>
    </row>
    <row r="3" spans="1:19" ht="19.5" customHeight="1">
      <c r="A3" s="779" t="str">
        <f>ATTENDANCESHEET!$A$4</f>
        <v>विद्यालय का नाम :-GOVT.SEN.SEC.SCHOOL DASANA KHURD (MOULASR)DEEDWANA-KUCHAMAN</v>
      </c>
      <c s="780"/>
      <c s="780"/>
      <c s="780"/>
      <c s="780"/>
      <c s="780"/>
      <c s="780"/>
      <c s="780"/>
      <c s="780"/>
      <c s="780"/>
      <c s="780"/>
      <c s="780"/>
      <c s="780"/>
      <c s="780"/>
      <c s="780"/>
      <c s="517"/>
      <c s="499"/>
      <c s="500"/>
      <c s="73"/>
    </row>
    <row r="4" spans="1:19" s="522" customFormat="1" ht="23.25" customHeight="1">
      <c r="A4" s="785" t="s">
        <v>9</v>
      </c>
      <c s="735"/>
      <c s="183" t="s">
        <v>263</v>
      </c>
      <c s="520" t="s">
        <v>255</v>
      </c>
      <c s="729" t="str">
        <f>ATTENDANCESHEET!$E$4</f>
        <v>विद्यालय कोड :-1191153</v>
      </c>
      <c s="729"/>
      <c s="729"/>
      <c s="729"/>
      <c s="729"/>
      <c s="729"/>
      <c s="729"/>
      <c s="729"/>
      <c s="729"/>
      <c s="729"/>
      <c s="729"/>
      <c s="513"/>
      <c s="499"/>
      <c s="500"/>
      <c s="73"/>
    </row>
    <row r="5" spans="1:19" ht="19.5" customHeight="1">
      <c r="A5" s="786" t="str">
        <f>CONCATENATE('MASTER SHEET'!$A$9," :--  ",'MASTER SHEET'!$C$9)</f>
        <v>बैच नम्बर :--  1</v>
      </c>
      <c s="728"/>
      <c s="184" t="str">
        <f>'MASTER SHEET'!$A$8</f>
        <v>दिनांक  :---</v>
      </c>
      <c s="185" t="str">
        <f>TEXT('MASTER SHEET'!$B$8,"DD-MMM-YY")</f>
        <v>03-Feb-24</v>
      </c>
      <c s="783" t="str">
        <f>CONCATENATE('MASTER SHEET'!$C$8," ",'MASTER SHEET'!$D$8)</f>
        <v>समय:- 10.00  AM TO 2.00 PM</v>
      </c>
      <c s="783"/>
      <c s="783"/>
      <c s="783"/>
      <c s="783"/>
      <c s="783"/>
      <c s="783"/>
      <c s="783"/>
      <c s="783"/>
      <c s="783"/>
      <c s="783"/>
      <c s="1088" t="s">
        <v>414</v>
      </c>
      <c s="1088"/>
      <c s="508"/>
      <c s="73"/>
    </row>
    <row r="6" spans="1:19" ht="21" customHeight="1">
      <c r="A6" s="776" t="s">
        <v>89</v>
      </c>
      <c s="777"/>
      <c s="777"/>
      <c s="777"/>
      <c s="777"/>
      <c s="777"/>
      <c s="777"/>
      <c s="777"/>
      <c s="777"/>
      <c s="777"/>
      <c s="777"/>
      <c s="777"/>
      <c s="777"/>
      <c s="777"/>
      <c s="777"/>
      <c s="777"/>
      <c s="777"/>
      <c s="778"/>
      <c s="73"/>
    </row>
    <row r="7" spans="1:19" ht="63" customHeight="1">
      <c r="A7" s="791" t="s">
        <v>214</v>
      </c>
      <c s="781" t="s">
        <v>215</v>
      </c>
      <c s="781" t="s">
        <v>248</v>
      </c>
      <c s="781" t="s">
        <v>249</v>
      </c>
      <c s="518" t="s">
        <v>91</v>
      </c>
      <c s="69">
        <v>1</v>
      </c>
      <c s="69">
        <v>2</v>
      </c>
      <c s="69">
        <v>3</v>
      </c>
      <c s="69">
        <v>4</v>
      </c>
      <c s="69">
        <v>5</v>
      </c>
      <c s="69">
        <v>6</v>
      </c>
      <c s="69">
        <v>7</v>
      </c>
      <c s="69">
        <v>8</v>
      </c>
      <c s="69">
        <v>9</v>
      </c>
      <c s="514" t="s">
        <v>415</v>
      </c>
      <c s="519" t="s">
        <v>97</v>
      </c>
      <c s="519" t="s">
        <v>98</v>
      </c>
      <c s="501" t="s">
        <v>99</v>
      </c>
      <c s="34"/>
    </row>
    <row r="8" spans="1:19" ht="16.5" customHeight="1">
      <c r="A8" s="792"/>
      <c s="784"/>
      <c s="782"/>
      <c s="782"/>
      <c s="518" t="s">
        <v>103</v>
      </c>
      <c s="518">
        <v>4.5</v>
      </c>
      <c s="518">
        <v>2</v>
      </c>
      <c s="518">
        <v>2</v>
      </c>
      <c s="518">
        <v>2</v>
      </c>
      <c s="518">
        <v>2</v>
      </c>
      <c s="518">
        <v>2</v>
      </c>
      <c s="518">
        <v>2</v>
      </c>
      <c s="518">
        <v>1.5</v>
      </c>
      <c s="518">
        <v>4</v>
      </c>
      <c s="518">
        <v>2</v>
      </c>
      <c s="518">
        <v>3</v>
      </c>
      <c s="518">
        <v>3</v>
      </c>
      <c s="502">
        <f>SUM(F8:Q8)</f>
        <v>30</v>
      </c>
      <c s="34"/>
    </row>
    <row r="9" spans="1:19" ht="22.5" customHeight="1">
      <c r="A9" s="503">
        <f>IF('MASTER SHEET'!B12="","",ROWS('MASTER SHEET'!$B$16:B16))</f>
        <v>1</v>
      </c>
      <c s="272" t="str">
        <f>ATTENDANCESHEET!B8</f>
        <v xml:space="preserve"> 3265916 </v>
      </c>
      <c s="515" t="str">
        <f>ATTENDANCESHEET!D8</f>
        <v>AMIT MEGHWAL</v>
      </c>
      <c s="774" t="str">
        <f>ATTENDANCESHEET!E8</f>
        <v>SWAI RAM</v>
      </c>
      <c s="775"/>
      <c s="302"/>
      <c s="302"/>
      <c s="302"/>
      <c s="302"/>
      <c s="302"/>
      <c s="302"/>
      <c s="302"/>
      <c s="302"/>
      <c s="302"/>
      <c s="302"/>
      <c s="302"/>
      <c s="302"/>
      <c s="504" t="str">
        <f>IF(F9="","",SUM(F9:Q9))</f>
        <v/>
      </c>
      <c s="73"/>
    </row>
    <row r="10" spans="1:19" ht="22.5" customHeight="1">
      <c r="A10" s="503">
        <f>IF('MASTER SHEET'!B13="","",ROWS('MASTER SHEET'!$B$16:B17))</f>
        <v>2</v>
      </c>
      <c s="272" t="str">
        <f>ATTENDANCESHEET!B9</f>
        <v xml:space="preserve"> 3265917 </v>
      </c>
      <c s="515" t="str">
        <f>ATTENDANCESHEET!D9</f>
        <v>ANITA KANWAR</v>
      </c>
      <c s="774" t="str">
        <f>ATTENDANCESHEET!E9</f>
        <v>PAPPU SINGH</v>
      </c>
      <c s="775"/>
      <c s="302"/>
      <c s="302"/>
      <c s="302"/>
      <c s="302"/>
      <c s="302"/>
      <c s="302"/>
      <c s="302"/>
      <c s="302"/>
      <c s="302"/>
      <c s="302"/>
      <c s="302"/>
      <c s="302"/>
      <c s="504" t="str">
        <f t="shared" si="0" ref="R10:R33">IF(F10="","",SUM(F10:Q10))</f>
        <v/>
      </c>
      <c s="73"/>
    </row>
    <row r="11" spans="1:19" ht="22.5" customHeight="1">
      <c r="A11" s="503">
        <f>IF('MASTER SHEET'!B14="","",ROWS('MASTER SHEET'!$B$16:B18))</f>
        <v>3</v>
      </c>
      <c s="272" t="str">
        <f>ATTENDANCESHEET!B10</f>
        <v xml:space="preserve"> 3265918 </v>
      </c>
      <c s="515" t="str">
        <f>ATTENDANCESHEET!D10</f>
        <v>HANS KANWAR</v>
      </c>
      <c s="774" t="str">
        <f>ATTENDANCESHEET!E10</f>
        <v>DATAR SINGH</v>
      </c>
      <c s="775"/>
      <c s="302"/>
      <c s="302"/>
      <c s="302"/>
      <c s="302"/>
      <c s="302"/>
      <c s="302"/>
      <c s="302"/>
      <c s="302"/>
      <c s="302"/>
      <c s="302"/>
      <c s="302"/>
      <c s="302"/>
      <c s="504" t="str">
        <f t="shared" si="0"/>
        <v/>
      </c>
      <c s="73"/>
    </row>
    <row r="12" spans="1:19" ht="22.5" customHeight="1">
      <c r="A12" s="503">
        <f>IF('MASTER SHEET'!B15="","",ROWS('MASTER SHEET'!$B$16:B19))</f>
        <v>4</v>
      </c>
      <c s="272" t="str">
        <f>ATTENDANCESHEET!B11</f>
        <v xml:space="preserve"> 3265919 </v>
      </c>
      <c s="515" t="str">
        <f>ATTENDANCESHEET!D11</f>
        <v>LALITA JANGIR</v>
      </c>
      <c s="774" t="str">
        <f>ATTENDANCESHEET!E11</f>
        <v>GOKUL RAM</v>
      </c>
      <c s="775"/>
      <c s="302"/>
      <c s="302"/>
      <c s="302"/>
      <c s="302"/>
      <c s="302"/>
      <c s="302"/>
      <c s="302"/>
      <c s="302"/>
      <c s="302"/>
      <c s="302"/>
      <c s="302"/>
      <c s="302"/>
      <c s="504" t="str">
        <f t="shared" si="0"/>
        <v/>
      </c>
      <c s="73"/>
    </row>
    <row r="13" spans="1:19" ht="22.5" customHeight="1">
      <c r="A13" s="503">
        <f>IF('MASTER SHEET'!B16="","",ROWS('MASTER SHEET'!$B$16:B20))</f>
        <v>5</v>
      </c>
      <c s="272" t="str">
        <f>ATTENDANCESHEET!B12</f>
        <v xml:space="preserve"> 3265920 </v>
      </c>
      <c s="515" t="str">
        <f>ATTENDANCESHEET!D12</f>
        <v>MANJU NAYAK</v>
      </c>
      <c s="774" t="str">
        <f>ATTENDANCESHEET!E12</f>
        <v>UGMA RAM</v>
      </c>
      <c s="775"/>
      <c s="302"/>
      <c s="302"/>
      <c s="302"/>
      <c s="302"/>
      <c s="302"/>
      <c s="302"/>
      <c s="302"/>
      <c s="302"/>
      <c s="302"/>
      <c s="302"/>
      <c s="302"/>
      <c s="302"/>
      <c s="504" t="str">
        <f t="shared" si="0"/>
        <v/>
      </c>
      <c s="73"/>
    </row>
    <row r="14" spans="1:19" ht="22.5" customHeight="1">
      <c r="A14" s="503">
        <f>IF('MASTER SHEET'!B17="","",ROWS('MASTER SHEET'!$B$16:B21))</f>
        <v>6</v>
      </c>
      <c s="272" t="str">
        <f>ATTENDANCESHEET!B13</f>
        <v xml:space="preserve"> 3265921 </v>
      </c>
      <c s="515" t="str">
        <f>ATTENDANCESHEET!D13</f>
        <v>NIRMALA SAIN</v>
      </c>
      <c s="774" t="str">
        <f>ATTENDANCESHEET!E13</f>
        <v>MOHANA RAM SAIN</v>
      </c>
      <c s="775"/>
      <c s="302"/>
      <c s="302"/>
      <c s="302"/>
      <c s="302"/>
      <c s="302"/>
      <c s="302"/>
      <c s="302"/>
      <c s="302"/>
      <c s="302"/>
      <c s="302"/>
      <c s="302"/>
      <c s="302"/>
      <c s="504" t="str">
        <f t="shared" si="0"/>
        <v/>
      </c>
      <c s="73"/>
    </row>
    <row r="15" spans="1:19" ht="22.5" customHeight="1">
      <c r="A15" s="503">
        <f>IF('MASTER SHEET'!B18="","",ROWS('MASTER SHEET'!$B$16:B22))</f>
        <v>7</v>
      </c>
      <c s="272" t="str">
        <f>ATTENDANCESHEET!B14</f>
        <v xml:space="preserve"> 3265922 </v>
      </c>
      <c s="515" t="str">
        <f>ATTENDANCESHEET!D14</f>
        <v>PAYAL</v>
      </c>
      <c s="774" t="str">
        <f>ATTENDANCESHEET!E14</f>
        <v>BABU LAL</v>
      </c>
      <c s="775"/>
      <c s="302"/>
      <c s="302"/>
      <c s="302"/>
      <c s="302"/>
      <c s="302"/>
      <c s="302"/>
      <c s="302"/>
      <c s="302"/>
      <c s="302"/>
      <c s="302"/>
      <c s="302"/>
      <c s="302"/>
      <c s="504" t="str">
        <f t="shared" si="0"/>
        <v/>
      </c>
      <c s="73"/>
    </row>
    <row r="16" spans="1:19" ht="22.5" customHeight="1">
      <c r="A16" s="503">
        <f>IF('MASTER SHEET'!B19="","",ROWS('MASTER SHEET'!$B$16:B23))</f>
        <v>8</v>
      </c>
      <c s="272" t="str">
        <f>ATTENDANCESHEET!B15</f>
        <v xml:space="preserve"> 3265923 </v>
      </c>
      <c s="515" t="str">
        <f>ATTENDANCESHEET!D15</f>
        <v>PRIYANKA</v>
      </c>
      <c s="774" t="str">
        <f>ATTENDANCESHEET!E15</f>
        <v>JAGDISH</v>
      </c>
      <c s="775"/>
      <c s="302"/>
      <c s="302"/>
      <c s="302"/>
      <c s="302"/>
      <c s="302"/>
      <c s="302"/>
      <c s="302"/>
      <c s="302"/>
      <c s="302"/>
      <c s="302"/>
      <c s="302"/>
      <c s="302"/>
      <c s="504" t="str">
        <f t="shared" si="0"/>
        <v/>
      </c>
      <c s="73"/>
    </row>
    <row r="17" spans="1:19" ht="22.5" customHeight="1">
      <c r="A17" s="503">
        <f>IF('MASTER SHEET'!B20="","",ROWS('MASTER SHEET'!$B$16:B24))</f>
        <v>9</v>
      </c>
      <c s="272" t="str">
        <f>ATTENDANCESHEET!B16</f>
        <v xml:space="preserve"> 3265924 </v>
      </c>
      <c s="515" t="str">
        <f>ATTENDANCESHEET!D16</f>
        <v>PRIYANKA KANWAR</v>
      </c>
      <c s="774" t="str">
        <f>ATTENDANCESHEET!E16</f>
        <v>MAL SINGH</v>
      </c>
      <c s="775"/>
      <c s="302"/>
      <c s="302"/>
      <c s="302"/>
      <c s="302"/>
      <c s="302"/>
      <c s="302"/>
      <c s="302"/>
      <c s="302"/>
      <c s="302"/>
      <c s="302"/>
      <c s="302"/>
      <c s="302"/>
      <c s="504" t="str">
        <f t="shared" si="0"/>
        <v/>
      </c>
      <c s="73"/>
    </row>
    <row r="18" spans="1:19" ht="22.5" customHeight="1">
      <c r="A18" s="503">
        <f>IF('MASTER SHEET'!B21="","",ROWS('MASTER SHEET'!$B$16:B25))</f>
        <v>10</v>
      </c>
      <c s="272" t="str">
        <f>ATTENDANCESHEET!B17</f>
        <v xml:space="preserve"> 3265925 </v>
      </c>
      <c s="515" t="str">
        <f>ATTENDANCESHEET!D17</f>
        <v>RENU NETAR</v>
      </c>
      <c s="774" t="str">
        <f>ATTENDANCESHEET!E17</f>
        <v>MUKESH NETAR</v>
      </c>
      <c s="775"/>
      <c s="302"/>
      <c s="302"/>
      <c s="302"/>
      <c s="302"/>
      <c s="302"/>
      <c s="302"/>
      <c s="302"/>
      <c s="302"/>
      <c s="302"/>
      <c s="302"/>
      <c s="302"/>
      <c s="302"/>
      <c s="504" t="str">
        <f t="shared" si="0"/>
        <v/>
      </c>
      <c s="73"/>
    </row>
    <row r="19" spans="1:19" ht="22.5" customHeight="1">
      <c r="A19" s="503">
        <f>IF('MASTER SHEET'!B22="","",ROWS('MASTER SHEET'!$B$16:B26))</f>
        <v>11</v>
      </c>
      <c s="272" t="str">
        <f>ATTENDANCESHEET!B18</f>
        <v xml:space="preserve"> 3265926 </v>
      </c>
      <c s="515" t="str">
        <f>ATTENDANCESHEET!D18</f>
        <v>SHARWAN</v>
      </c>
      <c s="774" t="str">
        <f>ATTENDANCESHEET!E18</f>
        <v>BHANWARA RAM</v>
      </c>
      <c s="775"/>
      <c s="302"/>
      <c s="302"/>
      <c s="302"/>
      <c s="302"/>
      <c s="302"/>
      <c s="302"/>
      <c s="302"/>
      <c s="302"/>
      <c s="302"/>
      <c s="302"/>
      <c s="302"/>
      <c s="302"/>
      <c s="504" t="str">
        <f t="shared" si="0"/>
        <v/>
      </c>
      <c s="73"/>
    </row>
    <row r="20" spans="1:19" ht="22.5" customHeight="1">
      <c r="A20" s="503">
        <f>IF('MASTER SHEET'!B23="","",ROWS('MASTER SHEET'!$B$16:B27))</f>
        <v>12</v>
      </c>
      <c s="272" t="str">
        <f>ATTENDANCESHEET!B19</f>
        <v xml:space="preserve"> 3265927 </v>
      </c>
      <c s="515" t="str">
        <f>ATTENDANCESHEET!D19</f>
        <v>VASUNDHARA GURJAR</v>
      </c>
      <c s="774" t="str">
        <f>ATTENDANCESHEET!E19</f>
        <v>RAMNIWAS</v>
      </c>
      <c s="775"/>
      <c s="302"/>
      <c s="302"/>
      <c s="302"/>
      <c s="302"/>
      <c s="302"/>
      <c s="302"/>
      <c s="302"/>
      <c s="302"/>
      <c s="302"/>
      <c s="302"/>
      <c s="302"/>
      <c s="302"/>
      <c s="504" t="str">
        <f t="shared" si="0"/>
        <v/>
      </c>
      <c s="73"/>
    </row>
    <row r="21" spans="1:19" ht="22.5" customHeight="1">
      <c r="A21" s="503" t="str">
        <f>IF('MASTER SHEET'!B24="","",ROWS('MASTER SHEET'!$B$16:B28))</f>
        <v/>
      </c>
      <c s="272" t="str">
        <f>ATTENDANCESHEET!B20</f>
        <v xml:space="preserve">  </v>
      </c>
      <c s="515" t="str">
        <f>ATTENDANCESHEET!D20</f>
        <v/>
      </c>
      <c s="774" t="str">
        <f>ATTENDANCESHEET!E20</f>
        <v/>
      </c>
      <c s="775"/>
      <c s="302"/>
      <c s="302"/>
      <c s="302"/>
      <c s="302"/>
      <c s="302"/>
      <c s="302"/>
      <c s="302"/>
      <c s="302"/>
      <c s="302"/>
      <c s="302"/>
      <c s="302"/>
      <c s="302"/>
      <c s="504" t="str">
        <f t="shared" si="0"/>
        <v/>
      </c>
      <c s="73"/>
    </row>
    <row r="22" spans="1:19" ht="22.5" customHeight="1">
      <c r="A22" s="503" t="str">
        <f>IF('MASTER SHEET'!B25="","",ROWS('MASTER SHEET'!$B$16:B29))</f>
        <v/>
      </c>
      <c s="272" t="str">
        <f>ATTENDANCESHEET!B21</f>
        <v xml:space="preserve">  </v>
      </c>
      <c s="515" t="str">
        <f>ATTENDANCESHEET!D21</f>
        <v/>
      </c>
      <c s="774" t="str">
        <f>ATTENDANCESHEET!E21</f>
        <v/>
      </c>
      <c s="775"/>
      <c s="302"/>
      <c s="302"/>
      <c s="302"/>
      <c s="302"/>
      <c s="302"/>
      <c s="302"/>
      <c s="302"/>
      <c s="302"/>
      <c s="302"/>
      <c s="302"/>
      <c s="302"/>
      <c s="302"/>
      <c s="504" t="str">
        <f t="shared" si="0"/>
        <v/>
      </c>
      <c s="73"/>
    </row>
    <row r="23" spans="1:19" ht="22.5" customHeight="1">
      <c r="A23" s="503" t="str">
        <f>IF('MASTER SHEET'!B26="","",ROWS('MASTER SHEET'!$B$16:B30))</f>
        <v/>
      </c>
      <c s="272" t="str">
        <f>ATTENDANCESHEET!B22</f>
        <v xml:space="preserve">  </v>
      </c>
      <c s="515" t="str">
        <f>ATTENDANCESHEET!D22</f>
        <v/>
      </c>
      <c s="774" t="str">
        <f>ATTENDANCESHEET!E22</f>
        <v/>
      </c>
      <c s="775"/>
      <c s="302"/>
      <c s="302"/>
      <c s="302"/>
      <c s="302"/>
      <c s="302"/>
      <c s="302"/>
      <c s="302"/>
      <c s="302"/>
      <c s="302"/>
      <c s="302"/>
      <c s="302"/>
      <c s="302"/>
      <c s="504" t="str">
        <f t="shared" si="0"/>
        <v/>
      </c>
      <c s="73"/>
    </row>
    <row r="24" spans="1:19" ht="22.5" customHeight="1">
      <c r="A24" s="503" t="str">
        <f>IF('MASTER SHEET'!B27="","",ROWS('MASTER SHEET'!$B$16:B31))</f>
        <v/>
      </c>
      <c s="272" t="str">
        <f>ATTENDANCESHEET!B23</f>
        <v xml:space="preserve">  </v>
      </c>
      <c s="515" t="str">
        <f>ATTENDANCESHEET!D23</f>
        <v/>
      </c>
      <c s="774" t="str">
        <f>ATTENDANCESHEET!E23</f>
        <v/>
      </c>
      <c s="775"/>
      <c s="302"/>
      <c s="302"/>
      <c s="302"/>
      <c s="302"/>
      <c s="302"/>
      <c s="302"/>
      <c s="302"/>
      <c s="302"/>
      <c s="302"/>
      <c s="302"/>
      <c s="302"/>
      <c s="302"/>
      <c s="504" t="str">
        <f t="shared" si="0"/>
        <v/>
      </c>
      <c s="73"/>
    </row>
    <row r="25" spans="1:19" ht="22.5" customHeight="1">
      <c r="A25" s="503" t="str">
        <f>IF('MASTER SHEET'!B28="","",ROWS('MASTER SHEET'!$B$16:B32))</f>
        <v/>
      </c>
      <c s="272" t="str">
        <f>ATTENDANCESHEET!B24</f>
        <v xml:space="preserve">  </v>
      </c>
      <c s="515" t="str">
        <f>ATTENDANCESHEET!D24</f>
        <v/>
      </c>
      <c s="774" t="str">
        <f>ATTENDANCESHEET!E24</f>
        <v/>
      </c>
      <c s="775"/>
      <c s="302"/>
      <c s="302"/>
      <c s="302"/>
      <c s="302"/>
      <c s="302"/>
      <c s="302"/>
      <c s="302"/>
      <c s="302"/>
      <c s="302"/>
      <c s="302"/>
      <c s="302"/>
      <c s="302"/>
      <c s="504" t="str">
        <f t="shared" si="0"/>
        <v/>
      </c>
      <c s="73"/>
    </row>
    <row r="26" spans="1:19" ht="22.5" customHeight="1">
      <c r="A26" s="503" t="str">
        <f>IF('MASTER SHEET'!B29="","",ROWS('MASTER SHEET'!$B$16:B33))</f>
        <v/>
      </c>
      <c s="272" t="str">
        <f>ATTENDANCESHEET!B25</f>
        <v xml:space="preserve">  </v>
      </c>
      <c s="515" t="str">
        <f>ATTENDANCESHEET!D25</f>
        <v/>
      </c>
      <c s="774" t="str">
        <f>ATTENDANCESHEET!E25</f>
        <v/>
      </c>
      <c s="775"/>
      <c s="302"/>
      <c s="302"/>
      <c s="302"/>
      <c s="302"/>
      <c s="302"/>
      <c s="302"/>
      <c s="302"/>
      <c s="302"/>
      <c s="302"/>
      <c s="302"/>
      <c s="302"/>
      <c s="302"/>
      <c s="504" t="str">
        <f t="shared" si="0"/>
        <v/>
      </c>
      <c s="73"/>
    </row>
    <row r="27" spans="1:19" ht="22.5" customHeight="1">
      <c r="A27" s="503" t="str">
        <f>IF('MASTER SHEET'!B30="","",ROWS('MASTER SHEET'!$B$16:B34))</f>
        <v/>
      </c>
      <c s="272" t="str">
        <f>ATTENDANCESHEET!B26</f>
        <v xml:space="preserve">  </v>
      </c>
      <c s="515" t="str">
        <f>ATTENDANCESHEET!D26</f>
        <v/>
      </c>
      <c s="774" t="str">
        <f>ATTENDANCESHEET!E26</f>
        <v/>
      </c>
      <c s="775"/>
      <c s="302"/>
      <c s="302"/>
      <c s="302"/>
      <c s="302"/>
      <c s="302"/>
      <c s="302"/>
      <c s="302"/>
      <c s="302"/>
      <c s="302"/>
      <c s="302"/>
      <c s="302"/>
      <c s="302"/>
      <c s="504" t="str">
        <f t="shared" si="0"/>
        <v/>
      </c>
      <c s="73"/>
    </row>
    <row r="28" spans="1:19" ht="22.5" customHeight="1">
      <c r="A28" s="503" t="str">
        <f>IF('MASTER SHEET'!B31="","",ROWS('MASTER SHEET'!$B$16:B35))</f>
        <v/>
      </c>
      <c s="272" t="str">
        <f>ATTENDANCESHEET!B27</f>
        <v xml:space="preserve">  </v>
      </c>
      <c s="515" t="str">
        <f>ATTENDANCESHEET!D27</f>
        <v/>
      </c>
      <c s="774" t="str">
        <f>ATTENDANCESHEET!E27</f>
        <v/>
      </c>
      <c s="775"/>
      <c s="302"/>
      <c s="302"/>
      <c s="302"/>
      <c s="302"/>
      <c s="302"/>
      <c s="302"/>
      <c s="302"/>
      <c s="302"/>
      <c s="302"/>
      <c s="302"/>
      <c s="302"/>
      <c s="302"/>
      <c s="504" t="str">
        <f t="shared" si="0"/>
        <v/>
      </c>
      <c s="73"/>
    </row>
    <row r="29" spans="1:19" ht="22.5" customHeight="1">
      <c r="A29" s="503" t="str">
        <f>IF('MASTER SHEET'!B32="","",ROWS('MASTER SHEET'!$B$16:B36))</f>
        <v/>
      </c>
      <c s="272" t="str">
        <f>ATTENDANCESHEET!B28</f>
        <v xml:space="preserve">  </v>
      </c>
      <c s="515" t="str">
        <f>ATTENDANCESHEET!D28</f>
        <v/>
      </c>
      <c s="774" t="str">
        <f>ATTENDANCESHEET!E28</f>
        <v/>
      </c>
      <c s="775"/>
      <c s="302"/>
      <c s="302"/>
      <c s="302"/>
      <c s="302"/>
      <c s="302"/>
      <c s="302"/>
      <c s="302"/>
      <c s="302"/>
      <c s="302"/>
      <c s="302"/>
      <c s="302"/>
      <c s="302"/>
      <c s="504" t="str">
        <f t="shared" si="0"/>
        <v/>
      </c>
      <c s="73"/>
    </row>
    <row r="30" spans="1:19" ht="22.5" customHeight="1">
      <c r="A30" s="503" t="str">
        <f>IF('MASTER SHEET'!B33="","",ROWS('MASTER SHEET'!$B$16:B37))</f>
        <v/>
      </c>
      <c s="272" t="str">
        <f>ATTENDANCESHEET!B29</f>
        <v xml:space="preserve">  </v>
      </c>
      <c s="515" t="str">
        <f>ATTENDANCESHEET!D29</f>
        <v/>
      </c>
      <c s="774" t="str">
        <f>ATTENDANCESHEET!E29</f>
        <v/>
      </c>
      <c s="775"/>
      <c s="302"/>
      <c s="302"/>
      <c s="302"/>
      <c s="302"/>
      <c s="302"/>
      <c s="302"/>
      <c s="302"/>
      <c s="302"/>
      <c s="302"/>
      <c s="302"/>
      <c s="302"/>
      <c s="302"/>
      <c s="504" t="str">
        <f t="shared" si="0"/>
        <v/>
      </c>
      <c s="73"/>
    </row>
    <row r="31" spans="1:19" ht="22.5" customHeight="1">
      <c r="A31" s="503" t="str">
        <f>IF('MASTER SHEET'!B34="","",ROWS('MASTER SHEET'!$B$16:B38))</f>
        <v/>
      </c>
      <c s="272" t="str">
        <f>ATTENDANCESHEET!B30</f>
        <v xml:space="preserve">  </v>
      </c>
      <c s="515" t="str">
        <f>ATTENDANCESHEET!D30</f>
        <v/>
      </c>
      <c s="774" t="str">
        <f>ATTENDANCESHEET!E30</f>
        <v/>
      </c>
      <c s="775"/>
      <c s="302"/>
      <c s="302"/>
      <c s="302"/>
      <c s="302"/>
      <c s="302"/>
      <c s="302"/>
      <c s="302"/>
      <c s="302"/>
      <c s="302"/>
      <c s="302"/>
      <c s="302"/>
      <c s="302"/>
      <c s="504" t="str">
        <f t="shared" si="0"/>
        <v/>
      </c>
      <c s="73"/>
    </row>
    <row r="32" spans="1:19" ht="22.5" customHeight="1">
      <c r="A32" s="503" t="str">
        <f>IF('MASTER SHEET'!B35="","",ROWS('MASTER SHEET'!$B$16:B39))</f>
        <v/>
      </c>
      <c s="272" t="str">
        <f>ATTENDANCESHEET!B31</f>
        <v xml:space="preserve">  </v>
      </c>
      <c s="515" t="str">
        <f>ATTENDANCESHEET!D31</f>
        <v/>
      </c>
      <c s="774" t="str">
        <f>ATTENDANCESHEET!E31</f>
        <v/>
      </c>
      <c s="775"/>
      <c s="302"/>
      <c s="302"/>
      <c s="302"/>
      <c s="302"/>
      <c s="302"/>
      <c s="302"/>
      <c s="302"/>
      <c s="302"/>
      <c s="302"/>
      <c s="302"/>
      <c s="302"/>
      <c s="302"/>
      <c s="504" t="str">
        <f t="shared" si="0"/>
        <v/>
      </c>
      <c s="73"/>
    </row>
    <row r="33" spans="1:19" ht="22.5" customHeight="1">
      <c r="A33" s="503" t="str">
        <f>IF('MASTER SHEET'!B36="","",ROWS('MASTER SHEET'!$B$16:B40))</f>
        <v/>
      </c>
      <c s="272" t="str">
        <f>ATTENDANCESHEET!B32</f>
        <v xml:space="preserve">  </v>
      </c>
      <c s="515" t="str">
        <f>ATTENDANCESHEET!D32</f>
        <v/>
      </c>
      <c s="774" t="str">
        <f>ATTENDANCESHEET!E32</f>
        <v/>
      </c>
      <c s="775"/>
      <c s="302"/>
      <c s="302"/>
      <c s="302"/>
      <c s="302"/>
      <c s="302"/>
      <c s="302"/>
      <c s="302"/>
      <c s="302"/>
      <c s="302"/>
      <c s="302"/>
      <c s="302"/>
      <c s="302"/>
      <c s="504" t="str">
        <f t="shared" si="0"/>
        <v/>
      </c>
      <c s="73"/>
    </row>
    <row r="34" spans="1:19" s="522" customFormat="1" ht="22.5" customHeight="1">
      <c r="A34" s="503" t="str">
        <f>IF('MASTER SHEET'!B37="","",ROWS('MASTER SHEET'!$B$16:B41))</f>
        <v/>
      </c>
      <c s="272" t="str">
        <f>ATTENDANCESHEET!B33</f>
        <v xml:space="preserve">  </v>
      </c>
      <c s="515" t="str">
        <f>ATTENDANCESHEET!D33</f>
        <v/>
      </c>
      <c s="774" t="str">
        <f>ATTENDANCESHEET!E33</f>
        <v/>
      </c>
      <c s="775"/>
      <c s="302"/>
      <c s="302"/>
      <c s="302"/>
      <c s="302"/>
      <c s="302"/>
      <c s="302"/>
      <c s="302"/>
      <c s="302"/>
      <c s="302"/>
      <c s="302"/>
      <c s="302"/>
      <c s="302"/>
      <c s="504"/>
      <c s="73"/>
    </row>
    <row r="35" spans="1:19" s="522" customFormat="1" ht="22.5" customHeight="1">
      <c r="A35" s="503" t="str">
        <f>IF('MASTER SHEET'!B38="","",ROWS('MASTER SHEET'!$B$16:B42))</f>
        <v/>
      </c>
      <c s="272" t="str">
        <f>ATTENDANCESHEET!B34</f>
        <v xml:space="preserve">  </v>
      </c>
      <c s="515" t="str">
        <f>ATTENDANCESHEET!D34</f>
        <v/>
      </c>
      <c s="774" t="str">
        <f>ATTENDANCESHEET!E34</f>
        <v/>
      </c>
      <c s="775"/>
      <c s="302"/>
      <c s="302"/>
      <c s="302"/>
      <c s="302"/>
      <c s="302"/>
      <c s="302"/>
      <c s="302"/>
      <c s="302"/>
      <c s="302"/>
      <c s="302"/>
      <c s="302"/>
      <c s="302"/>
      <c s="504"/>
      <c s="73"/>
    </row>
    <row r="36" spans="1:19" s="522" customFormat="1" ht="22.5" customHeight="1">
      <c r="A36" s="503" t="str">
        <f>IF('MASTER SHEET'!B39="","",ROWS('MASTER SHEET'!$B$16:B43))</f>
        <v/>
      </c>
      <c s="272" t="str">
        <f>ATTENDANCESHEET!B35</f>
        <v xml:space="preserve">  </v>
      </c>
      <c s="515" t="str">
        <f>ATTENDANCESHEET!D35</f>
        <v/>
      </c>
      <c s="774" t="str">
        <f>ATTENDANCESHEET!E35</f>
        <v/>
      </c>
      <c s="775"/>
      <c s="302"/>
      <c s="302"/>
      <c s="302"/>
      <c s="302"/>
      <c s="302"/>
      <c s="302"/>
      <c s="302"/>
      <c s="302"/>
      <c s="302"/>
      <c s="302"/>
      <c s="302"/>
      <c s="302"/>
      <c s="504"/>
      <c s="73"/>
    </row>
    <row r="37" spans="1:19" s="522" customFormat="1" ht="22.5" customHeight="1">
      <c r="A37" s="503" t="str">
        <f>IF('MASTER SHEET'!B40="","",ROWS('MASTER SHEET'!$B$16:B44))</f>
        <v/>
      </c>
      <c s="272" t="str">
        <f>ATTENDANCESHEET!B36</f>
        <v xml:space="preserve">  </v>
      </c>
      <c s="515" t="str">
        <f>ATTENDANCESHEET!D36</f>
        <v/>
      </c>
      <c s="774" t="str">
        <f>ATTENDANCESHEET!E36</f>
        <v/>
      </c>
      <c s="775"/>
      <c s="302"/>
      <c s="302"/>
      <c s="302"/>
      <c s="302"/>
      <c s="302"/>
      <c s="302"/>
      <c s="302"/>
      <c s="302"/>
      <c s="302"/>
      <c s="302"/>
      <c s="302"/>
      <c s="302"/>
      <c s="504"/>
      <c s="73"/>
    </row>
    <row r="38" spans="1:19" s="522" customFormat="1" ht="22.5" customHeight="1">
      <c r="A38" s="503" t="str">
        <f>IF('MASTER SHEET'!B41="","",ROWS('MASTER SHEET'!$B$16:B45))</f>
        <v/>
      </c>
      <c s="272" t="str">
        <f>ATTENDANCESHEET!B37</f>
        <v xml:space="preserve">  </v>
      </c>
      <c s="515" t="str">
        <f>ATTENDANCESHEET!D37</f>
        <v/>
      </c>
      <c s="774" t="str">
        <f>ATTENDANCESHEET!E37</f>
        <v/>
      </c>
      <c s="775"/>
      <c s="302"/>
      <c s="302"/>
      <c s="302"/>
      <c s="302"/>
      <c s="302"/>
      <c s="302"/>
      <c s="302"/>
      <c s="302"/>
      <c s="302"/>
      <c s="302"/>
      <c s="302"/>
      <c s="302"/>
      <c s="504"/>
      <c s="73"/>
    </row>
    <row r="39" spans="1:19" ht="18" customHeight="1">
      <c r="A39" s="1089" t="s">
        <v>404</v>
      </c>
      <c s="1090"/>
      <c s="1090"/>
      <c s="1090"/>
      <c s="1090"/>
      <c s="1090"/>
      <c s="1090"/>
      <c s="1090"/>
      <c s="1090"/>
      <c s="1090"/>
      <c s="1090"/>
      <c s="1090"/>
      <c s="1090"/>
      <c s="1090"/>
      <c s="1090"/>
      <c s="1090"/>
      <c s="1090"/>
      <c s="1091"/>
      <c s="75"/>
    </row>
    <row r="40" spans="1:19" ht="14.25" customHeight="1">
      <c r="A40" s="304"/>
      <c s="272"/>
      <c s="272"/>
      <c s="272"/>
      <c s="272"/>
      <c s="272"/>
      <c s="272"/>
      <c s="272"/>
      <c s="509" t="s">
        <v>45</v>
      </c>
      <c s="510"/>
      <c s="510"/>
      <c s="510"/>
      <c s="510"/>
      <c s="510"/>
      <c s="510"/>
      <c s="510"/>
      <c s="708"/>
      <c s="789"/>
      <c s="73"/>
    </row>
    <row r="41" spans="1:19" ht="14.25" customHeight="1">
      <c r="A41" s="790" t="s">
        <v>47</v>
      </c>
      <c s="708"/>
      <c s="507" t="str">
        <f>D5</f>
        <v>03-Feb-24</v>
      </c>
      <c s="272"/>
      <c s="272"/>
      <c s="272"/>
      <c s="272"/>
      <c s="272"/>
      <c s="509" t="s">
        <v>48</v>
      </c>
      <c s="510"/>
      <c s="510"/>
      <c s="510"/>
      <c s="510"/>
      <c s="510"/>
      <c s="510"/>
      <c s="510"/>
      <c s="708"/>
      <c s="789"/>
      <c s="73"/>
    </row>
    <row r="42" spans="1:19" ht="14.25" customHeight="1">
      <c r="A42" s="307"/>
      <c s="213"/>
      <c s="213"/>
      <c s="213"/>
      <c s="213"/>
      <c s="213"/>
      <c s="213"/>
      <c s="213"/>
      <c s="511" t="s">
        <v>49</v>
      </c>
      <c s="512"/>
      <c s="512"/>
      <c s="512"/>
      <c s="512"/>
      <c s="512"/>
      <c s="512"/>
      <c s="512"/>
      <c s="787"/>
      <c s="788"/>
      <c s="73"/>
    </row>
    <row r="43" spans="1:19" ht="14.25" customHeight="1">
      <c r="A43" s="73"/>
      <c s="73"/>
      <c s="73"/>
      <c s="73"/>
      <c s="73"/>
      <c s="73"/>
      <c s="73"/>
      <c s="73"/>
      <c s="73"/>
      <c s="73"/>
      <c s="73"/>
      <c s="73"/>
      <c s="73"/>
      <c s="73"/>
      <c s="73"/>
      <c s="73"/>
      <c s="73"/>
      <c s="73"/>
      <c s="73"/>
    </row>
    <row r="44" ht="15" customHeight="1" hidden="1"/>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sheetData>
  <sheetProtection password="CDA0" sheet="1" objects="1" scenarios="1"/>
  <mergeCells count="48">
    <mergeCell ref="Q40:R40"/>
    <mergeCell ref="A41:B41"/>
    <mergeCell ref="Q41:R41"/>
    <mergeCell ref="Q42:R42"/>
    <mergeCell ref="A39:R39"/>
    <mergeCell ref="D33:E33"/>
    <mergeCell ref="D34:E34"/>
    <mergeCell ref="D35:E35"/>
    <mergeCell ref="D36:E36"/>
    <mergeCell ref="D37:E37"/>
    <mergeCell ref="D38:E38"/>
    <mergeCell ref="D27:E27"/>
    <mergeCell ref="D28:E28"/>
    <mergeCell ref="D29:E29"/>
    <mergeCell ref="D30:E30"/>
    <mergeCell ref="D31:E31"/>
    <mergeCell ref="D32:E32"/>
    <mergeCell ref="D21:E21"/>
    <mergeCell ref="D22:E22"/>
    <mergeCell ref="D23:E23"/>
    <mergeCell ref="D24:E24"/>
    <mergeCell ref="D25:E25"/>
    <mergeCell ref="D26:E26"/>
    <mergeCell ref="D15:E15"/>
    <mergeCell ref="D16:E16"/>
    <mergeCell ref="D17:E17"/>
    <mergeCell ref="D18:E18"/>
    <mergeCell ref="D19:E19"/>
    <mergeCell ref="D20:E20"/>
    <mergeCell ref="D9:E9"/>
    <mergeCell ref="D10:E10"/>
    <mergeCell ref="D11:E11"/>
    <mergeCell ref="D12:E12"/>
    <mergeCell ref="D13:E13"/>
    <mergeCell ref="D14:E14"/>
    <mergeCell ref="P5:Q5"/>
    <mergeCell ref="A6:R6"/>
    <mergeCell ref="A7:A8"/>
    <mergeCell ref="B7:B8"/>
    <mergeCell ref="C7:C8"/>
    <mergeCell ref="D7:D8"/>
    <mergeCell ref="A1:O1"/>
    <mergeCell ref="A2:O2"/>
    <mergeCell ref="A3:O3"/>
    <mergeCell ref="A4:B4"/>
    <mergeCell ref="E4:O4"/>
    <mergeCell ref="A5:B5"/>
    <mergeCell ref="E5:O5"/>
  </mergeCells>
  <conditionalFormatting sqref="A9:R38">
    <cfRule type="expression" priority="1" dxfId="0">
      <formula>$A9&lt;&gt;""</formula>
    </cfRule>
  </conditionalFormatting>
  <dataValidations count="2">
    <dataValidation type="list" allowBlank="1" showInputMessage="1" showErrorMessage="1" sqref="D4">
      <formula1>INDIRECT($C$4)</formula1>
    </dataValidation>
    <dataValidation type="list" allowBlank="1" showInputMessage="1" showErrorMessage="1" sqref="C4">
      <formula1>'MASTER SHEET'!$BU$12:$CL$12</formula1>
    </dataValidation>
  </dataValidations>
  <pageMargins left="0.196850393700787" right="0" top="0.196850393700787" bottom="0.196850393700787" header="0.118110236220472" footer="0.118110236220472"/>
  <pageSetup fitToHeight="0" orientation="portrait" scale="82"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sheetPr>
  <dimension ref="A1:Y81"/>
  <sheetViews>
    <sheetView zoomScale="90" zoomScaleNormal="90" workbookViewId="0" topLeftCell="A22">
      <selection pane="topLeft" activeCell="C33" sqref="C33"/>
    </sheetView>
  </sheetViews>
  <sheetFormatPr defaultColWidth="0" defaultRowHeight="15" zeroHeight="1"/>
  <cols>
    <col min="1" max="1" width="10" customWidth="1"/>
    <col min="2" max="2" width="15.2857142857143" customWidth="1"/>
    <col min="3" max="3" width="26" customWidth="1"/>
    <col min="4" max="4" width="24.1428571428571" customWidth="1"/>
    <col min="5" max="5" width="10" customWidth="1"/>
    <col min="6" max="7" width="8.14285714285714" customWidth="1"/>
    <col min="8" max="8" width="8.71428571428571" customWidth="1"/>
    <col min="9" max="9" width="8.57142857142857" customWidth="1"/>
    <col min="10" max="10" width="8.14285714285714" customWidth="1"/>
    <col min="11" max="11" width="10" customWidth="1"/>
    <col min="12" max="12" width="12.1428571428571" customWidth="1"/>
    <col min="13" max="13" width="2.42857142857143" customWidth="1"/>
    <col min="14" max="14" width="12.1428571428571" customWidth="1"/>
    <col min="15" max="15" width="16.1428571428571" customWidth="1"/>
    <col min="16" max="17" width="22.7142857142857" customWidth="1"/>
    <col min="18" max="18" width="11.2857142857143" customWidth="1"/>
    <col min="19" max="19" width="9.42857142857143" customWidth="1"/>
    <col min="20" max="20" width="8.14285714285714" style="108" customWidth="1"/>
    <col min="21" max="21" width="7.85714285714286" style="108" customWidth="1"/>
    <col min="22" max="22" width="8.85714285714286" customWidth="1"/>
    <col min="23" max="23" width="10.2857142857143" customWidth="1"/>
    <col min="24" max="24" width="10.4285714285714" customWidth="1"/>
    <col min="25" max="25" width="13.2857142857143" customWidth="1"/>
    <col min="26" max="27" width="0" hidden="1" customWidth="1"/>
    <col min="28" max="16384" width="10" hidden="1"/>
  </cols>
  <sheetData>
    <row r="1" spans="1:12" s="108" customFormat="1" ht="29.25" customHeight="1">
      <c r="A1" s="895" t="s">
        <v>391</v>
      </c>
      <c s="896"/>
      <c s="896"/>
      <c s="896"/>
      <c s="896"/>
      <c s="896"/>
      <c s="896"/>
      <c s="896"/>
      <c s="896"/>
      <c s="896"/>
      <c s="896"/>
      <c s="896"/>
    </row>
    <row r="2" spans="1:25" ht="24" customHeight="1">
      <c r="A2" s="913" t="str">
        <f>'MASTER SHEET'!A1</f>
        <v>माध्यमिक शिक्षा बोर्ड राजस्थान, अजमेर</v>
      </c>
      <c s="913"/>
      <c s="913"/>
      <c s="913"/>
      <c s="913"/>
      <c s="913"/>
      <c s="913"/>
      <c s="913"/>
      <c s="913"/>
      <c s="913"/>
      <c s="913"/>
      <c s="913"/>
      <c r="N2" s="902" t="str">
        <f>A2</f>
        <v>माध्यमिक शिक्षा बोर्ड राजस्थान, अजमेर</v>
      </c>
      <c s="902"/>
      <c s="902"/>
      <c s="902"/>
      <c s="902"/>
      <c s="902"/>
      <c s="902"/>
      <c s="902"/>
      <c s="902"/>
      <c s="902"/>
      <c s="902"/>
      <c s="412" t="s">
        <v>389</v>
      </c>
    </row>
    <row r="3" spans="1:25" ht="24" customHeight="1" thickBot="1">
      <c r="A3" s="913" t="str">
        <f>'MASTER SHEET'!A2</f>
        <v xml:space="preserve">    उच्च माध्यमिक प्रायोगिक परीक्षा - 2024</v>
      </c>
      <c s="913"/>
      <c s="913"/>
      <c s="913"/>
      <c s="913"/>
      <c s="913"/>
      <c s="914"/>
      <c s="914"/>
      <c s="914"/>
      <c s="914"/>
      <c s="914"/>
      <c s="914"/>
      <c r="N3" s="902" t="str">
        <f>A3</f>
        <v xml:space="preserve">    उच्च माध्यमिक प्रायोगिक परीक्षा - 2024</v>
      </c>
      <c s="902"/>
      <c s="902"/>
      <c s="902"/>
      <c s="902"/>
      <c s="902"/>
      <c s="902"/>
      <c s="902"/>
      <c s="902"/>
      <c s="902"/>
      <c s="902"/>
      <c s="413" t="s">
        <v>390</v>
      </c>
    </row>
    <row r="4" spans="1:24" ht="24" customHeight="1" thickTop="1" thickBot="1">
      <c r="A4" s="917" t="s">
        <v>9</v>
      </c>
      <c s="918"/>
      <c s="124" t="s">
        <v>265</v>
      </c>
      <c s="915" t="s">
        <v>264</v>
      </c>
      <c s="915"/>
      <c s="916"/>
      <c s="411" t="s">
        <v>387</v>
      </c>
      <c s="924"/>
      <c s="924"/>
      <c s="925" t="s">
        <v>388</v>
      </c>
      <c s="925"/>
      <c s="410"/>
      <c s="109"/>
      <c s="343" t="s">
        <v>9</v>
      </c>
      <c s="931" t="s">
        <v>265</v>
      </c>
      <c s="932"/>
      <c s="921" t="s">
        <v>283</v>
      </c>
      <c s="922"/>
      <c s="922"/>
      <c s="922"/>
      <c s="147"/>
      <c s="916" t="s">
        <v>264</v>
      </c>
      <c s="919"/>
      <c s="920"/>
    </row>
    <row r="5" spans="1:24" ht="26.25" customHeight="1" thickTop="1" thickBot="1">
      <c r="A5" s="407" t="s">
        <v>108</v>
      </c>
      <c s="409"/>
      <c s="933" t="str">
        <f>'MASTER SHEET'!C4</f>
        <v>GOVT.SEN.SEC.SCHOOL DASANA KHURD (MOULASR)DEEDWANA-KUCHAMAN</v>
      </c>
      <c s="934"/>
      <c s="934"/>
      <c s="934"/>
      <c s="935"/>
      <c s="935"/>
      <c s="935"/>
      <c s="936"/>
      <c s="936"/>
      <c s="937"/>
      <c s="109"/>
      <c s="417" t="s">
        <v>305</v>
      </c>
      <c s="112"/>
      <c s="909"/>
      <c s="910"/>
      <c s="910"/>
      <c s="910"/>
      <c s="910"/>
      <c s="113"/>
      <c s="414" t="s">
        <v>284</v>
      </c>
      <c s="900"/>
      <c s="901"/>
    </row>
    <row r="6" spans="1:24" ht="27" customHeight="1" thickTop="1" thickBot="1">
      <c r="A6" s="408" t="s">
        <v>154</v>
      </c>
      <c s="410"/>
      <c s="929" t="s">
        <v>294</v>
      </c>
      <c s="929"/>
      <c s="929"/>
      <c s="929"/>
      <c s="929"/>
      <c s="930"/>
      <c s="406" t="s">
        <v>285</v>
      </c>
      <c s="926"/>
      <c s="927"/>
      <c s="928"/>
      <c s="109"/>
      <c s="416" t="s">
        <v>154</v>
      </c>
      <c s="116"/>
      <c s="110"/>
      <c s="415" t="s">
        <v>285</v>
      </c>
      <c s="893"/>
      <c s="923"/>
      <c s="923"/>
      <c s="894"/>
      <c s="938" t="s">
        <v>286</v>
      </c>
      <c s="938"/>
      <c s="117"/>
    </row>
    <row r="7" spans="1:24" ht="42.75" customHeight="1" thickTop="1">
      <c r="A7" s="882" t="s">
        <v>287</v>
      </c>
      <c s="882" t="s">
        <v>288</v>
      </c>
      <c s="881" t="s">
        <v>2</v>
      </c>
      <c s="881" t="s">
        <v>29</v>
      </c>
      <c s="126" t="s">
        <v>317</v>
      </c>
      <c s="339" t="s">
        <v>295</v>
      </c>
      <c s="128" t="s">
        <v>302</v>
      </c>
      <c s="339" t="s">
        <v>308</v>
      </c>
      <c s="339" t="s">
        <v>303</v>
      </c>
      <c s="340" t="s">
        <v>304</v>
      </c>
      <c s="340" t="s">
        <v>296</v>
      </c>
      <c s="882" t="s">
        <v>31</v>
      </c>
      <c s="109"/>
      <c s="342" t="s">
        <v>0</v>
      </c>
      <c s="139" t="s">
        <v>288</v>
      </c>
      <c s="905" t="s">
        <v>2</v>
      </c>
      <c s="905"/>
      <c s="939" t="s">
        <v>29</v>
      </c>
      <c s="940"/>
      <c s="940"/>
      <c s="941"/>
      <c s="905" t="s">
        <v>30</v>
      </c>
      <c s="905"/>
      <c s="141" t="s">
        <v>289</v>
      </c>
    </row>
    <row r="8" spans="1:24" ht="20.25" customHeight="1">
      <c r="A8" s="876"/>
      <c s="876"/>
      <c s="882"/>
      <c s="882"/>
      <c s="129" t="s">
        <v>297</v>
      </c>
      <c s="129" t="s">
        <v>297</v>
      </c>
      <c s="129" t="s">
        <v>316</v>
      </c>
      <c s="129">
        <v>1</v>
      </c>
      <c s="129">
        <v>2</v>
      </c>
      <c s="129">
        <v>2</v>
      </c>
      <c s="129">
        <v>10</v>
      </c>
      <c s="876"/>
      <c s="109"/>
      <c s="405">
        <v>1</v>
      </c>
      <c s="405">
        <v>2</v>
      </c>
      <c s="906">
        <v>3</v>
      </c>
      <c s="907"/>
      <c s="906">
        <v>4</v>
      </c>
      <c s="911"/>
      <c s="911"/>
      <c s="907"/>
      <c s="883">
        <v>5</v>
      </c>
      <c s="884"/>
      <c s="118">
        <v>6</v>
      </c>
    </row>
    <row r="9" spans="1:24" ht="18.75" customHeight="1">
      <c r="A9" s="130">
        <f>IF('MASTER SHEET'!$B12="","",ROWS('MASTER SHEET'!$B$12:$B12))</f>
        <v>1</v>
      </c>
      <c s="130" t="str">
        <f>ATTENDANCESHEET!$B8</f>
        <v xml:space="preserve"> 3265916 </v>
      </c>
      <c s="130" t="str">
        <f>ATTENDANCESHEET!$D8</f>
        <v>AMIT MEGHWAL</v>
      </c>
      <c s="130" t="str">
        <f>ATTENDANCESHEET!$E8</f>
        <v>SWAI RAM</v>
      </c>
      <c s="118"/>
      <c s="118"/>
      <c s="118"/>
      <c s="118"/>
      <c s="118"/>
      <c s="118"/>
      <c s="130"/>
      <c s="118"/>
      <c s="109"/>
      <c s="130">
        <f>IF('MASTER SHEET'!$B12="","",ROWS('MASTER SHEET'!$B$12:$B12))</f>
        <v>1</v>
      </c>
      <c s="130" t="str">
        <f>ATTENDANCESHEET!$B8</f>
        <v xml:space="preserve"> 3265916 </v>
      </c>
      <c s="906" t="str">
        <f>ATTENDANCESHEET!$D8</f>
        <v>AMIT MEGHWAL</v>
      </c>
      <c s="907"/>
      <c s="906" t="str">
        <f>ATTENDANCESHEET!$E8</f>
        <v>SWAI RAM</v>
      </c>
      <c s="911"/>
      <c s="911"/>
      <c s="907"/>
      <c s="942"/>
      <c s="943"/>
      <c s="187"/>
    </row>
    <row r="10" spans="1:24" ht="18.75" customHeight="1">
      <c r="A10" s="130">
        <f>IF('MASTER SHEET'!$B13="","",ROWS('MASTER SHEET'!$B$12:$B13))</f>
        <v>2</v>
      </c>
      <c s="130" t="str">
        <f>ATTENDANCESHEET!$B9</f>
        <v xml:space="preserve"> 3265917 </v>
      </c>
      <c s="130" t="str">
        <f>ATTENDANCESHEET!$D9</f>
        <v>ANITA KANWAR</v>
      </c>
      <c s="130" t="str">
        <f>ATTENDANCESHEET!$E9</f>
        <v>PAPPU SINGH</v>
      </c>
      <c s="118"/>
      <c s="118"/>
      <c s="118"/>
      <c s="118"/>
      <c s="118"/>
      <c s="118"/>
      <c s="130"/>
      <c s="118"/>
      <c s="109"/>
      <c s="130">
        <f>IF('MASTER SHEET'!$B13="","",ROWS('MASTER SHEET'!$B$12:$B13))</f>
        <v>2</v>
      </c>
      <c s="130" t="str">
        <f>ATTENDANCESHEET!$B9</f>
        <v xml:space="preserve"> 3265917 </v>
      </c>
      <c s="906" t="str">
        <f>ATTENDANCESHEET!$D9</f>
        <v>ANITA KANWAR</v>
      </c>
      <c s="907"/>
      <c s="906" t="str">
        <f>ATTENDANCESHEET!$E9</f>
        <v>PAPPU SINGH</v>
      </c>
      <c s="911"/>
      <c s="911"/>
      <c s="907"/>
      <c s="942"/>
      <c s="943"/>
      <c s="187"/>
    </row>
    <row r="11" spans="1:24" ht="18.75" customHeight="1">
      <c r="A11" s="130">
        <f>IF('MASTER SHEET'!$B14="","",ROWS('MASTER SHEET'!$B$12:$B14))</f>
        <v>3</v>
      </c>
      <c s="130" t="str">
        <f>ATTENDANCESHEET!$B10</f>
        <v xml:space="preserve"> 3265918 </v>
      </c>
      <c s="130" t="str">
        <f>ATTENDANCESHEET!$D10</f>
        <v>HANS KANWAR</v>
      </c>
      <c s="130" t="str">
        <f>ATTENDANCESHEET!$E10</f>
        <v>DATAR SINGH</v>
      </c>
      <c s="118"/>
      <c s="118"/>
      <c s="118"/>
      <c s="118"/>
      <c s="118"/>
      <c s="118"/>
      <c s="130"/>
      <c s="118"/>
      <c s="109"/>
      <c s="130">
        <f>IF('MASTER SHEET'!$B14="","",ROWS('MASTER SHEET'!$B$12:$B14))</f>
        <v>3</v>
      </c>
      <c s="130" t="str">
        <f>ATTENDANCESHEET!$B10</f>
        <v xml:space="preserve"> 3265918 </v>
      </c>
      <c s="906" t="str">
        <f>ATTENDANCESHEET!$D10</f>
        <v>HANS KANWAR</v>
      </c>
      <c s="907"/>
      <c s="906" t="str">
        <f>ATTENDANCESHEET!$E10</f>
        <v>DATAR SINGH</v>
      </c>
      <c s="911"/>
      <c s="911"/>
      <c s="907"/>
      <c s="942"/>
      <c s="943"/>
      <c s="187"/>
    </row>
    <row r="12" spans="1:24" ht="18.75" customHeight="1">
      <c r="A12" s="130">
        <f>IF('MASTER SHEET'!$B15="","",ROWS('MASTER SHEET'!$B$12:$B15))</f>
        <v>4</v>
      </c>
      <c s="130" t="str">
        <f>ATTENDANCESHEET!$B11</f>
        <v xml:space="preserve"> 3265919 </v>
      </c>
      <c s="130" t="str">
        <f>ATTENDANCESHEET!$D11</f>
        <v>LALITA JANGIR</v>
      </c>
      <c s="130" t="str">
        <f>ATTENDANCESHEET!$E11</f>
        <v>GOKUL RAM</v>
      </c>
      <c s="118"/>
      <c s="118"/>
      <c s="118"/>
      <c s="118"/>
      <c s="118"/>
      <c s="118"/>
      <c s="130"/>
      <c s="118"/>
      <c s="109"/>
      <c s="130">
        <f>IF('MASTER SHEET'!$B15="","",ROWS('MASTER SHEET'!$B$12:$B15))</f>
        <v>4</v>
      </c>
      <c s="130" t="str">
        <f>ATTENDANCESHEET!$B11</f>
        <v xml:space="preserve"> 3265919 </v>
      </c>
      <c s="906" t="str">
        <f>ATTENDANCESHEET!$D11</f>
        <v>LALITA JANGIR</v>
      </c>
      <c s="907"/>
      <c s="906" t="str">
        <f>ATTENDANCESHEET!$E11</f>
        <v>GOKUL RAM</v>
      </c>
      <c s="911"/>
      <c s="911"/>
      <c s="907"/>
      <c s="942"/>
      <c s="943"/>
      <c s="187"/>
    </row>
    <row r="13" spans="1:24" ht="18.75" customHeight="1">
      <c r="A13" s="130">
        <f>IF('MASTER SHEET'!$B16="","",ROWS('MASTER SHEET'!$B$12:$B16))</f>
        <v>5</v>
      </c>
      <c s="130" t="str">
        <f>ATTENDANCESHEET!$B12</f>
        <v xml:space="preserve"> 3265920 </v>
      </c>
      <c s="130" t="str">
        <f>ATTENDANCESHEET!$D12</f>
        <v>MANJU NAYAK</v>
      </c>
      <c s="130" t="str">
        <f>ATTENDANCESHEET!$E12</f>
        <v>UGMA RAM</v>
      </c>
      <c s="118"/>
      <c s="118"/>
      <c s="118"/>
      <c s="118"/>
      <c s="118"/>
      <c s="118"/>
      <c s="130"/>
      <c s="118"/>
      <c s="109"/>
      <c s="130">
        <f>IF('MASTER SHEET'!$B16="","",ROWS('MASTER SHEET'!$B$12:$B16))</f>
        <v>5</v>
      </c>
      <c s="130" t="str">
        <f>ATTENDANCESHEET!$B12</f>
        <v xml:space="preserve"> 3265920 </v>
      </c>
      <c s="906" t="str">
        <f>ATTENDANCESHEET!$D12</f>
        <v>MANJU NAYAK</v>
      </c>
      <c s="907"/>
      <c s="906" t="str">
        <f>ATTENDANCESHEET!$E12</f>
        <v>UGMA RAM</v>
      </c>
      <c s="911"/>
      <c s="911"/>
      <c s="907"/>
      <c s="942"/>
      <c s="943"/>
      <c s="187"/>
    </row>
    <row r="14" spans="1:24" ht="18.75" customHeight="1">
      <c r="A14" s="130">
        <f>IF('MASTER SHEET'!$B17="","",ROWS('MASTER SHEET'!$B$12:$B17))</f>
        <v>6</v>
      </c>
      <c s="130" t="str">
        <f>ATTENDANCESHEET!$B13</f>
        <v xml:space="preserve"> 3265921 </v>
      </c>
      <c s="130" t="str">
        <f>ATTENDANCESHEET!$D13</f>
        <v>NIRMALA SAIN</v>
      </c>
      <c s="130" t="str">
        <f>ATTENDANCESHEET!$E13</f>
        <v>MOHANA RAM SAIN</v>
      </c>
      <c s="118"/>
      <c s="118"/>
      <c s="118"/>
      <c s="118"/>
      <c s="118"/>
      <c s="118"/>
      <c s="130"/>
      <c s="118"/>
      <c s="109"/>
      <c s="130">
        <f>IF('MASTER SHEET'!$B17="","",ROWS('MASTER SHEET'!$B$12:$B17))</f>
        <v>6</v>
      </c>
      <c s="130" t="str">
        <f>ATTENDANCESHEET!$B13</f>
        <v xml:space="preserve"> 3265921 </v>
      </c>
      <c s="906" t="str">
        <f>ATTENDANCESHEET!$D13</f>
        <v>NIRMALA SAIN</v>
      </c>
      <c s="907"/>
      <c s="906" t="str">
        <f>ATTENDANCESHEET!$E13</f>
        <v>MOHANA RAM SAIN</v>
      </c>
      <c s="911"/>
      <c s="911"/>
      <c s="907"/>
      <c s="942"/>
      <c s="943"/>
      <c s="187"/>
    </row>
    <row r="15" spans="1:24" ht="18.75" customHeight="1">
      <c r="A15" s="130">
        <f>IF('MASTER SHEET'!$B18="","",ROWS('MASTER SHEET'!$B$12:$B18))</f>
        <v>7</v>
      </c>
      <c s="130" t="str">
        <f>ATTENDANCESHEET!$B14</f>
        <v xml:space="preserve"> 3265922 </v>
      </c>
      <c s="130" t="str">
        <f>ATTENDANCESHEET!$D14</f>
        <v>PAYAL</v>
      </c>
      <c s="130" t="str">
        <f>ATTENDANCESHEET!$E14</f>
        <v>BABU LAL</v>
      </c>
      <c s="118"/>
      <c s="118"/>
      <c s="118"/>
      <c s="118"/>
      <c s="118"/>
      <c s="118"/>
      <c s="130"/>
      <c s="118"/>
      <c s="109"/>
      <c s="130">
        <f>IF('MASTER SHEET'!$B18="","",ROWS('MASTER SHEET'!$B$12:$B18))</f>
        <v>7</v>
      </c>
      <c s="130" t="str">
        <f>ATTENDANCESHEET!$B14</f>
        <v xml:space="preserve"> 3265922 </v>
      </c>
      <c s="906" t="str">
        <f>ATTENDANCESHEET!$D14</f>
        <v>PAYAL</v>
      </c>
      <c s="907"/>
      <c s="906" t="str">
        <f>ATTENDANCESHEET!$E14</f>
        <v>BABU LAL</v>
      </c>
      <c s="911"/>
      <c s="911"/>
      <c s="907"/>
      <c s="942"/>
      <c s="943"/>
      <c s="187"/>
    </row>
    <row r="16" spans="1:24" ht="18.75" customHeight="1">
      <c r="A16" s="130">
        <f>IF('MASTER SHEET'!$B19="","",ROWS('MASTER SHEET'!$B$12:$B19))</f>
        <v>8</v>
      </c>
      <c s="130" t="str">
        <f>ATTENDANCESHEET!$B15</f>
        <v xml:space="preserve"> 3265923 </v>
      </c>
      <c s="130" t="str">
        <f>ATTENDANCESHEET!$D15</f>
        <v>PRIYANKA</v>
      </c>
      <c s="130" t="str">
        <f>ATTENDANCESHEET!$E15</f>
        <v>JAGDISH</v>
      </c>
      <c s="118"/>
      <c s="118"/>
      <c s="118"/>
      <c s="118"/>
      <c s="118"/>
      <c s="118"/>
      <c s="130"/>
      <c s="118"/>
      <c s="109"/>
      <c s="130">
        <f>IF('MASTER SHEET'!$B19="","",ROWS('MASTER SHEET'!$B$12:$B19))</f>
        <v>8</v>
      </c>
      <c s="130" t="str">
        <f>ATTENDANCESHEET!$B15</f>
        <v xml:space="preserve"> 3265923 </v>
      </c>
      <c s="906" t="str">
        <f>ATTENDANCESHEET!$D15</f>
        <v>PRIYANKA</v>
      </c>
      <c s="907"/>
      <c s="906" t="str">
        <f>ATTENDANCESHEET!$E15</f>
        <v>JAGDISH</v>
      </c>
      <c s="911"/>
      <c s="911"/>
      <c s="907"/>
      <c s="942"/>
      <c s="943"/>
      <c s="187"/>
    </row>
    <row r="17" spans="1:24" ht="18.75" customHeight="1">
      <c r="A17" s="130">
        <f>IF('MASTER SHEET'!$B20="","",ROWS('MASTER SHEET'!$B$12:$B20))</f>
        <v>9</v>
      </c>
      <c s="130" t="str">
        <f>ATTENDANCESHEET!$B16</f>
        <v xml:space="preserve"> 3265924 </v>
      </c>
      <c s="130" t="str">
        <f>ATTENDANCESHEET!$D16</f>
        <v>PRIYANKA KANWAR</v>
      </c>
      <c s="130" t="str">
        <f>ATTENDANCESHEET!$E16</f>
        <v>MAL SINGH</v>
      </c>
      <c s="118"/>
      <c s="118"/>
      <c s="118"/>
      <c s="118"/>
      <c s="118"/>
      <c s="118"/>
      <c s="130"/>
      <c s="118"/>
      <c s="109"/>
      <c s="130">
        <f>IF('MASTER SHEET'!$B20="","",ROWS('MASTER SHEET'!$B$12:$B20))</f>
        <v>9</v>
      </c>
      <c s="130" t="str">
        <f>ATTENDANCESHEET!$B16</f>
        <v xml:space="preserve"> 3265924 </v>
      </c>
      <c s="906" t="str">
        <f>ATTENDANCESHEET!$D16</f>
        <v>PRIYANKA KANWAR</v>
      </c>
      <c s="907"/>
      <c s="906" t="str">
        <f>ATTENDANCESHEET!$E16</f>
        <v>MAL SINGH</v>
      </c>
      <c s="911"/>
      <c s="911"/>
      <c s="907"/>
      <c s="942"/>
      <c s="943"/>
      <c s="187"/>
    </row>
    <row r="18" spans="1:24" ht="18.75" customHeight="1">
      <c r="A18" s="130">
        <f>IF('MASTER SHEET'!$B21="","",ROWS('MASTER SHEET'!$B$12:$B21))</f>
        <v>10</v>
      </c>
      <c s="130" t="str">
        <f>ATTENDANCESHEET!$B17</f>
        <v xml:space="preserve"> 3265925 </v>
      </c>
      <c s="130" t="str">
        <f>ATTENDANCESHEET!$D17</f>
        <v>RENU NETAR</v>
      </c>
      <c s="130" t="str">
        <f>ATTENDANCESHEET!$E17</f>
        <v>MUKESH NETAR</v>
      </c>
      <c s="118"/>
      <c s="118"/>
      <c s="118"/>
      <c s="118"/>
      <c s="118"/>
      <c s="118"/>
      <c s="130"/>
      <c s="118"/>
      <c s="109"/>
      <c s="130">
        <f>IF('MASTER SHEET'!$B21="","",ROWS('MASTER SHEET'!$B$12:$B21))</f>
        <v>10</v>
      </c>
      <c s="130" t="str">
        <f>ATTENDANCESHEET!$B17</f>
        <v xml:space="preserve"> 3265925 </v>
      </c>
      <c s="906" t="str">
        <f>ATTENDANCESHEET!$D17</f>
        <v>RENU NETAR</v>
      </c>
      <c s="907"/>
      <c s="906" t="str">
        <f>ATTENDANCESHEET!$E17</f>
        <v>MUKESH NETAR</v>
      </c>
      <c s="911"/>
      <c s="911"/>
      <c s="907"/>
      <c s="942"/>
      <c s="943"/>
      <c s="187"/>
    </row>
    <row r="19" spans="1:24" ht="18.75" customHeight="1">
      <c r="A19" s="130">
        <f>IF('MASTER SHEET'!$B22="","",ROWS('MASTER SHEET'!$B$12:$B22))</f>
        <v>11</v>
      </c>
      <c s="130" t="str">
        <f>ATTENDANCESHEET!$B18</f>
        <v xml:space="preserve"> 3265926 </v>
      </c>
      <c s="130" t="str">
        <f>ATTENDANCESHEET!$D18</f>
        <v>SHARWAN</v>
      </c>
      <c s="130" t="str">
        <f>ATTENDANCESHEET!$E18</f>
        <v>BHANWARA RAM</v>
      </c>
      <c s="118"/>
      <c s="118"/>
      <c s="118"/>
      <c s="118"/>
      <c s="118"/>
      <c s="118"/>
      <c s="130"/>
      <c s="118"/>
      <c s="109"/>
      <c s="130">
        <f>IF('MASTER SHEET'!$B22="","",ROWS('MASTER SHEET'!$B$12:$B22))</f>
        <v>11</v>
      </c>
      <c s="130" t="str">
        <f>ATTENDANCESHEET!$B18</f>
        <v xml:space="preserve"> 3265926 </v>
      </c>
      <c s="906" t="str">
        <f>ATTENDANCESHEET!$D18</f>
        <v>SHARWAN</v>
      </c>
      <c s="907"/>
      <c s="906" t="str">
        <f>ATTENDANCESHEET!$E18</f>
        <v>BHANWARA RAM</v>
      </c>
      <c s="911"/>
      <c s="911"/>
      <c s="907"/>
      <c s="942"/>
      <c s="943"/>
      <c s="187"/>
    </row>
    <row r="20" spans="1:24" ht="18.75" customHeight="1">
      <c r="A20" s="130">
        <f>IF('MASTER SHEET'!$B23="","",ROWS('MASTER SHEET'!$B$12:$B23))</f>
        <v>12</v>
      </c>
      <c s="130" t="str">
        <f>ATTENDANCESHEET!$B19</f>
        <v xml:space="preserve"> 3265927 </v>
      </c>
      <c s="130" t="str">
        <f>ATTENDANCESHEET!$D19</f>
        <v>VASUNDHARA GURJAR</v>
      </c>
      <c s="130" t="str">
        <f>ATTENDANCESHEET!$E19</f>
        <v>RAMNIWAS</v>
      </c>
      <c s="118"/>
      <c s="118"/>
      <c s="118"/>
      <c s="118"/>
      <c s="118"/>
      <c s="118"/>
      <c s="130"/>
      <c s="118"/>
      <c s="109"/>
      <c s="130">
        <f>IF('MASTER SHEET'!$B23="","",ROWS('MASTER SHEET'!$B$12:$B23))</f>
        <v>12</v>
      </c>
      <c s="130" t="str">
        <f>ATTENDANCESHEET!$B19</f>
        <v xml:space="preserve"> 3265927 </v>
      </c>
      <c s="906" t="str">
        <f>ATTENDANCESHEET!$D19</f>
        <v>VASUNDHARA GURJAR</v>
      </c>
      <c s="907"/>
      <c s="906" t="str">
        <f>ATTENDANCESHEET!$E19</f>
        <v>RAMNIWAS</v>
      </c>
      <c s="911"/>
      <c s="911"/>
      <c s="907"/>
      <c s="942"/>
      <c s="943"/>
      <c s="187"/>
    </row>
    <row r="21" spans="1:24" ht="18.75" customHeight="1">
      <c r="A21" s="130" t="str">
        <f>IF('MASTER SHEET'!$B24="","",ROWS('MASTER SHEET'!$B$12:$B24))</f>
        <v/>
      </c>
      <c s="130" t="str">
        <f>ATTENDANCESHEET!$B20</f>
        <v xml:space="preserve">  </v>
      </c>
      <c s="130" t="str">
        <f>ATTENDANCESHEET!$D20</f>
        <v/>
      </c>
      <c s="130" t="str">
        <f>ATTENDANCESHEET!$E20</f>
        <v/>
      </c>
      <c s="118"/>
      <c s="118"/>
      <c s="118"/>
      <c s="118"/>
      <c s="118"/>
      <c s="118"/>
      <c s="130"/>
      <c s="118"/>
      <c s="109"/>
      <c s="130" t="str">
        <f>IF('MASTER SHEET'!$B24="","",ROWS('MASTER SHEET'!$B$12:$B24))</f>
        <v/>
      </c>
      <c s="130" t="str">
        <f>ATTENDANCESHEET!$B20</f>
        <v xml:space="preserve">  </v>
      </c>
      <c s="906" t="str">
        <f>ATTENDANCESHEET!$D20</f>
        <v/>
      </c>
      <c s="907"/>
      <c s="906" t="str">
        <f>ATTENDANCESHEET!$E20</f>
        <v/>
      </c>
      <c s="911"/>
      <c s="911"/>
      <c s="907"/>
      <c s="942"/>
      <c s="943"/>
      <c s="187"/>
    </row>
    <row r="22" spans="1:24" ht="18.75" customHeight="1">
      <c r="A22" s="130" t="str">
        <f>IF('MASTER SHEET'!$B25="","",ROWS('MASTER SHEET'!$B$12:$B25))</f>
        <v/>
      </c>
      <c s="130" t="str">
        <f>ATTENDANCESHEET!$B21</f>
        <v xml:space="preserve">  </v>
      </c>
      <c s="130" t="str">
        <f>ATTENDANCESHEET!$D21</f>
        <v/>
      </c>
      <c s="130" t="str">
        <f>ATTENDANCESHEET!$E21</f>
        <v/>
      </c>
      <c s="118"/>
      <c s="118"/>
      <c s="118"/>
      <c s="118"/>
      <c s="118"/>
      <c s="118"/>
      <c s="130"/>
      <c s="118"/>
      <c s="109"/>
      <c s="130" t="str">
        <f>IF('MASTER SHEET'!$B25="","",ROWS('MASTER SHEET'!$B$12:$B25))</f>
        <v/>
      </c>
      <c s="130" t="str">
        <f>ATTENDANCESHEET!$B21</f>
        <v xml:space="preserve">  </v>
      </c>
      <c s="906" t="str">
        <f>ATTENDANCESHEET!$D21</f>
        <v/>
      </c>
      <c s="907"/>
      <c s="906" t="str">
        <f>ATTENDANCESHEET!$E21</f>
        <v/>
      </c>
      <c s="911"/>
      <c s="911"/>
      <c s="907"/>
      <c s="942"/>
      <c s="943"/>
      <c s="187"/>
    </row>
    <row r="23" spans="1:24" ht="18.75" customHeight="1">
      <c r="A23" s="130" t="str">
        <f>IF('MASTER SHEET'!$B26="","",ROWS('MASTER SHEET'!$B$12:$B26))</f>
        <v/>
      </c>
      <c s="130" t="str">
        <f>ATTENDANCESHEET!$B22</f>
        <v xml:space="preserve">  </v>
      </c>
      <c s="130" t="str">
        <f>ATTENDANCESHEET!$D22</f>
        <v/>
      </c>
      <c s="130" t="str">
        <f>ATTENDANCESHEET!$E22</f>
        <v/>
      </c>
      <c s="118"/>
      <c s="118"/>
      <c s="118"/>
      <c s="118"/>
      <c s="118"/>
      <c s="118"/>
      <c s="130"/>
      <c s="118"/>
      <c s="109"/>
      <c s="130" t="str">
        <f>IF('MASTER SHEET'!$B26="","",ROWS('MASTER SHEET'!$B$12:$B26))</f>
        <v/>
      </c>
      <c s="130" t="str">
        <f>ATTENDANCESHEET!$B22</f>
        <v xml:space="preserve">  </v>
      </c>
      <c s="906" t="str">
        <f>ATTENDANCESHEET!$D22</f>
        <v/>
      </c>
      <c s="907"/>
      <c s="906" t="str">
        <f>ATTENDANCESHEET!$E22</f>
        <v/>
      </c>
      <c s="911"/>
      <c s="911"/>
      <c s="907"/>
      <c s="942"/>
      <c s="943"/>
      <c s="187"/>
    </row>
    <row r="24" spans="1:24" s="108" customFormat="1" ht="18" customHeight="1">
      <c r="A24" s="131"/>
      <c s="131"/>
      <c s="131"/>
      <c s="131"/>
      <c s="131"/>
      <c s="131"/>
      <c s="131"/>
      <c s="131"/>
      <c s="131"/>
      <c s="131"/>
      <c s="131"/>
      <c s="131"/>
      <c s="109"/>
      <c s="148"/>
      <c s="149"/>
      <c s="150"/>
      <c s="150"/>
      <c s="150"/>
      <c s="150"/>
      <c s="150"/>
      <c s="150"/>
      <c s="150"/>
      <c s="150"/>
      <c s="150"/>
    </row>
    <row r="25" spans="1:24" ht="21.75" customHeight="1">
      <c r="A25" s="132"/>
      <c s="132"/>
      <c s="132"/>
      <c s="132"/>
      <c s="132"/>
      <c s="132"/>
      <c s="132"/>
      <c s="132"/>
      <c s="132"/>
      <c s="132"/>
      <c s="132"/>
      <c s="132"/>
      <c s="109"/>
      <c s="132"/>
      <c s="134" t="s">
        <v>290</v>
      </c>
      <c s="151"/>
      <c s="134"/>
      <c s="134" t="s">
        <v>290</v>
      </c>
      <c s="134"/>
      <c s="134"/>
      <c s="132"/>
      <c s="947"/>
      <c s="947"/>
      <c s="132"/>
    </row>
    <row r="26" spans="1:24" ht="21" customHeight="1">
      <c r="A26" s="133" t="s">
        <v>291</v>
      </c>
      <c s="132"/>
      <c s="132"/>
      <c s="132"/>
      <c s="132"/>
      <c s="132"/>
      <c s="132"/>
      <c s="132"/>
      <c s="952" t="s">
        <v>210</v>
      </c>
      <c s="952"/>
      <c s="952"/>
      <c s="132"/>
      <c s="109"/>
      <c s="132"/>
      <c s="134" t="s">
        <v>291</v>
      </c>
      <c s="151"/>
      <c s="134"/>
      <c s="952" t="s">
        <v>210</v>
      </c>
      <c s="952"/>
      <c s="952"/>
      <c s="132"/>
      <c s="946"/>
      <c s="946"/>
      <c s="132"/>
    </row>
    <row r="27" spans="1:24" ht="20.25" customHeight="1">
      <c r="A27" s="132"/>
      <c s="135"/>
      <c s="132"/>
      <c s="132"/>
      <c s="132"/>
      <c s="132"/>
      <c s="132"/>
      <c s="132"/>
      <c s="136"/>
      <c s="137"/>
      <c s="132"/>
      <c s="132"/>
      <c s="109"/>
      <c s="132"/>
      <c s="151"/>
      <c s="151"/>
      <c s="151" t="s">
        <v>292</v>
      </c>
      <c s="134"/>
      <c s="134"/>
      <c s="134"/>
      <c s="132"/>
      <c s="132"/>
      <c s="132"/>
      <c s="132"/>
    </row>
    <row r="28" spans="1:24" ht="15">
      <c r="A28" s="132"/>
      <c s="132"/>
      <c s="132"/>
      <c s="132"/>
      <c s="132"/>
      <c s="132"/>
      <c s="132"/>
      <c s="132"/>
      <c s="132"/>
      <c s="132"/>
      <c s="138"/>
      <c s="132"/>
      <c s="109"/>
      <c s="132"/>
      <c s="151"/>
      <c s="134"/>
      <c s="151" t="s">
        <v>293</v>
      </c>
      <c s="134"/>
      <c s="134"/>
      <c s="151"/>
      <c s="152"/>
      <c s="132"/>
      <c s="132"/>
      <c s="132"/>
    </row>
    <row r="29" spans="1:24" ht="15.75" customHeight="1">
      <c r="A29" s="132"/>
      <c s="132"/>
      <c s="132"/>
      <c s="132"/>
      <c s="132"/>
      <c s="132"/>
      <c s="132"/>
      <c s="132"/>
      <c s="132"/>
      <c s="132"/>
      <c s="132"/>
      <c s="132"/>
      <c s="109"/>
      <c s="132"/>
      <c s="132"/>
      <c s="132"/>
      <c s="152"/>
      <c s="132"/>
      <c s="132"/>
      <c s="152"/>
      <c s="152"/>
      <c s="132"/>
      <c s="132"/>
      <c s="132"/>
    </row>
    <row r="30" spans="1:24" ht="6.75" customHeight="1">
      <c r="A30" s="132"/>
      <c s="132"/>
      <c s="132"/>
      <c s="132"/>
      <c s="132"/>
      <c s="132"/>
      <c s="132"/>
      <c s="132"/>
      <c s="132"/>
      <c s="132"/>
      <c s="132"/>
      <c s="132"/>
      <c s="109"/>
      <c s="132"/>
      <c s="132"/>
      <c s="132"/>
      <c s="132"/>
      <c s="132"/>
      <c s="132"/>
      <c s="132"/>
      <c s="132"/>
      <c s="132"/>
      <c s="132"/>
      <c s="132"/>
    </row>
    <row r="31" spans="1:24" ht="21.75" customHeight="1">
      <c r="A31" s="890" t="str">
        <f>A2</f>
        <v>माध्यमिक शिक्षा बोर्ड राजस्थान, अजमेर</v>
      </c>
      <c s="891"/>
      <c s="891"/>
      <c s="891"/>
      <c s="891"/>
      <c s="891"/>
      <c s="891"/>
      <c s="891"/>
      <c s="891"/>
      <c s="891"/>
      <c s="891"/>
      <c s="892"/>
      <c r="N31" s="890" t="str">
        <f>A31</f>
        <v>माध्यमिक शिक्षा बोर्ड राजस्थान, अजमेर</v>
      </c>
      <c s="891"/>
      <c s="891"/>
      <c s="891"/>
      <c s="891"/>
      <c s="891"/>
      <c s="891"/>
      <c s="891"/>
      <c s="891"/>
      <c s="891"/>
      <c s="892"/>
    </row>
    <row r="32" spans="1:24" ht="21.75" customHeight="1">
      <c r="A32" s="890" t="str">
        <f>A3</f>
        <v xml:space="preserve">    उच्च माध्यमिक प्रायोगिक परीक्षा - 2024</v>
      </c>
      <c s="891"/>
      <c s="891"/>
      <c s="891"/>
      <c s="891"/>
      <c s="891"/>
      <c s="891"/>
      <c s="891"/>
      <c s="891"/>
      <c s="891"/>
      <c s="891"/>
      <c s="892"/>
      <c r="N32" s="890" t="str">
        <f>A32</f>
        <v xml:space="preserve">    उच्च माध्यमिक प्रायोगिक परीक्षा - 2024</v>
      </c>
      <c s="891"/>
      <c s="891"/>
      <c s="891"/>
      <c s="891"/>
      <c s="891"/>
      <c s="891"/>
      <c s="891"/>
      <c s="891"/>
      <c s="891"/>
      <c s="892"/>
    </row>
    <row r="33" spans="1:24" ht="17.25" customHeight="1">
      <c r="A33" s="904" t="s">
        <v>9</v>
      </c>
      <c s="904"/>
      <c s="418" t="s">
        <v>265</v>
      </c>
      <c s="419" t="s">
        <v>264</v>
      </c>
      <c s="948" t="s">
        <v>306</v>
      </c>
      <c s="948"/>
      <c s="948"/>
      <c s="948"/>
      <c s="948"/>
      <c s="948"/>
      <c s="341" t="s">
        <v>103</v>
      </c>
      <c s="344"/>
      <c s="109"/>
      <c s="146" t="s">
        <v>9</v>
      </c>
      <c s="956" t="s">
        <v>265</v>
      </c>
      <c s="957"/>
      <c s="921" t="s">
        <v>319</v>
      </c>
      <c s="922"/>
      <c s="922"/>
      <c s="922"/>
      <c s="954" t="s">
        <v>264</v>
      </c>
      <c s="954"/>
      <c s="954"/>
      <c s="955"/>
    </row>
    <row r="34" spans="1:24" ht="17.25" customHeight="1">
      <c r="A34" s="140" t="s">
        <v>108</v>
      </c>
      <c s="140"/>
      <c s="908" t="str">
        <f>C5</f>
        <v>GOVT.SEN.SEC.SCHOOL DASANA KHURD (MOULASR)DEEDWANA-KUCHAMAN</v>
      </c>
      <c s="908"/>
      <c s="908"/>
      <c s="908"/>
      <c s="908"/>
      <c s="908"/>
      <c s="908"/>
      <c s="908"/>
      <c s="342" t="s">
        <v>284</v>
      </c>
      <c s="420"/>
      <c s="109"/>
      <c s="111" t="s">
        <v>305</v>
      </c>
      <c s="123"/>
      <c s="909"/>
      <c s="910"/>
      <c s="910"/>
      <c s="910"/>
      <c s="910"/>
      <c s="113"/>
      <c s="114" t="s">
        <v>284</v>
      </c>
      <c s="900"/>
      <c s="901"/>
    </row>
    <row r="35" spans="1:24" ht="48.75" customHeight="1">
      <c r="A35" s="876" t="s">
        <v>287</v>
      </c>
      <c s="876" t="s">
        <v>288</v>
      </c>
      <c s="876" t="s">
        <v>2</v>
      </c>
      <c s="876" t="s">
        <v>29</v>
      </c>
      <c s="876" t="s">
        <v>307</v>
      </c>
      <c s="876"/>
      <c s="128" t="s">
        <v>309</v>
      </c>
      <c s="142" t="s">
        <v>310</v>
      </c>
      <c s="143" t="s">
        <v>311</v>
      </c>
      <c s="144" t="s">
        <v>312</v>
      </c>
      <c s="339" t="s">
        <v>313</v>
      </c>
      <c s="876" t="s">
        <v>31</v>
      </c>
      <c s="109"/>
      <c s="876" t="s">
        <v>287</v>
      </c>
      <c s="876" t="s">
        <v>288</v>
      </c>
      <c s="876" t="s">
        <v>2</v>
      </c>
      <c s="876" t="s">
        <v>29</v>
      </c>
      <c s="127" t="s">
        <v>321</v>
      </c>
      <c s="127" t="s">
        <v>323</v>
      </c>
      <c s="127" t="s">
        <v>324</v>
      </c>
      <c s="912" t="s">
        <v>325</v>
      </c>
      <c s="912"/>
      <c s="949" t="s">
        <v>31</v>
      </c>
      <c s="949"/>
    </row>
    <row r="36" spans="1:24" ht="18" customHeight="1">
      <c r="A36" s="876"/>
      <c s="876"/>
      <c s="876"/>
      <c s="876"/>
      <c s="876"/>
      <c s="876"/>
      <c s="129" t="s">
        <v>314</v>
      </c>
      <c s="129" t="s">
        <v>137</v>
      </c>
      <c s="129" t="s">
        <v>137</v>
      </c>
      <c s="129" t="s">
        <v>137</v>
      </c>
      <c s="129" t="s">
        <v>315</v>
      </c>
      <c s="876"/>
      <c s="109"/>
      <c s="876"/>
      <c s="876"/>
      <c s="876"/>
      <c s="876"/>
      <c s="161" t="s">
        <v>322</v>
      </c>
      <c s="161" t="s">
        <v>326</v>
      </c>
      <c s="161" t="s">
        <v>326</v>
      </c>
      <c s="944" t="s">
        <v>327</v>
      </c>
      <c s="944"/>
      <c s="945"/>
      <c s="945"/>
    </row>
    <row r="37" spans="1:24" ht="20.25" customHeight="1">
      <c r="A37" s="130">
        <f>IF('MASTER SHEET'!$B12="","",ROWS('MASTER SHEET'!$B$12:$B12))</f>
        <v>1</v>
      </c>
      <c s="130" t="str">
        <f>ATTENDANCESHEET!$B8</f>
        <v xml:space="preserve"> 3265916 </v>
      </c>
      <c s="130" t="str">
        <f>ATTENDANCESHEET!$D8</f>
        <v>AMIT MEGHWAL</v>
      </c>
      <c s="130" t="str">
        <f>ATTENDANCESHEET!$E8</f>
        <v>SWAI RAM</v>
      </c>
      <c s="883" t="str">
        <f t="shared" si="0" ref="E37:L37">IF(F37="","",1)</f>
        <v/>
      </c>
      <c s="884"/>
      <c s="118" t="str">
        <f t="shared" si="0"/>
        <v/>
      </c>
      <c s="118" t="str">
        <f t="shared" si="0"/>
        <v/>
      </c>
      <c s="118" t="str">
        <f t="shared" si="0"/>
        <v/>
      </c>
      <c s="118" t="str">
        <f t="shared" si="0"/>
        <v/>
      </c>
      <c s="118" t="str">
        <f t="shared" si="0"/>
        <v/>
      </c>
      <c s="118" t="str">
        <f t="shared" si="0"/>
        <v/>
      </c>
      <c s="109"/>
      <c s="130">
        <f>IF('MASTER SHEET'!$B12="","",ROWS('MASTER SHEET'!$B$12:$B12))</f>
        <v>1</v>
      </c>
      <c s="118" t="str">
        <f>ATTENDANCESHEET!$B8</f>
        <v xml:space="preserve"> 3265916 </v>
      </c>
      <c s="118" t="str">
        <f>ATTENDANCESHEET!$D8</f>
        <v>AMIT MEGHWAL</v>
      </c>
      <c s="118" t="str">
        <f>ATTENDANCESHEET!$E8</f>
        <v>SWAI RAM</v>
      </c>
      <c s="344"/>
      <c s="344"/>
      <c s="344"/>
      <c s="878" t="str">
        <f t="shared" si="1" ref="U37:U51">IF(R37="","",SUM(R37:T37))</f>
        <v/>
      </c>
      <c s="878"/>
      <c s="877"/>
      <c s="877"/>
    </row>
    <row r="38" spans="1:24" ht="20.25" customHeight="1">
      <c r="A38" s="130">
        <f>IF('MASTER SHEET'!$B13="","",ROWS('MASTER SHEET'!$B$12:$B13))</f>
        <v>2</v>
      </c>
      <c s="130" t="str">
        <f>ATTENDANCESHEET!$B9</f>
        <v xml:space="preserve"> 3265917 </v>
      </c>
      <c s="130" t="str">
        <f>ATTENDANCESHEET!$D9</f>
        <v>ANITA KANWAR</v>
      </c>
      <c s="130" t="str">
        <f>ATTENDANCESHEET!$E9</f>
        <v>PAPPU SINGH</v>
      </c>
      <c s="883" t="str">
        <f t="shared" si="2" ref="E38:L51">IF(F38="","",1)</f>
        <v/>
      </c>
      <c s="884" t="str">
        <f t="shared" si="2"/>
        <v/>
      </c>
      <c s="118" t="str">
        <f t="shared" si="2"/>
        <v/>
      </c>
      <c s="118" t="str">
        <f t="shared" si="2"/>
        <v/>
      </c>
      <c s="118" t="str">
        <f t="shared" si="2"/>
        <v/>
      </c>
      <c s="118" t="str">
        <f t="shared" si="2"/>
        <v/>
      </c>
      <c s="118" t="str">
        <f t="shared" si="2"/>
        <v/>
      </c>
      <c s="118" t="str">
        <f t="shared" si="2"/>
        <v/>
      </c>
      <c s="109"/>
      <c s="130">
        <f>IF('MASTER SHEET'!$B13="","",ROWS('MASTER SHEET'!$B$12:$B13))</f>
        <v>2</v>
      </c>
      <c s="118" t="str">
        <f>ATTENDANCESHEET!$B9</f>
        <v xml:space="preserve"> 3265917 </v>
      </c>
      <c s="118" t="str">
        <f>ATTENDANCESHEET!$D9</f>
        <v>ANITA KANWAR</v>
      </c>
      <c s="118" t="str">
        <f>ATTENDANCESHEET!$E9</f>
        <v>PAPPU SINGH</v>
      </c>
      <c s="344"/>
      <c s="344"/>
      <c s="344"/>
      <c s="878" t="str">
        <f t="shared" si="1"/>
        <v/>
      </c>
      <c s="878"/>
      <c s="877"/>
      <c s="877"/>
    </row>
    <row r="39" spans="1:24" ht="20.25" customHeight="1">
      <c r="A39" s="130">
        <f>IF('MASTER SHEET'!$B14="","",ROWS('MASTER SHEET'!$B$12:$B14))</f>
        <v>3</v>
      </c>
      <c s="130" t="str">
        <f>ATTENDANCESHEET!$B10</f>
        <v xml:space="preserve"> 3265918 </v>
      </c>
      <c s="130" t="str">
        <f>ATTENDANCESHEET!$D10</f>
        <v>HANS KANWAR</v>
      </c>
      <c s="130" t="str">
        <f>ATTENDANCESHEET!$E10</f>
        <v>DATAR SINGH</v>
      </c>
      <c s="883" t="str">
        <f t="shared" si="2"/>
        <v/>
      </c>
      <c s="884" t="str">
        <f t="shared" si="2"/>
        <v/>
      </c>
      <c s="118" t="str">
        <f t="shared" si="2"/>
        <v/>
      </c>
      <c s="118" t="str">
        <f t="shared" si="2"/>
        <v/>
      </c>
      <c s="118" t="str">
        <f t="shared" si="2"/>
        <v/>
      </c>
      <c s="118" t="str">
        <f t="shared" si="2"/>
        <v/>
      </c>
      <c s="118" t="str">
        <f t="shared" si="2"/>
        <v/>
      </c>
      <c s="118" t="str">
        <f t="shared" si="2"/>
        <v/>
      </c>
      <c s="109"/>
      <c s="130">
        <f>IF('MASTER SHEET'!$B14="","",ROWS('MASTER SHEET'!$B$12:$B14))</f>
        <v>3</v>
      </c>
      <c s="118" t="str">
        <f>ATTENDANCESHEET!$B10</f>
        <v xml:space="preserve"> 3265918 </v>
      </c>
      <c s="118" t="str">
        <f>ATTENDANCESHEET!$D10</f>
        <v>HANS KANWAR</v>
      </c>
      <c s="118" t="str">
        <f>ATTENDANCESHEET!$E10</f>
        <v>DATAR SINGH</v>
      </c>
      <c s="344"/>
      <c s="344"/>
      <c s="344"/>
      <c s="878" t="str">
        <f t="shared" si="1"/>
        <v/>
      </c>
      <c s="878"/>
      <c s="877"/>
      <c s="877"/>
    </row>
    <row r="40" spans="1:24" ht="20.25" customHeight="1">
      <c r="A40" s="130">
        <f>IF('MASTER SHEET'!$B15="","",ROWS('MASTER SHEET'!$B$12:$B15))</f>
        <v>4</v>
      </c>
      <c s="130" t="str">
        <f>ATTENDANCESHEET!$B11</f>
        <v xml:space="preserve"> 3265919 </v>
      </c>
      <c s="130" t="str">
        <f>ATTENDANCESHEET!$D11</f>
        <v>LALITA JANGIR</v>
      </c>
      <c s="130" t="str">
        <f>ATTENDANCESHEET!$E11</f>
        <v>GOKUL RAM</v>
      </c>
      <c s="883" t="str">
        <f t="shared" si="2"/>
        <v/>
      </c>
      <c s="884" t="str">
        <f t="shared" si="2"/>
        <v/>
      </c>
      <c s="118" t="str">
        <f t="shared" si="2"/>
        <v/>
      </c>
      <c s="118" t="str">
        <f t="shared" si="2"/>
        <v/>
      </c>
      <c s="118" t="str">
        <f t="shared" si="2"/>
        <v/>
      </c>
      <c s="118" t="str">
        <f t="shared" si="2"/>
        <v/>
      </c>
      <c s="118" t="str">
        <f t="shared" si="2"/>
        <v/>
      </c>
      <c s="118" t="str">
        <f t="shared" si="2"/>
        <v/>
      </c>
      <c s="109"/>
      <c s="130">
        <f>IF('MASTER SHEET'!$B15="","",ROWS('MASTER SHEET'!$B$12:$B15))</f>
        <v>4</v>
      </c>
      <c s="118" t="str">
        <f>ATTENDANCESHEET!$B11</f>
        <v xml:space="preserve"> 3265919 </v>
      </c>
      <c s="118" t="str">
        <f>ATTENDANCESHEET!$D11</f>
        <v>LALITA JANGIR</v>
      </c>
      <c s="118" t="str">
        <f>ATTENDANCESHEET!$E11</f>
        <v>GOKUL RAM</v>
      </c>
      <c s="344"/>
      <c s="344"/>
      <c s="344"/>
      <c s="878" t="str">
        <f t="shared" si="1"/>
        <v/>
      </c>
      <c s="878"/>
      <c s="877"/>
      <c s="877"/>
    </row>
    <row r="41" spans="1:24" ht="20.25" customHeight="1">
      <c r="A41" s="130">
        <f>IF('MASTER SHEET'!$B16="","",ROWS('MASTER SHEET'!$B$12:$B16))</f>
        <v>5</v>
      </c>
      <c s="130" t="str">
        <f>ATTENDANCESHEET!$B12</f>
        <v xml:space="preserve"> 3265920 </v>
      </c>
      <c s="130" t="str">
        <f>ATTENDANCESHEET!$D12</f>
        <v>MANJU NAYAK</v>
      </c>
      <c s="130" t="str">
        <f>ATTENDANCESHEET!$E12</f>
        <v>UGMA RAM</v>
      </c>
      <c s="883" t="str">
        <f t="shared" si="2"/>
        <v/>
      </c>
      <c s="884" t="str">
        <f t="shared" si="2"/>
        <v/>
      </c>
      <c s="118" t="str">
        <f t="shared" si="2"/>
        <v/>
      </c>
      <c s="118" t="str">
        <f t="shared" si="2"/>
        <v/>
      </c>
      <c s="118" t="str">
        <f t="shared" si="2"/>
        <v/>
      </c>
      <c s="118" t="str">
        <f t="shared" si="2"/>
        <v/>
      </c>
      <c s="118" t="str">
        <f t="shared" si="2"/>
        <v/>
      </c>
      <c s="118" t="str">
        <f t="shared" si="2"/>
        <v/>
      </c>
      <c s="109"/>
      <c s="130">
        <f>IF('MASTER SHEET'!$B16="","",ROWS('MASTER SHEET'!$B$12:$B16))</f>
        <v>5</v>
      </c>
      <c s="118" t="str">
        <f>ATTENDANCESHEET!$B12</f>
        <v xml:space="preserve"> 3265920 </v>
      </c>
      <c s="118" t="str">
        <f>ATTENDANCESHEET!$D12</f>
        <v>MANJU NAYAK</v>
      </c>
      <c s="118" t="str">
        <f>ATTENDANCESHEET!$E12</f>
        <v>UGMA RAM</v>
      </c>
      <c s="344"/>
      <c s="344"/>
      <c s="344"/>
      <c s="878" t="str">
        <f t="shared" si="1"/>
        <v/>
      </c>
      <c s="878"/>
      <c s="877"/>
      <c s="877"/>
    </row>
    <row r="42" spans="1:24" ht="20.25" customHeight="1">
      <c r="A42" s="130">
        <f>IF('MASTER SHEET'!$B17="","",ROWS('MASTER SHEET'!$B$12:$B17))</f>
        <v>6</v>
      </c>
      <c s="130" t="str">
        <f>ATTENDANCESHEET!$B13</f>
        <v xml:space="preserve"> 3265921 </v>
      </c>
      <c s="130" t="str">
        <f>ATTENDANCESHEET!$D13</f>
        <v>NIRMALA SAIN</v>
      </c>
      <c s="130" t="str">
        <f>ATTENDANCESHEET!$E13</f>
        <v>MOHANA RAM SAIN</v>
      </c>
      <c s="883" t="str">
        <f t="shared" si="2"/>
        <v/>
      </c>
      <c s="884" t="str">
        <f t="shared" si="2"/>
        <v/>
      </c>
      <c s="118" t="str">
        <f t="shared" si="2"/>
        <v/>
      </c>
      <c s="118" t="str">
        <f t="shared" si="2"/>
        <v/>
      </c>
      <c s="118" t="str">
        <f t="shared" si="2"/>
        <v/>
      </c>
      <c s="118" t="str">
        <f t="shared" si="2"/>
        <v/>
      </c>
      <c s="118" t="str">
        <f t="shared" si="2"/>
        <v/>
      </c>
      <c s="118" t="str">
        <f t="shared" si="2"/>
        <v/>
      </c>
      <c s="109"/>
      <c s="130">
        <f>IF('MASTER SHEET'!$B17="","",ROWS('MASTER SHEET'!$B$12:$B17))</f>
        <v>6</v>
      </c>
      <c s="118" t="str">
        <f>ATTENDANCESHEET!$B13</f>
        <v xml:space="preserve"> 3265921 </v>
      </c>
      <c s="118" t="str">
        <f>ATTENDANCESHEET!$D13</f>
        <v>NIRMALA SAIN</v>
      </c>
      <c s="118" t="str">
        <f>ATTENDANCESHEET!$E13</f>
        <v>MOHANA RAM SAIN</v>
      </c>
      <c s="344"/>
      <c s="344"/>
      <c s="344"/>
      <c s="878" t="str">
        <f t="shared" si="1"/>
        <v/>
      </c>
      <c s="878"/>
      <c s="877"/>
      <c s="877"/>
    </row>
    <row r="43" spans="1:24" ht="20.25" customHeight="1">
      <c r="A43" s="130">
        <f>IF('MASTER SHEET'!$B18="","",ROWS('MASTER SHEET'!$B$12:$B18))</f>
        <v>7</v>
      </c>
      <c s="130" t="str">
        <f>ATTENDANCESHEET!$B14</f>
        <v xml:space="preserve"> 3265922 </v>
      </c>
      <c s="130" t="str">
        <f>ATTENDANCESHEET!$D14</f>
        <v>PAYAL</v>
      </c>
      <c s="130" t="str">
        <f>ATTENDANCESHEET!$E14</f>
        <v>BABU LAL</v>
      </c>
      <c s="883" t="str">
        <f t="shared" si="2"/>
        <v/>
      </c>
      <c s="884" t="str">
        <f t="shared" si="2"/>
        <v/>
      </c>
      <c s="118" t="str">
        <f t="shared" si="2"/>
        <v/>
      </c>
      <c s="118" t="str">
        <f t="shared" si="2"/>
        <v/>
      </c>
      <c s="118" t="str">
        <f t="shared" si="2"/>
        <v/>
      </c>
      <c s="118" t="str">
        <f t="shared" si="2"/>
        <v/>
      </c>
      <c s="118" t="str">
        <f t="shared" si="2"/>
        <v/>
      </c>
      <c s="118" t="str">
        <f t="shared" si="2"/>
        <v/>
      </c>
      <c s="109"/>
      <c s="130">
        <f>IF('MASTER SHEET'!$B18="","",ROWS('MASTER SHEET'!$B$12:$B18))</f>
        <v>7</v>
      </c>
      <c s="118" t="str">
        <f>ATTENDANCESHEET!$B14</f>
        <v xml:space="preserve"> 3265922 </v>
      </c>
      <c s="118" t="str">
        <f>ATTENDANCESHEET!$D14</f>
        <v>PAYAL</v>
      </c>
      <c s="118" t="str">
        <f>ATTENDANCESHEET!$E14</f>
        <v>BABU LAL</v>
      </c>
      <c s="344"/>
      <c s="344"/>
      <c s="344"/>
      <c s="878" t="str">
        <f t="shared" si="1"/>
        <v/>
      </c>
      <c s="878"/>
      <c s="877"/>
      <c s="877"/>
    </row>
    <row r="44" spans="1:24" ht="20.25" customHeight="1">
      <c r="A44" s="130">
        <f>IF('MASTER SHEET'!$B19="","",ROWS('MASTER SHEET'!$B$12:$B19))</f>
        <v>8</v>
      </c>
      <c s="130" t="str">
        <f>ATTENDANCESHEET!$B15</f>
        <v xml:space="preserve"> 3265923 </v>
      </c>
      <c s="130" t="str">
        <f>ATTENDANCESHEET!$D15</f>
        <v>PRIYANKA</v>
      </c>
      <c s="130" t="str">
        <f>ATTENDANCESHEET!$E15</f>
        <v>JAGDISH</v>
      </c>
      <c s="883" t="str">
        <f t="shared" si="2"/>
        <v/>
      </c>
      <c s="884" t="str">
        <f t="shared" si="2"/>
        <v/>
      </c>
      <c s="118" t="str">
        <f t="shared" si="2"/>
        <v/>
      </c>
      <c s="118" t="str">
        <f t="shared" si="2"/>
        <v/>
      </c>
      <c s="118" t="str">
        <f t="shared" si="2"/>
        <v/>
      </c>
      <c s="118" t="str">
        <f t="shared" si="2"/>
        <v/>
      </c>
      <c s="118" t="str">
        <f t="shared" si="2"/>
        <v/>
      </c>
      <c s="118" t="str">
        <f t="shared" si="2"/>
        <v/>
      </c>
      <c s="109"/>
      <c s="130">
        <f>IF('MASTER SHEET'!$B19="","",ROWS('MASTER SHEET'!$B$12:$B19))</f>
        <v>8</v>
      </c>
      <c s="118" t="str">
        <f>ATTENDANCESHEET!$B15</f>
        <v xml:space="preserve"> 3265923 </v>
      </c>
      <c s="118" t="str">
        <f>ATTENDANCESHEET!$D15</f>
        <v>PRIYANKA</v>
      </c>
      <c s="118" t="str">
        <f>ATTENDANCESHEET!$E15</f>
        <v>JAGDISH</v>
      </c>
      <c s="344"/>
      <c s="344"/>
      <c s="344"/>
      <c s="878" t="str">
        <f t="shared" si="1"/>
        <v/>
      </c>
      <c s="878"/>
      <c s="877"/>
      <c s="877"/>
    </row>
    <row r="45" spans="1:24" ht="20.25" customHeight="1">
      <c r="A45" s="130">
        <f>IF('MASTER SHEET'!$B20="","",ROWS('MASTER SHEET'!$B$12:$B20))</f>
        <v>9</v>
      </c>
      <c s="130" t="str">
        <f>ATTENDANCESHEET!$B16</f>
        <v xml:space="preserve"> 3265924 </v>
      </c>
      <c s="130" t="str">
        <f>ATTENDANCESHEET!$D16</f>
        <v>PRIYANKA KANWAR</v>
      </c>
      <c s="130" t="str">
        <f>ATTENDANCESHEET!$E16</f>
        <v>MAL SINGH</v>
      </c>
      <c s="883" t="str">
        <f t="shared" si="2"/>
        <v/>
      </c>
      <c s="884" t="str">
        <f t="shared" si="2"/>
        <v/>
      </c>
      <c s="118" t="str">
        <f t="shared" si="2"/>
        <v/>
      </c>
      <c s="118" t="str">
        <f t="shared" si="2"/>
        <v/>
      </c>
      <c s="118" t="str">
        <f t="shared" si="2"/>
        <v/>
      </c>
      <c s="118" t="str">
        <f t="shared" si="2"/>
        <v/>
      </c>
      <c s="118" t="str">
        <f t="shared" si="2"/>
        <v/>
      </c>
      <c s="118" t="str">
        <f t="shared" si="2"/>
        <v/>
      </c>
      <c s="109"/>
      <c s="130">
        <f>IF('MASTER SHEET'!$B20="","",ROWS('MASTER SHEET'!$B$12:$B20))</f>
        <v>9</v>
      </c>
      <c s="118" t="str">
        <f>ATTENDANCESHEET!$B16</f>
        <v xml:space="preserve"> 3265924 </v>
      </c>
      <c s="118" t="str">
        <f>ATTENDANCESHEET!$D16</f>
        <v>PRIYANKA KANWAR</v>
      </c>
      <c s="118" t="str">
        <f>ATTENDANCESHEET!$E16</f>
        <v>MAL SINGH</v>
      </c>
      <c s="344"/>
      <c s="344"/>
      <c s="344"/>
      <c s="878" t="str">
        <f t="shared" si="1"/>
        <v/>
      </c>
      <c s="878"/>
      <c s="877"/>
      <c s="877"/>
    </row>
    <row r="46" spans="1:24" ht="20.25" customHeight="1">
      <c r="A46" s="130">
        <f>IF('MASTER SHEET'!$B21="","",ROWS('MASTER SHEET'!$B$12:$B21))</f>
        <v>10</v>
      </c>
      <c s="130" t="str">
        <f>ATTENDANCESHEET!$B17</f>
        <v xml:space="preserve"> 3265925 </v>
      </c>
      <c s="130" t="str">
        <f>ATTENDANCESHEET!$D17</f>
        <v>RENU NETAR</v>
      </c>
      <c s="130" t="str">
        <f>ATTENDANCESHEET!$E17</f>
        <v>MUKESH NETAR</v>
      </c>
      <c s="883" t="str">
        <f t="shared" si="2"/>
        <v/>
      </c>
      <c s="884" t="str">
        <f t="shared" si="2"/>
        <v/>
      </c>
      <c s="118" t="str">
        <f t="shared" si="2"/>
        <v/>
      </c>
      <c s="118" t="str">
        <f t="shared" si="2"/>
        <v/>
      </c>
      <c s="118" t="str">
        <f t="shared" si="2"/>
        <v/>
      </c>
      <c s="118" t="str">
        <f t="shared" si="2"/>
        <v/>
      </c>
      <c s="118" t="str">
        <f t="shared" si="2"/>
        <v/>
      </c>
      <c s="118" t="str">
        <f t="shared" si="2"/>
        <v/>
      </c>
      <c s="109"/>
      <c s="130">
        <f>IF('MASTER SHEET'!$B21="","",ROWS('MASTER SHEET'!$B$12:$B21))</f>
        <v>10</v>
      </c>
      <c s="118" t="str">
        <f>ATTENDANCESHEET!$B17</f>
        <v xml:space="preserve"> 3265925 </v>
      </c>
      <c s="118" t="str">
        <f>ATTENDANCESHEET!$D17</f>
        <v>RENU NETAR</v>
      </c>
      <c s="118" t="str">
        <f>ATTENDANCESHEET!$E17</f>
        <v>MUKESH NETAR</v>
      </c>
      <c s="344"/>
      <c s="344"/>
      <c s="344"/>
      <c s="878" t="str">
        <f t="shared" si="1"/>
        <v/>
      </c>
      <c s="878"/>
      <c s="877"/>
      <c s="877"/>
    </row>
    <row r="47" spans="1:24" ht="20.25" customHeight="1">
      <c r="A47" s="130">
        <f>IF('MASTER SHEET'!$B22="","",ROWS('MASTER SHEET'!$B$12:$B22))</f>
        <v>11</v>
      </c>
      <c s="130" t="str">
        <f>ATTENDANCESHEET!$B18</f>
        <v xml:space="preserve"> 3265926 </v>
      </c>
      <c s="130" t="str">
        <f>ATTENDANCESHEET!$D18</f>
        <v>SHARWAN</v>
      </c>
      <c s="130" t="str">
        <f>ATTENDANCESHEET!$E18</f>
        <v>BHANWARA RAM</v>
      </c>
      <c s="883" t="str">
        <f t="shared" si="2"/>
        <v/>
      </c>
      <c s="884" t="str">
        <f t="shared" si="2"/>
        <v/>
      </c>
      <c s="118" t="str">
        <f t="shared" si="2"/>
        <v/>
      </c>
      <c s="118" t="str">
        <f t="shared" si="2"/>
        <v/>
      </c>
      <c s="118" t="str">
        <f t="shared" si="2"/>
        <v/>
      </c>
      <c s="118" t="str">
        <f t="shared" si="2"/>
        <v/>
      </c>
      <c s="118" t="str">
        <f t="shared" si="2"/>
        <v/>
      </c>
      <c s="118" t="str">
        <f t="shared" si="2"/>
        <v/>
      </c>
      <c s="109"/>
      <c s="130">
        <f>IF('MASTER SHEET'!$B22="","",ROWS('MASTER SHEET'!$B$12:$B22))</f>
        <v>11</v>
      </c>
      <c s="118" t="str">
        <f>ATTENDANCESHEET!$B18</f>
        <v xml:space="preserve"> 3265926 </v>
      </c>
      <c s="118" t="str">
        <f>ATTENDANCESHEET!$D18</f>
        <v>SHARWAN</v>
      </c>
      <c s="118" t="str">
        <f>ATTENDANCESHEET!$E18</f>
        <v>BHANWARA RAM</v>
      </c>
      <c s="344"/>
      <c s="344"/>
      <c s="344"/>
      <c s="878" t="str">
        <f t="shared" si="1"/>
        <v/>
      </c>
      <c s="878"/>
      <c s="877"/>
      <c s="877"/>
    </row>
    <row r="48" spans="1:24" ht="20.25" customHeight="1">
      <c r="A48" s="130">
        <f>IF('MASTER SHEET'!$B23="","",ROWS('MASTER SHEET'!$B$12:$B23))</f>
        <v>12</v>
      </c>
      <c s="130" t="str">
        <f>ATTENDANCESHEET!$B19</f>
        <v xml:space="preserve"> 3265927 </v>
      </c>
      <c s="130" t="str">
        <f>ATTENDANCESHEET!$D19</f>
        <v>VASUNDHARA GURJAR</v>
      </c>
      <c s="130" t="str">
        <f>ATTENDANCESHEET!$E19</f>
        <v>RAMNIWAS</v>
      </c>
      <c s="883" t="str">
        <f t="shared" si="2"/>
        <v/>
      </c>
      <c s="884" t="str">
        <f t="shared" si="2"/>
        <v/>
      </c>
      <c s="118" t="str">
        <f t="shared" si="2"/>
        <v/>
      </c>
      <c s="118" t="str">
        <f t="shared" si="2"/>
        <v/>
      </c>
      <c s="118" t="str">
        <f t="shared" si="2"/>
        <v/>
      </c>
      <c s="118" t="str">
        <f t="shared" si="2"/>
        <v/>
      </c>
      <c s="118" t="str">
        <f t="shared" si="2"/>
        <v/>
      </c>
      <c s="118" t="str">
        <f t="shared" si="2"/>
        <v/>
      </c>
      <c s="109"/>
      <c s="130">
        <f>IF('MASTER SHEET'!$B23="","",ROWS('MASTER SHEET'!$B$12:$B23))</f>
        <v>12</v>
      </c>
      <c s="118" t="str">
        <f>ATTENDANCESHEET!$B19</f>
        <v xml:space="preserve"> 3265927 </v>
      </c>
      <c s="118" t="str">
        <f>ATTENDANCESHEET!$D19</f>
        <v>VASUNDHARA GURJAR</v>
      </c>
      <c s="118" t="str">
        <f>ATTENDANCESHEET!$E19</f>
        <v>RAMNIWAS</v>
      </c>
      <c s="344"/>
      <c s="344"/>
      <c s="344"/>
      <c s="878" t="str">
        <f t="shared" si="1"/>
        <v/>
      </c>
      <c s="878"/>
      <c s="877"/>
      <c s="877"/>
    </row>
    <row r="49" spans="1:24" ht="20.25" customHeight="1">
      <c r="A49" s="130" t="str">
        <f>IF('MASTER SHEET'!$B24="","",ROWS('MASTER SHEET'!$B$12:$B24))</f>
        <v/>
      </c>
      <c s="130" t="str">
        <f>ATTENDANCESHEET!$B20</f>
        <v xml:space="preserve">  </v>
      </c>
      <c s="130" t="str">
        <f>ATTENDANCESHEET!$D20</f>
        <v/>
      </c>
      <c s="130" t="str">
        <f>ATTENDANCESHEET!$E20</f>
        <v/>
      </c>
      <c s="883" t="str">
        <f t="shared" si="2"/>
        <v/>
      </c>
      <c s="884" t="str">
        <f t="shared" si="2"/>
        <v/>
      </c>
      <c s="118" t="str">
        <f t="shared" si="2"/>
        <v/>
      </c>
      <c s="118" t="str">
        <f t="shared" si="2"/>
        <v/>
      </c>
      <c s="118" t="str">
        <f t="shared" si="2"/>
        <v/>
      </c>
      <c s="118" t="str">
        <f t="shared" si="2"/>
        <v/>
      </c>
      <c s="118" t="str">
        <f t="shared" si="2"/>
        <v/>
      </c>
      <c s="118" t="str">
        <f t="shared" si="2"/>
        <v/>
      </c>
      <c s="109"/>
      <c s="130" t="str">
        <f>IF('MASTER SHEET'!$B24="","",ROWS('MASTER SHEET'!$B$12:$B24))</f>
        <v/>
      </c>
      <c s="117" t="str">
        <f t="shared" si="3" ref="O49:Q51">IF(P49="","",1)</f>
        <v/>
      </c>
      <c s="117" t="str">
        <f t="shared" si="3"/>
        <v/>
      </c>
      <c s="117" t="str">
        <f t="shared" si="3"/>
        <v/>
      </c>
      <c s="117"/>
      <c s="117"/>
      <c s="117"/>
      <c s="878" t="str">
        <f t="shared" si="1"/>
        <v/>
      </c>
      <c s="878"/>
      <c s="877"/>
      <c s="877"/>
    </row>
    <row r="50" spans="1:24" ht="20.25" customHeight="1">
      <c r="A50" s="130" t="str">
        <f>IF('MASTER SHEET'!$B25="","",ROWS('MASTER SHEET'!$B$12:$B25))</f>
        <v/>
      </c>
      <c s="130" t="str">
        <f>ATTENDANCESHEET!$B21</f>
        <v xml:space="preserve">  </v>
      </c>
      <c s="130" t="str">
        <f>ATTENDANCESHEET!$D21</f>
        <v/>
      </c>
      <c s="130" t="str">
        <f>ATTENDANCESHEET!$E21</f>
        <v/>
      </c>
      <c s="883" t="str">
        <f t="shared" si="2"/>
        <v/>
      </c>
      <c s="884" t="str">
        <f t="shared" si="2"/>
        <v/>
      </c>
      <c s="118" t="str">
        <f t="shared" si="2"/>
        <v/>
      </c>
      <c s="118" t="str">
        <f t="shared" si="2"/>
        <v/>
      </c>
      <c s="118" t="str">
        <f t="shared" si="2"/>
        <v/>
      </c>
      <c s="118" t="str">
        <f t="shared" si="2"/>
        <v/>
      </c>
      <c s="118" t="str">
        <f t="shared" si="2"/>
        <v/>
      </c>
      <c s="118" t="str">
        <f t="shared" si="2"/>
        <v/>
      </c>
      <c s="109"/>
      <c s="130" t="str">
        <f>IF('MASTER SHEET'!$B25="","",ROWS('MASTER SHEET'!$B$12:$B25))</f>
        <v/>
      </c>
      <c s="117" t="str">
        <f t="shared" si="3"/>
        <v/>
      </c>
      <c s="117" t="str">
        <f t="shared" si="3"/>
        <v/>
      </c>
      <c s="117" t="str">
        <f t="shared" si="3"/>
        <v/>
      </c>
      <c s="117"/>
      <c s="117"/>
      <c s="117"/>
      <c s="878" t="str">
        <f t="shared" si="1"/>
        <v/>
      </c>
      <c s="878"/>
      <c s="877"/>
      <c s="877"/>
    </row>
    <row r="51" spans="1:24" ht="20.25" customHeight="1">
      <c r="A51" s="130" t="str">
        <f>IF('MASTER SHEET'!$B26="","",ROWS('MASTER SHEET'!$B$12:$B26))</f>
        <v/>
      </c>
      <c s="130" t="str">
        <f>ATTENDANCESHEET!$B22</f>
        <v xml:space="preserve">  </v>
      </c>
      <c s="130" t="str">
        <f>ATTENDANCESHEET!$D22</f>
        <v/>
      </c>
      <c s="130" t="str">
        <f>ATTENDANCESHEET!$E22</f>
        <v/>
      </c>
      <c s="883" t="str">
        <f t="shared" si="2"/>
        <v/>
      </c>
      <c s="884" t="str">
        <f t="shared" si="2"/>
        <v/>
      </c>
      <c s="118" t="str">
        <f t="shared" si="2"/>
        <v/>
      </c>
      <c s="118" t="str">
        <f t="shared" si="2"/>
        <v/>
      </c>
      <c s="118" t="str">
        <f t="shared" si="2"/>
        <v/>
      </c>
      <c s="118" t="str">
        <f t="shared" si="2"/>
        <v/>
      </c>
      <c s="118" t="str">
        <f t="shared" si="2"/>
        <v/>
      </c>
      <c s="118" t="str">
        <f t="shared" si="2"/>
        <v/>
      </c>
      <c s="109"/>
      <c s="130" t="str">
        <f>IF('MASTER SHEET'!$B26="","",ROWS('MASTER SHEET'!$B$12:$B26))</f>
        <v/>
      </c>
      <c s="117" t="str">
        <f t="shared" si="3"/>
        <v/>
      </c>
      <c s="117" t="str">
        <f t="shared" si="3"/>
        <v/>
      </c>
      <c s="117" t="str">
        <f t="shared" si="3"/>
        <v/>
      </c>
      <c s="117"/>
      <c s="117"/>
      <c s="117"/>
      <c s="878" t="str">
        <f t="shared" si="1"/>
        <v/>
      </c>
      <c s="878"/>
      <c s="877"/>
      <c s="877"/>
    </row>
    <row r="52" spans="1:24" s="108" customFormat="1" ht="18" customHeight="1">
      <c r="A52" s="131"/>
      <c s="131"/>
      <c s="131"/>
      <c s="131"/>
      <c s="131"/>
      <c s="131"/>
      <c s="131"/>
      <c s="131"/>
      <c s="131"/>
      <c s="131"/>
      <c s="131"/>
      <c s="131"/>
      <c s="109"/>
      <c s="148"/>
      <c s="148"/>
      <c s="148"/>
      <c s="148"/>
      <c s="148"/>
      <c s="148"/>
      <c s="148"/>
      <c s="153"/>
      <c s="153"/>
      <c s="154"/>
      <c s="154"/>
    </row>
    <row r="53" spans="1:24" ht="20.25" customHeight="1">
      <c r="A53" s="125"/>
      <c s="125"/>
      <c s="125"/>
      <c s="125"/>
      <c s="125"/>
      <c s="125"/>
      <c s="125"/>
      <c s="125"/>
      <c s="125"/>
      <c s="125"/>
      <c s="125"/>
      <c s="125"/>
      <c s="109"/>
      <c s="132"/>
      <c s="132"/>
      <c s="132"/>
      <c s="132"/>
      <c s="132"/>
      <c s="132"/>
      <c s="132"/>
      <c s="132"/>
      <c s="132"/>
      <c s="132"/>
      <c s="132"/>
    </row>
    <row r="54" spans="1:24" ht="20.25" customHeight="1">
      <c r="A54" s="133" t="s">
        <v>291</v>
      </c>
      <c s="132"/>
      <c s="132"/>
      <c s="132"/>
      <c s="132"/>
      <c s="132"/>
      <c s="132"/>
      <c s="132"/>
      <c s="952" t="s">
        <v>210</v>
      </c>
      <c s="952"/>
      <c s="952"/>
      <c s="125"/>
      <c s="109"/>
      <c s="133" t="s">
        <v>291</v>
      </c>
      <c s="132"/>
      <c s="132"/>
      <c s="132"/>
      <c s="132"/>
      <c s="132"/>
      <c s="132"/>
      <c s="132"/>
      <c s="953" t="s">
        <v>210</v>
      </c>
      <c s="953"/>
      <c s="953"/>
    </row>
    <row r="55" spans="1:24" ht="8.25" customHeight="1">
      <c r="A55" s="125"/>
      <c s="125"/>
      <c s="125"/>
      <c s="125"/>
      <c s="125"/>
      <c s="125"/>
      <c s="125"/>
      <c s="125"/>
      <c s="125"/>
      <c s="125"/>
      <c s="125"/>
      <c s="125"/>
      <c s="109"/>
      <c s="132"/>
      <c s="132"/>
      <c s="132"/>
      <c s="132"/>
      <c s="132"/>
      <c s="132"/>
      <c s="132"/>
      <c s="132"/>
      <c s="132"/>
      <c s="132"/>
      <c s="132"/>
    </row>
    <row r="56" spans="1:24" ht="10.5" customHeight="1">
      <c r="A56" s="125"/>
      <c s="125"/>
      <c s="125"/>
      <c s="125"/>
      <c s="125"/>
      <c s="125"/>
      <c s="125"/>
      <c s="125"/>
      <c s="125"/>
      <c s="125"/>
      <c s="125"/>
      <c s="125"/>
      <c s="109"/>
      <c s="132"/>
      <c s="132"/>
      <c s="132"/>
      <c s="132"/>
      <c s="132"/>
      <c s="132"/>
      <c s="132"/>
      <c s="132"/>
      <c s="132"/>
      <c s="132"/>
      <c s="132"/>
    </row>
    <row r="57" spans="1:24" ht="20.25" customHeight="1">
      <c r="A57" s="902" t="str">
        <f>A31</f>
        <v>माध्यमिक शिक्षा बोर्ड राजस्थान, अजमेर</v>
      </c>
      <c s="902"/>
      <c s="902"/>
      <c s="902"/>
      <c s="902"/>
      <c s="902"/>
      <c s="902"/>
      <c s="902"/>
      <c s="902"/>
      <c s="902"/>
      <c s="902"/>
      <c s="902"/>
      <c s="109"/>
      <c s="890" t="str">
        <f>A57</f>
        <v>माध्यमिक शिक्षा बोर्ड राजस्थान, अजमेर</v>
      </c>
      <c s="891"/>
      <c s="891"/>
      <c s="891"/>
      <c s="891"/>
      <c s="891"/>
      <c s="891"/>
      <c s="891"/>
      <c s="891"/>
      <c s="891"/>
      <c s="892"/>
    </row>
    <row r="58" spans="1:24" ht="20.25" customHeight="1">
      <c r="A58" s="903" t="str">
        <f>A32</f>
        <v xml:space="preserve">    उच्च माध्यमिक प्रायोगिक परीक्षा - 2024</v>
      </c>
      <c s="903"/>
      <c s="903"/>
      <c s="903"/>
      <c s="903"/>
      <c s="903"/>
      <c s="903"/>
      <c s="903"/>
      <c s="903"/>
      <c s="903"/>
      <c s="903"/>
      <c s="903"/>
      <c s="109"/>
      <c s="890" t="str">
        <f>A58</f>
        <v xml:space="preserve">    उच्च माध्यमिक प्रायोगिक परीक्षा - 2024</v>
      </c>
      <c s="891"/>
      <c s="891"/>
      <c s="891"/>
      <c s="891"/>
      <c s="891"/>
      <c s="891"/>
      <c s="891"/>
      <c s="891"/>
      <c s="891"/>
      <c s="892"/>
    </row>
    <row r="59" spans="1:24" s="108" customFormat="1" ht="25.5" customHeight="1">
      <c r="A59" s="897" t="s">
        <v>318</v>
      </c>
      <c s="898"/>
      <c s="898"/>
      <c s="898"/>
      <c s="898"/>
      <c s="898"/>
      <c s="898"/>
      <c s="898"/>
      <c s="898"/>
      <c s="898"/>
      <c s="898"/>
      <c s="899"/>
      <c s="109"/>
      <c s="958" t="s">
        <v>320</v>
      </c>
      <c s="959"/>
      <c s="959"/>
      <c s="959"/>
      <c s="959"/>
      <c s="959"/>
      <c s="959"/>
      <c s="959"/>
      <c s="959"/>
      <c s="959"/>
      <c s="960"/>
    </row>
    <row r="60" spans="1:24" ht="20.25" customHeight="1">
      <c r="A60" s="904" t="s">
        <v>9</v>
      </c>
      <c s="904"/>
      <c s="418" t="s">
        <v>265</v>
      </c>
      <c s="419" t="s">
        <v>264</v>
      </c>
      <c s="125"/>
      <c s="125"/>
      <c s="125"/>
      <c s="125"/>
      <c s="125"/>
      <c s="125"/>
      <c s="145" t="s">
        <v>103</v>
      </c>
      <c s="344"/>
      <c s="109"/>
      <c s="155" t="s">
        <v>9</v>
      </c>
      <c s="885" t="s">
        <v>265</v>
      </c>
      <c s="886"/>
      <c s="887" t="s">
        <v>264</v>
      </c>
      <c s="888"/>
      <c s="889"/>
      <c s="156"/>
      <c s="157"/>
      <c s="158" t="s">
        <v>103</v>
      </c>
      <c s="423"/>
      <c s="115"/>
    </row>
    <row r="61" spans="1:24" s="109" customFormat="1" ht="20.25" customHeight="1">
      <c r="A61" s="140" t="s">
        <v>108</v>
      </c>
      <c s="140"/>
      <c s="908" t="str">
        <f>C34</f>
        <v>GOVT.SEN.SEC.SCHOOL DASANA KHURD (MOULASR)DEEDWANA-KUCHAMAN</v>
      </c>
      <c s="908"/>
      <c s="908"/>
      <c s="908"/>
      <c s="908"/>
      <c s="908"/>
      <c s="908"/>
      <c s="908"/>
      <c s="342" t="s">
        <v>284</v>
      </c>
      <c s="420"/>
      <c r="N61" s="160" t="s">
        <v>108</v>
      </c>
      <c s="120"/>
      <c s="119" t="str">
        <f>C5</f>
        <v>GOVT.SEN.SEC.SCHOOL DASANA KHURD (MOULASR)DEEDWANA-KUCHAMAN</v>
      </c>
      <c s="121"/>
      <c s="121"/>
      <c s="121"/>
      <c s="121"/>
      <c s="121"/>
      <c s="120"/>
      <c s="122" t="s">
        <v>284</v>
      </c>
      <c s="115"/>
    </row>
    <row r="62" spans="1:24" ht="46.5" customHeight="1">
      <c r="A62" s="876" t="s">
        <v>287</v>
      </c>
      <c s="876" t="s">
        <v>288</v>
      </c>
      <c s="876" t="s">
        <v>2</v>
      </c>
      <c s="876" t="s">
        <v>29</v>
      </c>
      <c s="876" t="s">
        <v>307</v>
      </c>
      <c s="876"/>
      <c s="128" t="s">
        <v>309</v>
      </c>
      <c s="142" t="s">
        <v>310</v>
      </c>
      <c s="143" t="s">
        <v>311</v>
      </c>
      <c s="144" t="s">
        <v>312</v>
      </c>
      <c s="339" t="s">
        <v>313</v>
      </c>
      <c s="876" t="s">
        <v>31</v>
      </c>
      <c s="109"/>
      <c s="881" t="s">
        <v>287</v>
      </c>
      <c s="881" t="s">
        <v>288</v>
      </c>
      <c s="881" t="s">
        <v>2</v>
      </c>
      <c s="879" t="s">
        <v>29</v>
      </c>
      <c s="128" t="s">
        <v>328</v>
      </c>
      <c s="128" t="s">
        <v>329</v>
      </c>
      <c s="128" t="s">
        <v>335</v>
      </c>
      <c s="128" t="s">
        <v>330</v>
      </c>
      <c s="128" t="s">
        <v>336</v>
      </c>
      <c s="128" t="s">
        <v>331</v>
      </c>
      <c s="128" t="s">
        <v>332</v>
      </c>
    </row>
    <row r="63" spans="1:24" ht="22.5" customHeight="1">
      <c r="A63" s="876"/>
      <c s="876"/>
      <c s="876"/>
      <c s="876"/>
      <c s="876"/>
      <c s="876"/>
      <c s="129" t="s">
        <v>314</v>
      </c>
      <c s="129" t="s">
        <v>137</v>
      </c>
      <c s="129" t="s">
        <v>137</v>
      </c>
      <c s="129" t="s">
        <v>137</v>
      </c>
      <c s="129" t="s">
        <v>315</v>
      </c>
      <c s="876"/>
      <c s="109"/>
      <c s="882"/>
      <c s="882"/>
      <c s="882"/>
      <c s="880"/>
      <c s="127" t="s">
        <v>333</v>
      </c>
      <c s="162">
        <v>10</v>
      </c>
      <c s="162">
        <v>10</v>
      </c>
      <c s="162">
        <v>5</v>
      </c>
      <c s="162">
        <v>5</v>
      </c>
      <c s="163">
        <v>30</v>
      </c>
      <c s="159" t="s">
        <v>334</v>
      </c>
    </row>
    <row r="64" spans="1:24" ht="18.75" customHeight="1">
      <c r="A64" s="130">
        <f>IF('MASTER SHEET'!$B12="","",ROWS('MASTER SHEET'!$B$12:$B12))</f>
        <v>1</v>
      </c>
      <c s="130" t="str">
        <f>ATTENDANCESHEET!$B8</f>
        <v xml:space="preserve"> 3265916 </v>
      </c>
      <c s="130" t="str">
        <f>ATTENDANCESHEET!$D8</f>
        <v>AMIT MEGHWAL</v>
      </c>
      <c s="130" t="str">
        <f>ATTENDANCESHEET!$E8</f>
        <v>SWAI RAM</v>
      </c>
      <c s="893"/>
      <c s="894"/>
      <c s="344"/>
      <c s="344"/>
      <c s="344"/>
      <c s="344"/>
      <c s="344"/>
      <c s="344"/>
      <c s="109"/>
      <c s="130">
        <f>IF('MASTER SHEET'!$B12="","",ROWS('MASTER SHEET'!$B$12:$B12))</f>
        <v>1</v>
      </c>
      <c s="118" t="str">
        <f>ATTENDANCESHEET!$B8</f>
        <v xml:space="preserve"> 3265916 </v>
      </c>
      <c s="118" t="str">
        <f>ATTENDANCESHEET!$D8</f>
        <v>AMIT MEGHWAL</v>
      </c>
      <c s="118" t="str">
        <f>ATTENDANCESHEET!$E8</f>
        <v>SWAI RAM</v>
      </c>
      <c s="345"/>
      <c s="345">
        <v>4.5</v>
      </c>
      <c s="345">
        <v>3.75</v>
      </c>
      <c s="345">
        <v>3.25</v>
      </c>
      <c s="345">
        <v>2</v>
      </c>
      <c s="421">
        <f>IF(S64="","",SUM(S64:V64))</f>
        <v>13.5</v>
      </c>
      <c s="422">
        <f>IFERROR(MROUND(W64,1),"")</f>
        <v>14</v>
      </c>
    </row>
    <row r="65" spans="1:24" ht="18.75" customHeight="1">
      <c r="A65" s="130">
        <f>IF('MASTER SHEET'!$B13="","",ROWS('MASTER SHEET'!$B$12:$B13))</f>
        <v>2</v>
      </c>
      <c s="130" t="str">
        <f>ATTENDANCESHEET!$B9</f>
        <v xml:space="preserve"> 3265917 </v>
      </c>
      <c s="130" t="str">
        <f>ATTENDANCESHEET!$D9</f>
        <v>ANITA KANWAR</v>
      </c>
      <c s="130" t="str">
        <f>ATTENDANCESHEET!$E9</f>
        <v>PAPPU SINGH</v>
      </c>
      <c s="893"/>
      <c s="894"/>
      <c s="344"/>
      <c s="344"/>
      <c s="344"/>
      <c s="344"/>
      <c s="344"/>
      <c s="344"/>
      <c s="109"/>
      <c s="130">
        <f>IF('MASTER SHEET'!$B13="","",ROWS('MASTER SHEET'!$B$12:$B13))</f>
        <v>2</v>
      </c>
      <c s="118" t="str">
        <f>ATTENDANCESHEET!$B9</f>
        <v xml:space="preserve"> 3265917 </v>
      </c>
      <c s="118" t="str">
        <f>ATTENDANCESHEET!$D9</f>
        <v>ANITA KANWAR</v>
      </c>
      <c s="118" t="str">
        <f>ATTENDANCESHEET!$E9</f>
        <v>PAPPU SINGH</v>
      </c>
      <c s="345"/>
      <c s="345"/>
      <c s="345"/>
      <c s="345"/>
      <c s="345"/>
      <c s="421" t="str">
        <f t="shared" si="4" ref="W65:W78">IF(S65="","",SUM(S65:V65))</f>
        <v/>
      </c>
      <c s="422" t="str">
        <f t="shared" si="5" ref="X65:X78">IFERROR(MROUND(W65,1),"")</f>
        <v/>
      </c>
    </row>
    <row r="66" spans="1:24" ht="18.75" customHeight="1">
      <c r="A66" s="130">
        <f>IF('MASTER SHEET'!$B14="","",ROWS('MASTER SHEET'!$B$12:$B14))</f>
        <v>3</v>
      </c>
      <c s="130" t="str">
        <f>ATTENDANCESHEET!$B10</f>
        <v xml:space="preserve"> 3265918 </v>
      </c>
      <c s="130" t="str">
        <f>ATTENDANCESHEET!$D10</f>
        <v>HANS KANWAR</v>
      </c>
      <c s="130" t="str">
        <f>ATTENDANCESHEET!$E10</f>
        <v>DATAR SINGH</v>
      </c>
      <c s="893"/>
      <c s="894"/>
      <c s="344"/>
      <c s="344"/>
      <c s="344"/>
      <c s="344"/>
      <c s="344"/>
      <c s="344"/>
      <c s="109"/>
      <c s="130">
        <f>IF('MASTER SHEET'!$B14="","",ROWS('MASTER SHEET'!$B$12:$B14))</f>
        <v>3</v>
      </c>
      <c s="118" t="str">
        <f>ATTENDANCESHEET!$B10</f>
        <v xml:space="preserve"> 3265918 </v>
      </c>
      <c s="118" t="str">
        <f>ATTENDANCESHEET!$D10</f>
        <v>HANS KANWAR</v>
      </c>
      <c s="118" t="str">
        <f>ATTENDANCESHEET!$E10</f>
        <v>DATAR SINGH</v>
      </c>
      <c s="345"/>
      <c s="345"/>
      <c s="345"/>
      <c s="345"/>
      <c s="345"/>
      <c s="421" t="str">
        <f t="shared" si="4"/>
        <v/>
      </c>
      <c s="422" t="str">
        <f t="shared" si="5"/>
        <v/>
      </c>
    </row>
    <row r="67" spans="1:24" ht="18.75" customHeight="1">
      <c r="A67" s="130">
        <f>IF('MASTER SHEET'!$B15="","",ROWS('MASTER SHEET'!$B$12:$B15))</f>
        <v>4</v>
      </c>
      <c s="130" t="str">
        <f>ATTENDANCESHEET!$B11</f>
        <v xml:space="preserve"> 3265919 </v>
      </c>
      <c s="130" t="str">
        <f>ATTENDANCESHEET!$D11</f>
        <v>LALITA JANGIR</v>
      </c>
      <c s="130" t="str">
        <f>ATTENDANCESHEET!$E11</f>
        <v>GOKUL RAM</v>
      </c>
      <c s="893"/>
      <c s="894"/>
      <c s="344"/>
      <c s="344"/>
      <c s="344"/>
      <c s="344"/>
      <c s="344"/>
      <c s="344"/>
      <c s="109"/>
      <c s="130">
        <f>IF('MASTER SHEET'!$B15="","",ROWS('MASTER SHEET'!$B$12:$B15))</f>
        <v>4</v>
      </c>
      <c s="118" t="str">
        <f>ATTENDANCESHEET!$B11</f>
        <v xml:space="preserve"> 3265919 </v>
      </c>
      <c s="118" t="str">
        <f>ATTENDANCESHEET!$D11</f>
        <v>LALITA JANGIR</v>
      </c>
      <c s="118" t="str">
        <f>ATTENDANCESHEET!$E11</f>
        <v>GOKUL RAM</v>
      </c>
      <c s="345"/>
      <c s="345"/>
      <c s="345"/>
      <c s="345"/>
      <c s="345"/>
      <c s="421" t="str">
        <f t="shared" si="4"/>
        <v/>
      </c>
      <c s="422" t="str">
        <f t="shared" si="5"/>
        <v/>
      </c>
    </row>
    <row r="68" spans="1:24" ht="18.75" customHeight="1">
      <c r="A68" s="130">
        <f>IF('MASTER SHEET'!$B16="","",ROWS('MASTER SHEET'!$B$12:$B16))</f>
        <v>5</v>
      </c>
      <c s="130" t="str">
        <f>ATTENDANCESHEET!$B12</f>
        <v xml:space="preserve"> 3265920 </v>
      </c>
      <c s="130" t="str">
        <f>ATTENDANCESHEET!$D12</f>
        <v>MANJU NAYAK</v>
      </c>
      <c s="130" t="str">
        <f>ATTENDANCESHEET!$E12</f>
        <v>UGMA RAM</v>
      </c>
      <c s="893"/>
      <c s="894"/>
      <c s="344"/>
      <c s="344"/>
      <c s="344"/>
      <c s="344"/>
      <c s="344"/>
      <c s="344"/>
      <c s="109"/>
      <c s="130">
        <f>IF('MASTER SHEET'!$B16="","",ROWS('MASTER SHEET'!$B$12:$B16))</f>
        <v>5</v>
      </c>
      <c s="118" t="str">
        <f>ATTENDANCESHEET!$B12</f>
        <v xml:space="preserve"> 3265920 </v>
      </c>
      <c s="118" t="str">
        <f>ATTENDANCESHEET!$D12</f>
        <v>MANJU NAYAK</v>
      </c>
      <c s="118" t="str">
        <f>ATTENDANCESHEET!$E12</f>
        <v>UGMA RAM</v>
      </c>
      <c s="345"/>
      <c s="345"/>
      <c s="345"/>
      <c s="345"/>
      <c s="345"/>
      <c s="421" t="str">
        <f t="shared" si="4"/>
        <v/>
      </c>
      <c s="422" t="str">
        <f t="shared" si="5"/>
        <v/>
      </c>
    </row>
    <row r="69" spans="1:24" ht="18.75" customHeight="1">
      <c r="A69" s="130">
        <f>IF('MASTER SHEET'!$B17="","",ROWS('MASTER SHEET'!$B$12:$B17))</f>
        <v>6</v>
      </c>
      <c s="130" t="str">
        <f>ATTENDANCESHEET!$B13</f>
        <v xml:space="preserve"> 3265921 </v>
      </c>
      <c s="130" t="str">
        <f>ATTENDANCESHEET!$D13</f>
        <v>NIRMALA SAIN</v>
      </c>
      <c s="130" t="str">
        <f>ATTENDANCESHEET!$E13</f>
        <v>MOHANA RAM SAIN</v>
      </c>
      <c s="893"/>
      <c s="894"/>
      <c s="344"/>
      <c s="344"/>
      <c s="344"/>
      <c s="344"/>
      <c s="344"/>
      <c s="344"/>
      <c s="109"/>
      <c s="130">
        <f>IF('MASTER SHEET'!$B17="","",ROWS('MASTER SHEET'!$B$12:$B17))</f>
        <v>6</v>
      </c>
      <c s="118" t="str">
        <f>ATTENDANCESHEET!$B13</f>
        <v xml:space="preserve"> 3265921 </v>
      </c>
      <c s="118" t="str">
        <f>ATTENDANCESHEET!$D13</f>
        <v>NIRMALA SAIN</v>
      </c>
      <c s="118" t="str">
        <f>ATTENDANCESHEET!$E13</f>
        <v>MOHANA RAM SAIN</v>
      </c>
      <c s="345"/>
      <c s="345"/>
      <c s="345"/>
      <c s="345"/>
      <c s="345"/>
      <c s="421" t="str">
        <f t="shared" si="4"/>
        <v/>
      </c>
      <c s="422" t="str">
        <f t="shared" si="5"/>
        <v/>
      </c>
    </row>
    <row r="70" spans="1:24" ht="18.75" customHeight="1">
      <c r="A70" s="130">
        <f>IF('MASTER SHEET'!$B18="","",ROWS('MASTER SHEET'!$B$12:$B18))</f>
        <v>7</v>
      </c>
      <c s="130" t="str">
        <f>ATTENDANCESHEET!$B14</f>
        <v xml:space="preserve"> 3265922 </v>
      </c>
      <c s="130" t="str">
        <f>ATTENDANCESHEET!$D14</f>
        <v>PAYAL</v>
      </c>
      <c s="130" t="str">
        <f>ATTENDANCESHEET!$E14</f>
        <v>BABU LAL</v>
      </c>
      <c s="893"/>
      <c s="894"/>
      <c s="344"/>
      <c s="344"/>
      <c s="344"/>
      <c s="344"/>
      <c s="344"/>
      <c s="344"/>
      <c s="109"/>
      <c s="130">
        <f>IF('MASTER SHEET'!$B18="","",ROWS('MASTER SHEET'!$B$12:$B18))</f>
        <v>7</v>
      </c>
      <c s="118" t="str">
        <f>ATTENDANCESHEET!$B14</f>
        <v xml:space="preserve"> 3265922 </v>
      </c>
      <c s="118" t="str">
        <f>ATTENDANCESHEET!$D14</f>
        <v>PAYAL</v>
      </c>
      <c s="118" t="str">
        <f>ATTENDANCESHEET!$E14</f>
        <v>BABU LAL</v>
      </c>
      <c s="345"/>
      <c s="345"/>
      <c s="345"/>
      <c s="345"/>
      <c s="345"/>
      <c s="421" t="str">
        <f t="shared" si="4"/>
        <v/>
      </c>
      <c s="422" t="str">
        <f t="shared" si="5"/>
        <v/>
      </c>
    </row>
    <row r="71" spans="1:24" ht="18.75" customHeight="1">
      <c r="A71" s="130">
        <f>IF('MASTER SHEET'!$B19="","",ROWS('MASTER SHEET'!$B$12:$B19))</f>
        <v>8</v>
      </c>
      <c s="130" t="str">
        <f>ATTENDANCESHEET!$B15</f>
        <v xml:space="preserve"> 3265923 </v>
      </c>
      <c s="130" t="str">
        <f>ATTENDANCESHEET!$D15</f>
        <v>PRIYANKA</v>
      </c>
      <c s="130" t="str">
        <f>ATTENDANCESHEET!$E15</f>
        <v>JAGDISH</v>
      </c>
      <c s="893"/>
      <c s="894"/>
      <c s="344"/>
      <c s="344"/>
      <c s="344"/>
      <c s="344"/>
      <c s="344"/>
      <c s="344"/>
      <c s="109"/>
      <c s="130">
        <f>IF('MASTER SHEET'!$B19="","",ROWS('MASTER SHEET'!$B$12:$B19))</f>
        <v>8</v>
      </c>
      <c s="118" t="str">
        <f>ATTENDANCESHEET!$B15</f>
        <v xml:space="preserve"> 3265923 </v>
      </c>
      <c s="118" t="str">
        <f>ATTENDANCESHEET!$D15</f>
        <v>PRIYANKA</v>
      </c>
      <c s="118" t="str">
        <f>ATTENDANCESHEET!$E15</f>
        <v>JAGDISH</v>
      </c>
      <c s="345"/>
      <c s="345"/>
      <c s="345"/>
      <c s="345"/>
      <c s="345"/>
      <c s="421" t="str">
        <f t="shared" si="4"/>
        <v/>
      </c>
      <c s="422" t="str">
        <f t="shared" si="5"/>
        <v/>
      </c>
    </row>
    <row r="72" spans="1:24" ht="18.75" customHeight="1">
      <c r="A72" s="130">
        <f>IF('MASTER SHEET'!$B20="","",ROWS('MASTER SHEET'!$B$12:$B20))</f>
        <v>9</v>
      </c>
      <c s="130" t="str">
        <f>ATTENDANCESHEET!$B16</f>
        <v xml:space="preserve"> 3265924 </v>
      </c>
      <c s="130" t="str">
        <f>ATTENDANCESHEET!$D16</f>
        <v>PRIYANKA KANWAR</v>
      </c>
      <c s="130" t="str">
        <f>ATTENDANCESHEET!$E16</f>
        <v>MAL SINGH</v>
      </c>
      <c s="893"/>
      <c s="894"/>
      <c s="344"/>
      <c s="344"/>
      <c s="344"/>
      <c s="344"/>
      <c s="344"/>
      <c s="344"/>
      <c s="109"/>
      <c s="130">
        <f>IF('MASTER SHEET'!$B20="","",ROWS('MASTER SHEET'!$B$12:$B20))</f>
        <v>9</v>
      </c>
      <c s="118" t="str">
        <f>ATTENDANCESHEET!$B16</f>
        <v xml:space="preserve"> 3265924 </v>
      </c>
      <c s="118" t="str">
        <f>ATTENDANCESHEET!$D16</f>
        <v>PRIYANKA KANWAR</v>
      </c>
      <c s="118" t="str">
        <f>ATTENDANCESHEET!$E16</f>
        <v>MAL SINGH</v>
      </c>
      <c s="345"/>
      <c s="345"/>
      <c s="345"/>
      <c s="345"/>
      <c s="345"/>
      <c s="421" t="str">
        <f t="shared" si="4"/>
        <v/>
      </c>
      <c s="422" t="str">
        <f t="shared" si="5"/>
        <v/>
      </c>
    </row>
    <row r="73" spans="1:24" ht="18.75" customHeight="1">
      <c r="A73" s="130">
        <f>IF('MASTER SHEET'!$B21="","",ROWS('MASTER SHEET'!$B$12:$B21))</f>
        <v>10</v>
      </c>
      <c s="130" t="str">
        <f>ATTENDANCESHEET!$B17</f>
        <v xml:space="preserve"> 3265925 </v>
      </c>
      <c s="130" t="str">
        <f>ATTENDANCESHEET!$D17</f>
        <v>RENU NETAR</v>
      </c>
      <c s="130" t="str">
        <f>ATTENDANCESHEET!$E17</f>
        <v>MUKESH NETAR</v>
      </c>
      <c s="893"/>
      <c s="894"/>
      <c s="344"/>
      <c s="344"/>
      <c s="344"/>
      <c s="344"/>
      <c s="344"/>
      <c s="344"/>
      <c s="109"/>
      <c s="130">
        <f>IF('MASTER SHEET'!$B21="","",ROWS('MASTER SHEET'!$B$12:$B21))</f>
        <v>10</v>
      </c>
      <c s="118" t="str">
        <f>ATTENDANCESHEET!$B17</f>
        <v xml:space="preserve"> 3265925 </v>
      </c>
      <c s="118" t="str">
        <f>ATTENDANCESHEET!$D17</f>
        <v>RENU NETAR</v>
      </c>
      <c s="118" t="str">
        <f>ATTENDANCESHEET!$E17</f>
        <v>MUKESH NETAR</v>
      </c>
      <c s="345"/>
      <c s="345"/>
      <c s="345"/>
      <c s="345"/>
      <c s="345"/>
      <c s="421" t="str">
        <f t="shared" si="4"/>
        <v/>
      </c>
      <c s="422" t="str">
        <f t="shared" si="5"/>
        <v/>
      </c>
    </row>
    <row r="74" spans="1:24" ht="18.75" customHeight="1">
      <c r="A74" s="130">
        <f>IF('MASTER SHEET'!$B22="","",ROWS('MASTER SHEET'!$B$12:$B22))</f>
        <v>11</v>
      </c>
      <c s="130" t="str">
        <f>ATTENDANCESHEET!$B18</f>
        <v xml:space="preserve"> 3265926 </v>
      </c>
      <c s="130" t="str">
        <f>ATTENDANCESHEET!$D18</f>
        <v>SHARWAN</v>
      </c>
      <c s="130" t="str">
        <f>ATTENDANCESHEET!$E18</f>
        <v>BHANWARA RAM</v>
      </c>
      <c s="893"/>
      <c s="894"/>
      <c s="344"/>
      <c s="344"/>
      <c s="344"/>
      <c s="344"/>
      <c s="344"/>
      <c s="344"/>
      <c s="109"/>
      <c s="130">
        <f>IF('MASTER SHEET'!$B22="","",ROWS('MASTER SHEET'!$B$12:$B22))</f>
        <v>11</v>
      </c>
      <c s="118" t="str">
        <f>ATTENDANCESHEET!$B18</f>
        <v xml:space="preserve"> 3265926 </v>
      </c>
      <c s="118" t="str">
        <f>ATTENDANCESHEET!$D18</f>
        <v>SHARWAN</v>
      </c>
      <c s="118" t="str">
        <f>ATTENDANCESHEET!$E18</f>
        <v>BHANWARA RAM</v>
      </c>
      <c s="345"/>
      <c s="345"/>
      <c s="345"/>
      <c s="345"/>
      <c s="345"/>
      <c s="421" t="str">
        <f t="shared" si="4"/>
        <v/>
      </c>
      <c s="422" t="str">
        <f t="shared" si="5"/>
        <v/>
      </c>
    </row>
    <row r="75" spans="1:24" ht="18.75" customHeight="1">
      <c r="A75" s="130">
        <f>IF('MASTER SHEET'!$B23="","",ROWS('MASTER SHEET'!$B$12:$B23))</f>
        <v>12</v>
      </c>
      <c s="130" t="str">
        <f>ATTENDANCESHEET!$B19</f>
        <v xml:space="preserve"> 3265927 </v>
      </c>
      <c s="130" t="str">
        <f>ATTENDANCESHEET!$D19</f>
        <v>VASUNDHARA GURJAR</v>
      </c>
      <c s="130" t="str">
        <f>ATTENDANCESHEET!$E19</f>
        <v>RAMNIWAS</v>
      </c>
      <c s="893"/>
      <c s="894"/>
      <c s="344"/>
      <c s="344"/>
      <c s="344"/>
      <c s="344"/>
      <c s="344"/>
      <c s="344"/>
      <c s="109"/>
      <c s="130">
        <f>IF('MASTER SHEET'!$B23="","",ROWS('MASTER SHEET'!$B$12:$B23))</f>
        <v>12</v>
      </c>
      <c s="118" t="str">
        <f>ATTENDANCESHEET!$B19</f>
        <v xml:space="preserve"> 3265927 </v>
      </c>
      <c s="118" t="str">
        <f>ATTENDANCESHEET!$D19</f>
        <v>VASUNDHARA GURJAR</v>
      </c>
      <c s="118" t="str">
        <f>ATTENDANCESHEET!$E19</f>
        <v>RAMNIWAS</v>
      </c>
      <c s="345"/>
      <c s="345"/>
      <c s="345"/>
      <c s="345"/>
      <c s="345"/>
      <c s="421" t="str">
        <f t="shared" si="4"/>
        <v/>
      </c>
      <c s="422" t="str">
        <f t="shared" si="5"/>
        <v/>
      </c>
    </row>
    <row r="76" spans="1:24" ht="18.75" customHeight="1">
      <c r="A76" s="130" t="str">
        <f>IF('MASTER SHEET'!$B24="","",ROWS('MASTER SHEET'!$B$12:$B24))</f>
        <v/>
      </c>
      <c s="130" t="str">
        <f>ATTENDANCESHEET!$B20</f>
        <v xml:space="preserve">  </v>
      </c>
      <c s="130" t="str">
        <f>ATTENDANCESHEET!$D20</f>
        <v/>
      </c>
      <c s="130" t="str">
        <f>ATTENDANCESHEET!$E20</f>
        <v/>
      </c>
      <c s="893"/>
      <c s="894"/>
      <c s="344"/>
      <c s="344"/>
      <c s="344"/>
      <c s="344"/>
      <c s="344"/>
      <c s="344"/>
      <c s="109"/>
      <c s="130" t="str">
        <f>IF('MASTER SHEET'!$B24="","",ROWS('MASTER SHEET'!$B$12:$B24))</f>
        <v/>
      </c>
      <c s="118" t="str">
        <f>ATTENDANCESHEET!$B20</f>
        <v xml:space="preserve">  </v>
      </c>
      <c s="118" t="str">
        <f>ATTENDANCESHEET!$D20</f>
        <v/>
      </c>
      <c s="118" t="str">
        <f>ATTENDANCESHEET!$E20</f>
        <v/>
      </c>
      <c s="345"/>
      <c s="345"/>
      <c s="345"/>
      <c s="345"/>
      <c s="345"/>
      <c s="421" t="str">
        <f t="shared" si="4"/>
        <v/>
      </c>
      <c s="422" t="str">
        <f t="shared" si="5"/>
        <v/>
      </c>
    </row>
    <row r="77" spans="1:24" ht="18.75" customHeight="1">
      <c r="A77" s="130" t="str">
        <f>IF('MASTER SHEET'!$B25="","",ROWS('MASTER SHEET'!$B$12:$B25))</f>
        <v/>
      </c>
      <c s="130" t="str">
        <f>ATTENDANCESHEET!$B21</f>
        <v xml:space="preserve">  </v>
      </c>
      <c s="130" t="str">
        <f>ATTENDANCESHEET!$D21</f>
        <v/>
      </c>
      <c s="130" t="str">
        <f>ATTENDANCESHEET!$E21</f>
        <v/>
      </c>
      <c s="893"/>
      <c s="894"/>
      <c s="344"/>
      <c s="344"/>
      <c s="344"/>
      <c s="344"/>
      <c s="344"/>
      <c s="344"/>
      <c s="109"/>
      <c s="130" t="str">
        <f>IF('MASTER SHEET'!$B25="","",ROWS('MASTER SHEET'!$B$12:$B25))</f>
        <v/>
      </c>
      <c s="118" t="str">
        <f>ATTENDANCESHEET!$B21</f>
        <v xml:space="preserve">  </v>
      </c>
      <c s="118" t="str">
        <f>ATTENDANCESHEET!$D21</f>
        <v/>
      </c>
      <c s="118" t="str">
        <f>ATTENDANCESHEET!$E21</f>
        <v/>
      </c>
      <c s="345"/>
      <c s="345"/>
      <c s="345"/>
      <c s="345"/>
      <c s="345"/>
      <c s="421" t="str">
        <f t="shared" si="4"/>
        <v/>
      </c>
      <c s="422" t="str">
        <f t="shared" si="5"/>
        <v/>
      </c>
    </row>
    <row r="78" spans="1:24" ht="18.75" customHeight="1">
      <c r="A78" s="130" t="str">
        <f>IF('MASTER SHEET'!$B26="","",ROWS('MASTER SHEET'!$B$12:$B26))</f>
        <v/>
      </c>
      <c s="130" t="str">
        <f>ATTENDANCESHEET!$B22</f>
        <v xml:space="preserve">  </v>
      </c>
      <c s="130" t="str">
        <f>ATTENDANCESHEET!$D22</f>
        <v/>
      </c>
      <c s="130" t="str">
        <f>ATTENDANCESHEET!$E22</f>
        <v/>
      </c>
      <c s="893"/>
      <c s="894"/>
      <c s="344"/>
      <c s="344"/>
      <c s="344"/>
      <c s="344"/>
      <c s="344"/>
      <c s="344"/>
      <c s="109"/>
      <c s="130" t="str">
        <f>IF('MASTER SHEET'!$B26="","",ROWS('MASTER SHEET'!$B$12:$B26))</f>
        <v/>
      </c>
      <c s="118" t="str">
        <f>ATTENDANCESHEET!$B22</f>
        <v xml:space="preserve">  </v>
      </c>
      <c s="118" t="str">
        <f>ATTENDANCESHEET!$D22</f>
        <v/>
      </c>
      <c s="118" t="str">
        <f>ATTENDANCESHEET!$E22</f>
        <v/>
      </c>
      <c s="345"/>
      <c s="345"/>
      <c s="345"/>
      <c s="345"/>
      <c s="345"/>
      <c s="421" t="str">
        <f t="shared" si="4"/>
        <v/>
      </c>
      <c s="422" t="str">
        <f t="shared" si="5"/>
        <v/>
      </c>
    </row>
    <row r="79" spans="1:24" ht="15">
      <c r="A79" s="132"/>
      <c s="132"/>
      <c s="132"/>
      <c s="132"/>
      <c s="132"/>
      <c s="132"/>
      <c s="132"/>
      <c s="132"/>
      <c s="132"/>
      <c s="132"/>
      <c s="132"/>
      <c s="132"/>
      <c s="109"/>
      <c s="132"/>
      <c s="132"/>
      <c s="132"/>
      <c s="132"/>
      <c s="132"/>
      <c s="132"/>
      <c s="132"/>
      <c s="132"/>
      <c s="132"/>
      <c s="125"/>
      <c s="125"/>
    </row>
    <row r="80" spans="1:24" s="312" customFormat="1" ht="30" customHeight="1">
      <c r="A80" s="309" t="s">
        <v>291</v>
      </c>
      <c s="310"/>
      <c s="310"/>
      <c s="310"/>
      <c s="310"/>
      <c s="310"/>
      <c s="310"/>
      <c s="310"/>
      <c s="950" t="s">
        <v>210</v>
      </c>
      <c s="950"/>
      <c s="950"/>
      <c s="310"/>
      <c s="311"/>
      <c s="309" t="s">
        <v>291</v>
      </c>
      <c s="310"/>
      <c s="310"/>
      <c s="310"/>
      <c s="310"/>
      <c s="310"/>
      <c s="310"/>
      <c s="310"/>
      <c s="951" t="s">
        <v>210</v>
      </c>
      <c s="951"/>
      <c s="951"/>
    </row>
    <row r="81" spans="1:24" ht="15">
      <c r="A81" s="132"/>
      <c s="132"/>
      <c s="132"/>
      <c s="132"/>
      <c s="132"/>
      <c s="132"/>
      <c s="132"/>
      <c s="132"/>
      <c s="132"/>
      <c s="132"/>
      <c s="132"/>
      <c s="132"/>
      <c s="109"/>
      <c s="132"/>
      <c s="132"/>
      <c s="132"/>
      <c s="132"/>
      <c s="132"/>
      <c s="132"/>
      <c s="132"/>
      <c s="132"/>
      <c s="132"/>
      <c s="132"/>
      <c s="132"/>
    </row>
    <row r="82" ht="15"/>
  </sheetData>
  <sheetProtection password="CD00" sheet="1" objects="1" scenarios="1" formatRows="0"/>
  <mergeCells count="189">
    <mergeCell ref="W45:X45"/>
    <mergeCell ref="U46:V46"/>
    <mergeCell ref="W46:X46"/>
    <mergeCell ref="U47:V47"/>
    <mergeCell ref="N57:X57"/>
    <mergeCell ref="W40:X40"/>
    <mergeCell ref="U41:V41"/>
    <mergeCell ref="W41:X41"/>
    <mergeCell ref="W35:X35"/>
    <mergeCell ref="I80:K80"/>
    <mergeCell ref="V80:X80"/>
    <mergeCell ref="I54:K54"/>
    <mergeCell ref="V54:X54"/>
    <mergeCell ref="I26:K26"/>
    <mergeCell ref="R26:T26"/>
    <mergeCell ref="U48:V48"/>
    <mergeCell ref="W48:X48"/>
    <mergeCell ref="U49:V49"/>
    <mergeCell ref="N35:N36"/>
    <mergeCell ref="O35:O36"/>
    <mergeCell ref="W47:X47"/>
    <mergeCell ref="U33:X33"/>
    <mergeCell ref="O33:P33"/>
    <mergeCell ref="Q33:T33"/>
    <mergeCell ref="P35:P36"/>
    <mergeCell ref="Q35:Q36"/>
    <mergeCell ref="N59:X59"/>
    <mergeCell ref="W42:X42"/>
    <mergeCell ref="U43:V43"/>
    <mergeCell ref="W43:X43"/>
    <mergeCell ref="U44:V44"/>
    <mergeCell ref="W44:X44"/>
    <mergeCell ref="V9:W9"/>
    <mergeCell ref="V10:W10"/>
    <mergeCell ref="V11:W11"/>
    <mergeCell ref="V12:W12"/>
    <mergeCell ref="V13:W13"/>
    <mergeCell ref="V14:W14"/>
    <mergeCell ref="V15:W15"/>
    <mergeCell ref="V16:W16"/>
    <mergeCell ref="U36:V36"/>
    <mergeCell ref="W36:X36"/>
    <mergeCell ref="V17:W17"/>
    <mergeCell ref="V18:W18"/>
    <mergeCell ref="V19:W19"/>
    <mergeCell ref="V20:W20"/>
    <mergeCell ref="V21:W21"/>
    <mergeCell ref="V22:W22"/>
    <mergeCell ref="V23:W23"/>
    <mergeCell ref="N31:X31"/>
    <mergeCell ref="N32:X32"/>
    <mergeCell ref="V26:W26"/>
    <mergeCell ref="V25:W25"/>
    <mergeCell ref="P17:Q17"/>
    <mergeCell ref="P18:Q18"/>
    <mergeCell ref="P19:Q19"/>
    <mergeCell ref="A2:L2"/>
    <mergeCell ref="A3:L3"/>
    <mergeCell ref="D4:F4"/>
    <mergeCell ref="L7:L8"/>
    <mergeCell ref="A4:B4"/>
    <mergeCell ref="N2:X2"/>
    <mergeCell ref="N3:X3"/>
    <mergeCell ref="V4:X4"/>
    <mergeCell ref="Q4:T4"/>
    <mergeCell ref="P5:T5"/>
    <mergeCell ref="W5:X5"/>
    <mergeCell ref="P8:Q8"/>
    <mergeCell ref="V7:W7"/>
    <mergeCell ref="V8:W8"/>
    <mergeCell ref="R6:U6"/>
    <mergeCell ref="H4:I4"/>
    <mergeCell ref="J4:K4"/>
    <mergeCell ref="J6:L6"/>
    <mergeCell ref="C6:H6"/>
    <mergeCell ref="O4:P4"/>
    <mergeCell ref="C5:L5"/>
    <mergeCell ref="V6:W6"/>
    <mergeCell ref="C7:C8"/>
    <mergeCell ref="R7:U7"/>
    <mergeCell ref="D7:D8"/>
    <mergeCell ref="B7:B8"/>
    <mergeCell ref="R8:U8"/>
    <mergeCell ref="R9:U9"/>
    <mergeCell ref="R10:U10"/>
    <mergeCell ref="R11:U11"/>
    <mergeCell ref="R12:U12"/>
    <mergeCell ref="P14:Q14"/>
    <mergeCell ref="P9:Q9"/>
    <mergeCell ref="P10:Q10"/>
    <mergeCell ref="P11:Q11"/>
    <mergeCell ref="P12:Q12"/>
    <mergeCell ref="P13:Q13"/>
    <mergeCell ref="R13:U13"/>
    <mergeCell ref="R14:U14"/>
    <mergeCell ref="P15:Q15"/>
    <mergeCell ref="C61:J61"/>
    <mergeCell ref="P34:T34"/>
    <mergeCell ref="E39:F39"/>
    <mergeCell ref="A31:L31"/>
    <mergeCell ref="A32:L32"/>
    <mergeCell ref="R17:U17"/>
    <mergeCell ref="R18:U18"/>
    <mergeCell ref="R19:U19"/>
    <mergeCell ref="R20:U20"/>
    <mergeCell ref="R21:U21"/>
    <mergeCell ref="R22:U22"/>
    <mergeCell ref="R23:U23"/>
    <mergeCell ref="U35:V35"/>
    <mergeCell ref="R15:U15"/>
    <mergeCell ref="R16:U16"/>
    <mergeCell ref="E43:F43"/>
    <mergeCell ref="C34:J34"/>
    <mergeCell ref="E33:J33"/>
    <mergeCell ref="P20:Q20"/>
    <mergeCell ref="P23:Q23"/>
    <mergeCell ref="U45:V45"/>
    <mergeCell ref="A7:A8"/>
    <mergeCell ref="W34:X34"/>
    <mergeCell ref="L35:L36"/>
    <mergeCell ref="E35:F36"/>
    <mergeCell ref="A57:L57"/>
    <mergeCell ref="A58:L58"/>
    <mergeCell ref="A60:B60"/>
    <mergeCell ref="A35:A36"/>
    <mergeCell ref="B35:B36"/>
    <mergeCell ref="C35:C36"/>
    <mergeCell ref="D35:D36"/>
    <mergeCell ref="E44:F44"/>
    <mergeCell ref="E45:F45"/>
    <mergeCell ref="E46:F46"/>
    <mergeCell ref="E47:F47"/>
    <mergeCell ref="E48:F48"/>
    <mergeCell ref="E49:F49"/>
    <mergeCell ref="A33:B33"/>
    <mergeCell ref="P7:Q7"/>
    <mergeCell ref="P21:Q21"/>
    <mergeCell ref="P22:Q22"/>
    <mergeCell ref="P16:Q16"/>
    <mergeCell ref="E42:F42"/>
    <mergeCell ref="U37:V37"/>
    <mergeCell ref="E78:F78"/>
    <mergeCell ref="A1:L1"/>
    <mergeCell ref="E66:F66"/>
    <mergeCell ref="E67:F67"/>
    <mergeCell ref="E68:F68"/>
    <mergeCell ref="E69:F69"/>
    <mergeCell ref="E70:F70"/>
    <mergeCell ref="E71:F71"/>
    <mergeCell ref="E72:F72"/>
    <mergeCell ref="E73:F73"/>
    <mergeCell ref="E74:F74"/>
    <mergeCell ref="A62:A63"/>
    <mergeCell ref="B62:B63"/>
    <mergeCell ref="E50:F50"/>
    <mergeCell ref="E51:F51"/>
    <mergeCell ref="A59:L59"/>
    <mergeCell ref="E37:F37"/>
    <mergeCell ref="E38:F38"/>
    <mergeCell ref="E75:F75"/>
    <mergeCell ref="E76:F76"/>
    <mergeCell ref="E77:F77"/>
    <mergeCell ref="E64:F64"/>
    <mergeCell ref="E65:F65"/>
    <mergeCell ref="E40:F40"/>
    <mergeCell ref="C62:C63"/>
    <mergeCell ref="D62:D63"/>
    <mergeCell ref="E62:F63"/>
    <mergeCell ref="W37:X37"/>
    <mergeCell ref="U38:V38"/>
    <mergeCell ref="W38:X38"/>
    <mergeCell ref="U39:V39"/>
    <mergeCell ref="W39:X39"/>
    <mergeCell ref="U40:V40"/>
    <mergeCell ref="Q62:Q63"/>
    <mergeCell ref="P62:P63"/>
    <mergeCell ref="E41:F41"/>
    <mergeCell ref="O62:O63"/>
    <mergeCell ref="N62:N63"/>
    <mergeCell ref="O60:P60"/>
    <mergeCell ref="Q60:S60"/>
    <mergeCell ref="L62:L63"/>
    <mergeCell ref="N58:X58"/>
    <mergeCell ref="U42:V42"/>
    <mergeCell ref="W49:X49"/>
    <mergeCell ref="U50:V50"/>
    <mergeCell ref="W50:X50"/>
    <mergeCell ref="U51:V51"/>
    <mergeCell ref="W51:X51"/>
  </mergeCells>
  <dataValidations count="8">
    <dataValidation type="list" allowBlank="1" showInputMessage="1" showErrorMessage="1" sqref="V4 Q60 U33">
      <formula1>INDIRECT($O$4)</formula1>
    </dataValidation>
    <dataValidation type="list" allowBlank="1" showInputMessage="1" showErrorMessage="1" sqref="D4 D60 D33">
      <formula1>INDIRECT($C$4)</formula1>
    </dataValidation>
    <dataValidation type="list" allowBlank="1" showInputMessage="1" showErrorMessage="1" sqref="C4">
      <formula1>$AE$12:$AV$12</formula1>
    </dataValidation>
    <dataValidation type="list" allowBlank="1" showInputMessage="1" showErrorMessage="1" sqref="C33">
      <formula1>$AE$12:$AV$12</formula1>
    </dataValidation>
    <dataValidation type="list" allowBlank="1" showInputMessage="1" showErrorMessage="1" sqref="O33:P33">
      <formula1>$AE$12:$AV$12</formula1>
    </dataValidation>
    <dataValidation type="list" allowBlank="1" showInputMessage="1" showErrorMessage="1" sqref="C60">
      <formula1>$AE$12:$AV$12</formula1>
    </dataValidation>
    <dataValidation type="list" allowBlank="1" showInputMessage="1" showErrorMessage="1" sqref="O60:P60">
      <formula1>$AE$12:$AV$12</formula1>
    </dataValidation>
    <dataValidation type="list" allowBlank="1" showInputMessage="1" showErrorMessage="1" sqref="O4:P4">
      <formula1>'MASTER SHEET'!$BU$12:$CL$12</formula1>
    </dataValidation>
  </dataValidations>
  <printOptions horizontalCentered="1"/>
  <pageMargins left="0.196850393700787" right="0.118110236220472" top="0.196850393700787" bottom="0.196850393700787" header="0.118110236220472" footer="0.118110236220472"/>
  <pageSetup orientation="landscape" paperSize="9" scale="95" r:id="rId3"/>
  <rowBreaks count="2" manualBreakCount="2">
    <brk id="29" max="23" man="1"/>
    <brk id="55" max="23" man="1"/>
  </rowBreaks>
  <colBreaks count="1" manualBreakCount="1">
    <brk id="12" min="1" max="81"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1F497D"/>
    <pageSetUpPr fitToPage="1"/>
  </sheetPr>
  <dimension ref="A1:AD105"/>
  <sheetViews>
    <sheetView workbookViewId="0" topLeftCell="A26">
      <selection pane="topLeft" activeCell="J22" sqref="J22:J23"/>
    </sheetView>
  </sheetViews>
  <sheetFormatPr defaultColWidth="0" defaultRowHeight="15" customHeight="1" zeroHeight="1"/>
  <cols>
    <col min="1" max="1" width="4.28571428571429" style="104" customWidth="1"/>
    <col min="2" max="2" width="24.1428571428571" style="104" customWidth="1"/>
    <col min="3" max="3" width="13.2857142857143" style="104" customWidth="1"/>
    <col min="4" max="4" width="9.28571428571429" style="104" customWidth="1"/>
    <col min="5" max="5" width="10.4285714285714" style="104" customWidth="1"/>
    <col min="6" max="6" width="8.14285714285714" style="104" customWidth="1"/>
    <col min="7" max="7" width="10.4285714285714" style="104" customWidth="1"/>
    <col min="8" max="8" width="8.28571428571429" style="104" customWidth="1"/>
    <col min="9" max="9" width="8" style="104" customWidth="1"/>
    <col min="10" max="10" width="18.5714285714286" style="104" customWidth="1"/>
    <col min="11" max="11" width="8.71428571428571" style="104" customWidth="1"/>
    <col min="12" max="30" width="8.71428571428571" style="104" hidden="1" customWidth="1"/>
    <col min="31" max="16384" width="14" style="104" hidden="1"/>
  </cols>
  <sheetData>
    <row r="1" spans="1:30" ht="24.75" customHeight="1">
      <c r="A1" s="961" t="str">
        <f>'MASTER SHEET'!A1</f>
        <v>माध्यमिक शिक्षा बोर्ड राजस्थान, अजमेर</v>
      </c>
      <c s="962"/>
      <c s="962"/>
      <c s="962"/>
      <c s="962"/>
      <c s="962"/>
      <c s="962"/>
      <c s="962"/>
      <c s="962"/>
      <c s="962"/>
      <c s="103"/>
      <c s="103"/>
      <c s="103"/>
      <c s="103"/>
      <c s="103"/>
      <c s="103"/>
      <c s="103"/>
      <c s="103"/>
      <c s="103"/>
      <c s="103"/>
      <c s="103"/>
      <c s="103"/>
      <c s="103"/>
      <c s="103"/>
      <c s="103"/>
      <c s="103"/>
      <c s="103"/>
      <c s="103"/>
      <c s="103"/>
      <c s="103"/>
    </row>
    <row r="2" spans="1:30" ht="24.75" customHeight="1">
      <c r="A2" s="984" t="s">
        <v>150</v>
      </c>
      <c s="962"/>
      <c s="962"/>
      <c s="962"/>
      <c s="962"/>
      <c s="962"/>
      <c s="962"/>
      <c s="962"/>
      <c s="962"/>
      <c s="962"/>
      <c s="103"/>
      <c s="103"/>
      <c s="103"/>
      <c s="103"/>
      <c s="103"/>
      <c s="103"/>
      <c s="103"/>
      <c s="103"/>
      <c s="103"/>
      <c s="103"/>
      <c s="103"/>
      <c s="103"/>
      <c s="103"/>
      <c s="103"/>
      <c s="103"/>
      <c s="103"/>
      <c s="103"/>
      <c s="103"/>
      <c s="103"/>
      <c s="103"/>
    </row>
    <row r="3" spans="1:30" ht="20.25" customHeight="1">
      <c r="A3" s="1010" t="s">
        <v>151</v>
      </c>
      <c s="1011"/>
      <c s="1011"/>
      <c s="1011"/>
      <c s="1011"/>
      <c s="1011"/>
      <c s="1011"/>
      <c s="1011"/>
      <c s="1011"/>
      <c s="1011"/>
      <c s="103"/>
      <c s="103"/>
      <c s="103"/>
      <c s="103"/>
      <c s="103"/>
      <c s="103"/>
      <c s="103"/>
      <c s="103"/>
      <c s="103"/>
      <c s="103"/>
      <c s="103"/>
      <c s="103"/>
      <c s="103"/>
      <c s="103"/>
      <c s="103"/>
      <c s="103"/>
      <c s="103"/>
      <c s="103"/>
      <c s="103"/>
      <c s="103"/>
    </row>
    <row r="4" spans="1:30" ht="35.25" customHeight="1">
      <c r="A4" s="1012" t="s">
        <v>87</v>
      </c>
      <c s="1013"/>
      <c s="1019" t="str">
        <f>'MASTER SHEET'!C4</f>
        <v>GOVT.SEN.SEC.SCHOOL DASANA KHURD (MOULASR)DEEDWANA-KUCHAMAN</v>
      </c>
      <c s="1019"/>
      <c s="1019"/>
      <c s="1019"/>
      <c s="1019"/>
      <c s="1019"/>
      <c s="1014" t="str">
        <f>ATTENDANCESHEET!E4</f>
        <v>विद्यालय कोड :-1191153</v>
      </c>
      <c s="1015"/>
      <c s="103"/>
      <c s="103"/>
      <c s="103"/>
      <c s="103"/>
      <c s="103"/>
      <c s="103"/>
      <c s="103"/>
      <c s="103"/>
      <c s="103"/>
      <c s="103"/>
      <c s="103"/>
      <c s="103"/>
      <c s="103"/>
      <c s="103"/>
      <c s="103"/>
      <c s="103"/>
      <c s="103"/>
      <c s="103"/>
      <c s="103"/>
      <c s="103"/>
    </row>
    <row r="5" spans="1:27" ht="22.5" customHeight="1">
      <c r="A5" s="188"/>
      <c s="315" t="s">
        <v>281</v>
      </c>
      <c s="967"/>
      <c s="967"/>
      <c s="1016" t="s">
        <v>282</v>
      </c>
      <c s="1016"/>
      <c s="1023"/>
      <c s="1023"/>
      <c s="1023"/>
      <c s="1023"/>
      <c s="103"/>
      <c s="103"/>
      <c s="103"/>
      <c s="103"/>
      <c s="103"/>
      <c s="103"/>
      <c s="103"/>
      <c s="103"/>
      <c s="103"/>
      <c s="103"/>
      <c s="103"/>
      <c s="103"/>
      <c s="103"/>
      <c s="103"/>
      <c s="103"/>
      <c s="103"/>
      <c s="103"/>
    </row>
    <row r="6" spans="1:30" ht="55.5" customHeight="1">
      <c r="A6" s="1022" t="s">
        <v>298</v>
      </c>
      <c s="1003"/>
      <c s="1003"/>
      <c s="1003"/>
      <c s="1003"/>
      <c s="1003"/>
      <c s="1003"/>
      <c s="1003"/>
      <c s="1003"/>
      <c s="1003"/>
      <c s="103"/>
      <c s="103"/>
      <c s="103"/>
      <c s="103"/>
      <c s="103"/>
      <c s="103"/>
      <c s="103"/>
      <c s="103"/>
      <c s="103"/>
      <c s="103"/>
      <c s="103"/>
      <c s="103"/>
      <c s="103"/>
      <c s="103"/>
      <c s="103"/>
      <c s="103"/>
      <c s="103"/>
      <c s="103"/>
      <c s="103"/>
      <c s="103"/>
    </row>
    <row r="7" spans="1:30" ht="5.25" customHeight="1">
      <c r="A7"/>
      <c/>
      <c/>
      <c/>
      <c/>
      <c/>
      <c/>
      <c/>
      <c/>
      <c/>
      <c s="103"/>
      <c s="103"/>
      <c s="103"/>
      <c s="103"/>
      <c s="103"/>
      <c s="103"/>
      <c s="103"/>
      <c s="103"/>
      <c s="103"/>
      <c s="103"/>
      <c s="103"/>
      <c s="103"/>
      <c s="103"/>
      <c s="103"/>
      <c s="103"/>
      <c s="103"/>
      <c s="103"/>
      <c s="103"/>
      <c s="103"/>
      <c s="103"/>
    </row>
    <row r="8" spans="1:30" ht="19.5" customHeight="1">
      <c r="A8" s="1020" t="s">
        <v>152</v>
      </c>
      <c s="1021"/>
      <c s="1021"/>
      <c s="1021"/>
      <c s="1021"/>
      <c s="1021"/>
      <c s="1021"/>
      <c s="1021"/>
      <c s="1021"/>
      <c s="1021"/>
      <c s="103"/>
      <c s="103"/>
      <c s="103"/>
      <c s="103"/>
      <c s="103"/>
      <c s="103"/>
      <c s="103"/>
      <c s="103"/>
      <c s="103"/>
      <c s="103"/>
      <c s="103"/>
      <c s="103"/>
      <c s="103"/>
      <c s="103"/>
      <c s="103"/>
      <c s="103"/>
      <c s="103"/>
      <c s="103"/>
      <c s="103"/>
      <c s="103"/>
    </row>
    <row r="9" spans="1:30" ht="18.75" customHeight="1">
      <c r="A9" s="1006" t="s">
        <v>0</v>
      </c>
      <c s="1006" t="s">
        <v>299</v>
      </c>
      <c s="1006" t="s">
        <v>9</v>
      </c>
      <c s="1017" t="s">
        <v>154</v>
      </c>
      <c s="1018"/>
      <c s="1006" t="s">
        <v>155</v>
      </c>
      <c s="1006" t="s">
        <v>156</v>
      </c>
      <c s="1006" t="s">
        <v>157</v>
      </c>
      <c s="1006" t="s">
        <v>158</v>
      </c>
      <c s="1006" t="s">
        <v>159</v>
      </c>
      <c s="105"/>
      <c s="105"/>
      <c s="105"/>
      <c s="105"/>
      <c s="105"/>
      <c s="105"/>
      <c s="105"/>
      <c s="105"/>
      <c s="105"/>
      <c s="105"/>
      <c s="105"/>
      <c s="105"/>
      <c s="105"/>
      <c s="105"/>
      <c s="105"/>
      <c s="105"/>
      <c s="105"/>
      <c s="105"/>
      <c s="105"/>
      <c s="105"/>
    </row>
    <row r="10" spans="1:30" ht="21.75" customHeight="1">
      <c r="A10" s="1007"/>
      <c s="1007"/>
      <c s="1007"/>
      <c s="91" t="s">
        <v>160</v>
      </c>
      <c s="91" t="s">
        <v>161</v>
      </c>
      <c s="1007"/>
      <c s="1007"/>
      <c s="1007"/>
      <c s="1007"/>
      <c s="1007"/>
      <c s="105"/>
      <c s="105"/>
      <c s="105"/>
      <c s="105"/>
      <c s="105"/>
      <c s="105"/>
      <c s="105"/>
      <c s="105"/>
      <c s="105"/>
      <c s="105"/>
      <c s="105"/>
      <c s="105"/>
      <c s="105"/>
      <c s="105"/>
      <c s="105"/>
      <c s="105"/>
      <c s="105"/>
      <c s="105"/>
      <c s="105"/>
      <c s="105"/>
    </row>
    <row r="11" spans="1:30" ht="24" customHeight="1">
      <c r="A11" s="316">
        <v>1</v>
      </c>
      <c s="317"/>
      <c s="317"/>
      <c s="317"/>
      <c s="317"/>
      <c s="317"/>
      <c s="317"/>
      <c s="317"/>
      <c s="317"/>
      <c s="317"/>
      <c s="103"/>
      <c s="103"/>
      <c s="103"/>
      <c s="103"/>
      <c s="103"/>
      <c s="103"/>
      <c s="103"/>
      <c s="103"/>
      <c s="103"/>
      <c s="103"/>
      <c s="103"/>
      <c s="103"/>
      <c s="103"/>
      <c s="103"/>
      <c s="103"/>
      <c s="103"/>
      <c s="103"/>
      <c s="103"/>
      <c s="103"/>
      <c s="103"/>
    </row>
    <row r="12" spans="1:30" ht="24" customHeight="1">
      <c r="A12" s="316">
        <v>2</v>
      </c>
      <c s="317"/>
      <c s="317"/>
      <c s="317"/>
      <c s="317"/>
      <c s="317"/>
      <c s="317"/>
      <c s="317"/>
      <c s="317"/>
      <c s="317"/>
      <c s="103"/>
      <c s="103"/>
      <c s="103"/>
      <c s="103"/>
      <c s="103"/>
      <c s="103"/>
      <c s="103"/>
      <c s="103"/>
      <c s="103"/>
      <c s="103"/>
      <c s="103"/>
      <c s="103"/>
      <c s="103"/>
      <c s="103"/>
      <c s="103"/>
      <c s="103"/>
      <c s="103"/>
      <c s="103"/>
      <c s="103"/>
      <c s="103"/>
    </row>
    <row r="13" spans="1:30" ht="24" customHeight="1">
      <c r="A13" s="316">
        <v>3</v>
      </c>
      <c s="317"/>
      <c s="317"/>
      <c s="317"/>
      <c s="317"/>
      <c s="317"/>
      <c s="317"/>
      <c s="317"/>
      <c s="317"/>
      <c s="317"/>
      <c s="103"/>
      <c s="103"/>
      <c s="103"/>
      <c s="103"/>
      <c s="103"/>
      <c s="103"/>
      <c s="103"/>
      <c s="103"/>
      <c s="103"/>
      <c s="103"/>
      <c s="103"/>
      <c s="103"/>
      <c s="103"/>
      <c s="103"/>
      <c s="103"/>
      <c s="103"/>
      <c s="103"/>
      <c s="103"/>
      <c s="103"/>
      <c s="103"/>
    </row>
    <row r="14" spans="1:30" ht="24" customHeight="1">
      <c r="A14" s="316">
        <v>4</v>
      </c>
      <c s="317"/>
      <c s="317"/>
      <c s="317"/>
      <c s="317"/>
      <c s="317"/>
      <c s="317"/>
      <c s="317"/>
      <c s="317"/>
      <c s="317"/>
      <c s="103"/>
      <c s="103"/>
      <c s="103"/>
      <c s="103"/>
      <c s="103"/>
      <c s="103"/>
      <c s="103"/>
      <c s="103"/>
      <c s="103"/>
      <c s="103"/>
      <c s="103"/>
      <c s="103"/>
      <c s="103"/>
      <c s="103"/>
      <c s="103"/>
      <c s="103"/>
      <c s="103"/>
      <c s="103"/>
      <c s="103"/>
      <c s="103"/>
    </row>
    <row r="15" spans="1:30" ht="24" customHeight="1">
      <c r="A15" s="316">
        <v>5</v>
      </c>
      <c s="317"/>
      <c s="317"/>
      <c s="317"/>
      <c s="317"/>
      <c s="317"/>
      <c s="317"/>
      <c s="317"/>
      <c s="317"/>
      <c s="317"/>
      <c s="103"/>
      <c s="103"/>
      <c s="103"/>
      <c s="103"/>
      <c s="103"/>
      <c s="103"/>
      <c s="103"/>
      <c s="103"/>
      <c s="103"/>
      <c s="103"/>
      <c s="103"/>
      <c s="103"/>
      <c s="103"/>
      <c s="103"/>
      <c s="103"/>
      <c s="103"/>
      <c s="103"/>
      <c s="103"/>
      <c s="103"/>
      <c s="103"/>
    </row>
    <row r="16" spans="1:30" ht="24" customHeight="1">
      <c r="A16" s="316">
        <v>6</v>
      </c>
      <c s="317"/>
      <c s="317"/>
      <c s="317"/>
      <c s="317"/>
      <c s="317"/>
      <c s="317"/>
      <c s="317"/>
      <c s="317"/>
      <c s="317"/>
      <c s="103"/>
      <c s="103"/>
      <c s="103"/>
      <c s="103"/>
      <c s="103"/>
      <c s="103"/>
      <c s="103"/>
      <c s="103"/>
      <c s="103"/>
      <c s="103"/>
      <c s="103"/>
      <c s="103"/>
      <c s="103"/>
      <c s="103"/>
      <c s="103"/>
      <c s="103"/>
      <c s="103"/>
      <c s="103"/>
      <c s="103"/>
      <c s="103"/>
    </row>
    <row r="17" spans="1:30" ht="24" customHeight="1">
      <c r="A17" s="316">
        <v>7</v>
      </c>
      <c s="317"/>
      <c s="317"/>
      <c s="317"/>
      <c s="317"/>
      <c s="317"/>
      <c s="317"/>
      <c s="317"/>
      <c s="317"/>
      <c s="317"/>
      <c s="103"/>
      <c s="103"/>
      <c s="103"/>
      <c s="103"/>
      <c s="103"/>
      <c s="103"/>
      <c s="103"/>
      <c s="103"/>
      <c s="103"/>
      <c s="103"/>
      <c s="103"/>
      <c s="103"/>
      <c s="103"/>
      <c s="103"/>
      <c s="103"/>
      <c s="103"/>
      <c s="103"/>
      <c s="103"/>
      <c s="103"/>
      <c s="103"/>
    </row>
    <row r="18" spans="1:30" ht="24" customHeight="1">
      <c r="A18" s="316">
        <v>8</v>
      </c>
      <c s="317"/>
      <c s="317"/>
      <c s="317"/>
      <c s="317"/>
      <c s="317"/>
      <c s="317"/>
      <c s="317"/>
      <c s="317"/>
      <c s="317"/>
      <c s="103"/>
      <c s="103"/>
      <c s="103"/>
      <c s="103"/>
      <c s="103"/>
      <c s="103"/>
      <c s="103"/>
      <c s="103"/>
      <c s="103"/>
      <c s="103"/>
      <c s="103"/>
      <c s="103"/>
      <c s="103"/>
      <c s="103"/>
      <c s="103"/>
      <c s="103"/>
      <c s="103"/>
      <c s="103"/>
      <c s="103"/>
      <c s="103"/>
    </row>
    <row r="19" spans="1:30" ht="24" customHeight="1">
      <c r="A19" s="316">
        <v>9</v>
      </c>
      <c s="317"/>
      <c s="317"/>
      <c s="317"/>
      <c s="317"/>
      <c s="317"/>
      <c s="317"/>
      <c s="317"/>
      <c s="317"/>
      <c s="317"/>
      <c s="103"/>
      <c s="103"/>
      <c s="103"/>
      <c s="103"/>
      <c s="103"/>
      <c s="103"/>
      <c s="103"/>
      <c s="103"/>
      <c s="103"/>
      <c s="103"/>
      <c s="103"/>
      <c s="103"/>
      <c s="103"/>
      <c s="103"/>
      <c s="103"/>
      <c s="103"/>
      <c s="103"/>
      <c s="103"/>
      <c s="103"/>
      <c s="103"/>
    </row>
    <row r="20" spans="1:30" ht="24" customHeight="1">
      <c r="A20" s="316">
        <v>10</v>
      </c>
      <c s="317"/>
      <c s="317"/>
      <c s="317"/>
      <c s="317"/>
      <c s="317"/>
      <c s="317"/>
      <c s="317"/>
      <c s="317"/>
      <c s="317"/>
      <c s="103"/>
      <c s="103"/>
      <c s="103"/>
      <c s="103"/>
      <c s="103"/>
      <c s="103"/>
      <c s="103"/>
      <c s="103"/>
      <c s="103"/>
      <c s="103"/>
      <c s="103"/>
      <c s="103"/>
      <c s="103"/>
      <c s="103"/>
      <c s="103"/>
      <c s="103"/>
      <c s="103"/>
      <c s="103"/>
      <c s="103"/>
      <c s="103"/>
    </row>
    <row r="21" spans="1:30" ht="18" customHeight="1">
      <c r="A21" s="1008" t="s">
        <v>162</v>
      </c>
      <c s="1009"/>
      <c s="1009"/>
      <c s="1009"/>
      <c s="1009"/>
      <c s="1009"/>
      <c s="1009"/>
      <c s="1009"/>
      <c s="1009"/>
      <c s="1009"/>
      <c s="103"/>
      <c s="103"/>
      <c s="103"/>
      <c s="103"/>
      <c s="103"/>
      <c s="103"/>
      <c s="103"/>
      <c s="103"/>
      <c s="103"/>
      <c s="103"/>
      <c s="103"/>
      <c s="103"/>
      <c s="103"/>
      <c s="103"/>
      <c s="103"/>
      <c s="103"/>
      <c s="103"/>
      <c s="103"/>
      <c s="103"/>
      <c s="103"/>
    </row>
    <row r="22" spans="1:30" ht="18" customHeight="1">
      <c r="A22" s="1006" t="s">
        <v>0</v>
      </c>
      <c s="1006" t="s">
        <v>153</v>
      </c>
      <c s="1006" t="s">
        <v>9</v>
      </c>
      <c s="1017" t="s">
        <v>154</v>
      </c>
      <c s="1018"/>
      <c s="1006" t="s">
        <v>155</v>
      </c>
      <c s="1006" t="s">
        <v>156</v>
      </c>
      <c s="1006" t="s">
        <v>157</v>
      </c>
      <c s="1006" t="s">
        <v>158</v>
      </c>
      <c s="1006" t="s">
        <v>159</v>
      </c>
      <c s="103"/>
      <c s="103"/>
      <c s="103"/>
      <c s="103"/>
      <c s="103"/>
      <c s="103"/>
      <c s="103"/>
      <c s="103"/>
      <c s="103"/>
      <c s="103"/>
      <c s="103"/>
      <c s="103"/>
      <c s="103"/>
      <c s="103"/>
      <c s="103"/>
      <c s="103"/>
      <c s="103"/>
      <c s="103"/>
      <c s="103"/>
      <c s="103"/>
    </row>
    <row r="23" spans="1:30" ht="18" customHeight="1">
      <c r="A23" s="1007"/>
      <c s="1007"/>
      <c s="1007"/>
      <c s="91" t="s">
        <v>160</v>
      </c>
      <c s="91" t="s">
        <v>161</v>
      </c>
      <c s="1007"/>
      <c s="1007"/>
      <c s="1007"/>
      <c s="1007"/>
      <c s="1007"/>
      <c s="103"/>
      <c s="103"/>
      <c s="103"/>
      <c s="103"/>
      <c s="103"/>
      <c s="103"/>
      <c s="103"/>
      <c s="103"/>
      <c s="103"/>
      <c s="103"/>
      <c s="103"/>
      <c s="103"/>
      <c s="103"/>
      <c s="103"/>
      <c s="103"/>
      <c s="103"/>
      <c s="103"/>
      <c s="103"/>
      <c s="103"/>
      <c s="103"/>
    </row>
    <row r="24" spans="1:30" ht="24" customHeight="1">
      <c r="A24" s="316">
        <v>1</v>
      </c>
      <c s="317"/>
      <c s="317"/>
      <c s="317"/>
      <c s="317"/>
      <c s="317"/>
      <c s="317"/>
      <c s="317"/>
      <c s="317"/>
      <c s="317"/>
      <c s="103"/>
      <c s="103"/>
      <c s="103"/>
      <c s="103"/>
      <c s="103"/>
      <c s="103"/>
      <c s="103"/>
      <c s="103"/>
      <c s="103"/>
      <c s="103"/>
      <c s="103"/>
      <c s="103"/>
      <c s="103"/>
      <c s="103"/>
      <c s="103"/>
      <c s="103"/>
      <c s="103"/>
      <c s="103"/>
      <c s="103"/>
      <c s="103"/>
    </row>
    <row r="25" spans="1:30" ht="24" customHeight="1">
      <c r="A25" s="316">
        <v>2</v>
      </c>
      <c s="317"/>
      <c s="317"/>
      <c s="317"/>
      <c s="317"/>
      <c s="317"/>
      <c s="317"/>
      <c s="317"/>
      <c s="317"/>
      <c s="317"/>
      <c s="103"/>
      <c s="103"/>
      <c s="103"/>
      <c s="103"/>
      <c s="103"/>
      <c s="103"/>
      <c s="103"/>
      <c s="103"/>
      <c s="103"/>
      <c s="103"/>
      <c s="103"/>
      <c s="103"/>
      <c s="103"/>
      <c s="103"/>
      <c s="103"/>
      <c s="103"/>
      <c s="103"/>
      <c s="103"/>
      <c s="103"/>
      <c s="103"/>
    </row>
    <row r="26" spans="1:30" ht="24" customHeight="1">
      <c r="A26" s="316">
        <v>3</v>
      </c>
      <c s="317"/>
      <c s="317"/>
      <c s="317"/>
      <c s="317"/>
      <c s="317"/>
      <c s="317"/>
      <c s="317"/>
      <c s="317"/>
      <c s="317"/>
      <c s="103"/>
      <c s="103"/>
      <c s="103"/>
      <c s="103"/>
      <c s="103"/>
      <c s="103"/>
      <c s="103"/>
      <c s="103"/>
      <c s="103"/>
      <c s="103"/>
      <c s="103"/>
      <c s="103"/>
      <c s="103"/>
      <c s="103"/>
      <c s="103"/>
      <c s="103"/>
      <c s="103"/>
      <c s="103"/>
      <c s="103"/>
      <c s="103"/>
    </row>
    <row r="27" spans="1:30" ht="24" customHeight="1">
      <c r="A27" s="316">
        <v>4</v>
      </c>
      <c s="317"/>
      <c s="317"/>
      <c s="317"/>
      <c s="317"/>
      <c s="317"/>
      <c s="317"/>
      <c s="317"/>
      <c s="317"/>
      <c s="317"/>
      <c s="103"/>
      <c s="103"/>
      <c s="103"/>
      <c s="103"/>
      <c s="103"/>
      <c s="103"/>
      <c s="103"/>
      <c s="103"/>
      <c s="103"/>
      <c s="103"/>
      <c s="103"/>
      <c s="103"/>
      <c s="103"/>
      <c s="103"/>
      <c s="103"/>
      <c s="103"/>
      <c s="103"/>
      <c s="103"/>
      <c s="103"/>
      <c s="103"/>
    </row>
    <row r="28" spans="1:30" ht="24" customHeight="1">
      <c r="A28" s="316">
        <v>5</v>
      </c>
      <c s="317"/>
      <c s="317"/>
      <c s="317"/>
      <c s="317"/>
      <c s="317"/>
      <c s="317"/>
      <c s="317"/>
      <c s="317"/>
      <c s="317"/>
      <c s="103"/>
      <c s="103"/>
      <c s="103"/>
      <c s="103"/>
      <c s="103"/>
      <c s="103"/>
      <c s="103"/>
      <c s="103"/>
      <c s="103"/>
      <c s="103"/>
      <c s="103"/>
      <c s="103"/>
      <c s="103"/>
      <c s="103"/>
      <c s="103"/>
      <c s="103"/>
      <c s="103"/>
      <c s="103"/>
      <c s="103"/>
      <c s="103"/>
    </row>
    <row r="29" spans="1:30" ht="24" customHeight="1">
      <c r="A29" s="316">
        <v>6</v>
      </c>
      <c s="317"/>
      <c s="317"/>
      <c s="317"/>
      <c s="317"/>
      <c s="317"/>
      <c s="317"/>
      <c s="317"/>
      <c s="317"/>
      <c s="317"/>
      <c s="103"/>
      <c s="103"/>
      <c s="103"/>
      <c s="103"/>
      <c s="103"/>
      <c s="103"/>
      <c s="103"/>
      <c s="103"/>
      <c s="103"/>
      <c s="103"/>
      <c s="103"/>
      <c s="103"/>
      <c s="103"/>
      <c s="103"/>
      <c s="103"/>
      <c s="103"/>
      <c s="103"/>
      <c s="103"/>
      <c s="103"/>
      <c s="103"/>
    </row>
    <row r="30" spans="1:30" ht="24" customHeight="1">
      <c r="A30" s="316">
        <v>7</v>
      </c>
      <c s="317"/>
      <c s="317"/>
      <c s="317"/>
      <c s="317"/>
      <c s="317"/>
      <c s="317"/>
      <c s="317"/>
      <c s="317"/>
      <c s="317"/>
      <c s="103"/>
      <c s="103"/>
      <c s="103"/>
      <c s="103"/>
      <c s="103"/>
      <c s="103"/>
      <c s="103"/>
      <c s="103"/>
      <c s="103"/>
      <c s="103"/>
      <c s="103"/>
      <c s="103"/>
      <c s="103"/>
      <c s="103"/>
      <c s="103"/>
      <c s="103"/>
      <c s="103"/>
      <c s="103"/>
      <c s="103"/>
      <c s="103"/>
    </row>
    <row r="31" spans="1:30" ht="24" customHeight="1">
      <c r="A31" s="316">
        <v>8</v>
      </c>
      <c s="317"/>
      <c s="317"/>
      <c s="317"/>
      <c s="317"/>
      <c s="317"/>
      <c s="317"/>
      <c s="317"/>
      <c s="317"/>
      <c s="317"/>
      <c s="103"/>
      <c s="103"/>
      <c s="103"/>
      <c s="103"/>
      <c s="103"/>
      <c s="103"/>
      <c s="103"/>
      <c s="103"/>
      <c s="103"/>
      <c s="103"/>
      <c s="103"/>
      <c s="103"/>
      <c s="103"/>
      <c s="103"/>
      <c s="103"/>
      <c s="103"/>
      <c s="103"/>
      <c s="103"/>
      <c s="103"/>
      <c s="103"/>
    </row>
    <row r="32" spans="1:30" ht="24" customHeight="1">
      <c r="A32" s="316">
        <v>9</v>
      </c>
      <c s="317"/>
      <c s="317"/>
      <c s="317"/>
      <c s="317"/>
      <c s="317"/>
      <c s="317"/>
      <c s="317"/>
      <c s="317"/>
      <c s="317"/>
      <c s="103"/>
      <c s="103"/>
      <c s="103"/>
      <c s="103"/>
      <c s="103"/>
      <c s="103"/>
      <c s="103"/>
      <c s="103"/>
      <c s="103"/>
      <c s="103"/>
      <c s="103"/>
      <c s="103"/>
      <c s="103"/>
      <c s="103"/>
      <c s="103"/>
      <c s="103"/>
      <c s="103"/>
      <c s="103"/>
      <c s="103"/>
      <c s="103"/>
    </row>
    <row r="33" spans="1:30" ht="24" customHeight="1">
      <c r="A33" s="316">
        <v>10</v>
      </c>
      <c s="317"/>
      <c s="317"/>
      <c s="317"/>
      <c s="317"/>
      <c s="317"/>
      <c s="317"/>
      <c s="317"/>
      <c s="317"/>
      <c s="317"/>
      <c s="103"/>
      <c s="103"/>
      <c s="103"/>
      <c s="103"/>
      <c s="103"/>
      <c s="103"/>
      <c s="103"/>
      <c s="103"/>
      <c s="103"/>
      <c s="103"/>
      <c s="103"/>
      <c s="103"/>
      <c s="103"/>
      <c s="103"/>
      <c s="103"/>
      <c s="103"/>
      <c s="103"/>
      <c s="103"/>
      <c s="103"/>
      <c s="103"/>
    </row>
    <row r="34" spans="1:30" ht="3.75" customHeight="1">
      <c r="A34" s="92"/>
      <c s="92"/>
      <c s="92"/>
      <c s="92"/>
      <c s="92"/>
      <c s="92"/>
      <c s="92"/>
      <c s="92"/>
      <c s="92"/>
      <c s="92"/>
      <c s="103"/>
      <c s="103"/>
      <c s="103"/>
      <c s="103"/>
      <c s="103"/>
      <c s="103"/>
      <c s="103"/>
      <c s="103"/>
      <c s="103"/>
      <c s="103"/>
      <c s="103"/>
      <c s="103"/>
      <c s="103"/>
      <c s="103"/>
      <c s="103"/>
      <c s="103"/>
      <c s="103"/>
      <c s="103"/>
      <c s="103"/>
      <c s="103"/>
    </row>
    <row r="35" spans="1:30" ht="19.5" customHeight="1">
      <c r="A35" s="1002" t="s">
        <v>163</v>
      </c>
      <c s="1003"/>
      <c s="1003"/>
      <c s="1003"/>
      <c s="1003"/>
      <c s="1003"/>
      <c s="1003"/>
      <c s="1003"/>
      <c s="1003"/>
      <c s="1003"/>
      <c s="103"/>
      <c s="103"/>
      <c s="103"/>
      <c s="103"/>
      <c s="103"/>
      <c s="103"/>
      <c s="103"/>
      <c s="103"/>
      <c s="103"/>
      <c s="103"/>
      <c s="103"/>
      <c s="103"/>
      <c s="103"/>
      <c s="103"/>
      <c s="103"/>
      <c s="103"/>
      <c s="103"/>
      <c s="103"/>
      <c s="103"/>
      <c s="103"/>
    </row>
    <row r="36" spans="1:30" ht="39.75" customHeight="1">
      <c r="A36" s="1004" t="s">
        <v>164</v>
      </c>
      <c s="1003"/>
      <c s="1003"/>
      <c s="1003"/>
      <c s="1003"/>
      <c s="1003"/>
      <c s="1003"/>
      <c s="1003"/>
      <c s="1003"/>
      <c s="1003"/>
      <c s="103"/>
      <c s="103"/>
      <c s="103"/>
      <c s="103"/>
      <c s="103"/>
      <c s="103"/>
      <c s="103"/>
      <c s="103"/>
      <c s="103"/>
      <c s="103"/>
      <c s="103"/>
      <c s="103"/>
      <c s="103"/>
      <c s="103"/>
      <c s="103"/>
      <c s="103"/>
      <c s="103"/>
      <c s="103"/>
      <c s="103"/>
      <c s="103"/>
    </row>
    <row r="37" spans="1:30" ht="6" customHeight="1">
      <c r="A37" s="92"/>
      <c s="92"/>
      <c s="92"/>
      <c s="92"/>
      <c s="92"/>
      <c s="92"/>
      <c s="92"/>
      <c s="92"/>
      <c s="92"/>
      <c s="92"/>
      <c s="103"/>
      <c s="103"/>
      <c s="103"/>
      <c s="103"/>
      <c s="103"/>
      <c s="103"/>
      <c s="103"/>
      <c s="103"/>
      <c s="103"/>
      <c s="103"/>
      <c s="103"/>
      <c s="103"/>
      <c s="103"/>
      <c s="103"/>
      <c s="103"/>
      <c s="103"/>
      <c s="103"/>
      <c s="103"/>
      <c s="103"/>
      <c s="103"/>
    </row>
    <row r="38" spans="1:30" ht="19.5" customHeight="1">
      <c r="A38" s="165" t="s">
        <v>88</v>
      </c>
      <c s="174"/>
      <c s="92"/>
      <c/>
      <c/>
      <c s="1005" t="s">
        <v>159</v>
      </c>
      <c s="1005"/>
      <c s="1005"/>
      <c s="93"/>
      <c s="93"/>
      <c s="103"/>
      <c s="103"/>
      <c s="103"/>
      <c s="103"/>
      <c s="103"/>
      <c s="103"/>
      <c s="103"/>
      <c s="103"/>
      <c s="103"/>
      <c s="103"/>
      <c s="103"/>
      <c s="103"/>
      <c s="103"/>
      <c s="103"/>
      <c s="103"/>
      <c s="103"/>
      <c s="103"/>
      <c s="103"/>
      <c s="103"/>
      <c s="103"/>
    </row>
    <row r="39" spans="1:30" ht="14.25" customHeight="1">
      <c r="A39" s="92"/>
      <c s="92"/>
      <c s="92"/>
      <c/>
      <c/>
      <c s="1005" t="s">
        <v>165</v>
      </c>
      <c s="1005"/>
      <c s="1005"/>
      <c s="93"/>
      <c s="93"/>
      <c s="103"/>
      <c s="103"/>
      <c s="103"/>
      <c s="103"/>
      <c s="103"/>
      <c s="103"/>
      <c s="103"/>
      <c s="103"/>
      <c s="103"/>
      <c s="103"/>
      <c s="103"/>
      <c s="103"/>
      <c s="103"/>
      <c s="103"/>
      <c s="103"/>
      <c s="103"/>
      <c s="103"/>
      <c s="103"/>
      <c s="103"/>
      <c s="103"/>
    </row>
    <row r="40" spans="1:30" ht="34.5" customHeight="1">
      <c r="A40" s="92"/>
      <c s="92"/>
      <c s="92"/>
      <c/>
      <c/>
      <c s="174" t="s">
        <v>166</v>
      </c>
      <c s="189"/>
      <c s="189"/>
      <c s="93"/>
      <c s="93"/>
      <c s="103"/>
      <c s="103"/>
      <c s="103"/>
      <c s="103"/>
      <c s="103"/>
      <c s="103"/>
      <c s="103"/>
      <c s="103"/>
      <c s="103"/>
      <c s="103"/>
      <c s="103"/>
      <c s="103"/>
      <c s="103"/>
      <c s="103"/>
      <c s="103"/>
      <c s="103"/>
      <c s="103"/>
      <c s="103"/>
      <c s="103"/>
      <c s="103"/>
    </row>
    <row r="41" spans="1:30" ht="14.25" customHeight="1">
      <c r="A41" s="103"/>
      <c s="103"/>
      <c s="103"/>
      <c s="103"/>
      <c s="103"/>
      <c s="103"/>
      <c s="103"/>
      <c s="103"/>
      <c s="103"/>
      <c s="103"/>
      <c s="103"/>
      <c s="103"/>
      <c s="103"/>
      <c s="103"/>
      <c s="103"/>
      <c s="103"/>
      <c s="103"/>
      <c s="103"/>
      <c s="103"/>
      <c s="103"/>
      <c s="103"/>
      <c s="103"/>
      <c s="103"/>
      <c s="103"/>
      <c s="103"/>
      <c s="103"/>
      <c s="103"/>
      <c s="103"/>
      <c s="103"/>
      <c s="103"/>
    </row>
    <row r="42" spans="1:30" ht="14.25" customHeight="1" hidden="1">
      <c r="A42" s="103"/>
      <c s="103"/>
      <c s="103"/>
      <c s="103"/>
      <c s="103"/>
      <c s="103"/>
      <c s="103"/>
      <c s="103"/>
      <c s="103"/>
      <c s="103"/>
      <c s="103"/>
      <c s="103"/>
      <c s="103"/>
      <c s="103"/>
      <c s="103"/>
      <c s="103"/>
      <c s="103"/>
      <c s="103"/>
      <c s="103"/>
      <c s="103"/>
      <c s="103"/>
      <c s="103"/>
      <c s="103"/>
      <c s="103"/>
      <c s="103"/>
      <c s="103"/>
      <c s="103"/>
      <c s="103"/>
      <c s="103"/>
      <c s="103"/>
    </row>
    <row r="43" spans="1:30" ht="14.25" customHeight="1" hidden="1">
      <c r="A43" s="103"/>
      <c s="103"/>
      <c s="103"/>
      <c s="103"/>
      <c s="103"/>
      <c s="103"/>
      <c s="103"/>
      <c s="103"/>
      <c s="103"/>
      <c s="103"/>
      <c s="103"/>
      <c s="103"/>
      <c s="103"/>
      <c s="103"/>
      <c s="103"/>
      <c s="103"/>
      <c s="103"/>
      <c s="103"/>
      <c s="103"/>
      <c s="103"/>
      <c s="103"/>
      <c s="103"/>
      <c s="103"/>
      <c s="103"/>
      <c s="103"/>
      <c s="103"/>
      <c s="103"/>
      <c s="103"/>
      <c s="103"/>
      <c s="103"/>
    </row>
    <row r="44" spans="1:30" ht="14.25" customHeight="1" hidden="1">
      <c r="A44" s="103"/>
      <c s="103"/>
      <c s="103"/>
      <c s="103"/>
      <c s="103"/>
      <c s="103"/>
      <c s="103"/>
      <c s="103"/>
      <c s="103"/>
      <c s="103"/>
      <c s="103"/>
      <c s="103"/>
      <c s="103"/>
      <c s="103"/>
      <c s="103"/>
      <c s="103"/>
      <c s="103"/>
      <c s="103"/>
      <c s="103"/>
      <c s="103"/>
      <c s="103"/>
      <c s="103"/>
      <c s="103"/>
      <c s="103"/>
      <c s="103"/>
      <c s="103"/>
      <c s="103"/>
      <c s="103"/>
      <c s="103"/>
      <c s="103"/>
    </row>
    <row r="45" spans="1:30" ht="14.25" customHeight="1" hidden="1">
      <c r="A45" s="103"/>
      <c s="103"/>
      <c s="103"/>
      <c s="103"/>
      <c s="103"/>
      <c s="103"/>
      <c s="103"/>
      <c s="103"/>
      <c s="103"/>
      <c s="103"/>
      <c s="103"/>
      <c s="103"/>
      <c s="103"/>
      <c s="103"/>
      <c s="103"/>
      <c s="103"/>
      <c s="103"/>
      <c s="103"/>
      <c s="103"/>
      <c s="103"/>
      <c s="103"/>
      <c s="103"/>
      <c s="103"/>
      <c s="103"/>
      <c s="103"/>
      <c s="103"/>
      <c s="103"/>
      <c s="103"/>
      <c s="103"/>
      <c s="103"/>
    </row>
    <row r="46" spans="1:30" ht="14.25" customHeight="1" hidden="1">
      <c r="A46" s="103"/>
      <c s="103"/>
      <c s="103"/>
      <c s="103"/>
      <c s="103"/>
      <c s="103"/>
      <c s="103"/>
      <c s="103"/>
      <c s="103"/>
      <c s="103"/>
      <c s="103"/>
      <c s="103"/>
      <c s="103"/>
      <c s="103"/>
      <c s="103"/>
      <c s="103"/>
      <c s="103"/>
      <c s="103"/>
      <c s="103"/>
      <c s="103"/>
      <c s="103"/>
      <c s="103"/>
      <c s="103"/>
      <c s="103"/>
      <c s="103"/>
      <c s="103"/>
      <c s="103"/>
      <c s="103"/>
      <c s="103"/>
      <c s="103"/>
    </row>
    <row r="47" spans="1:30" ht="14.25" customHeight="1" hidden="1">
      <c r="A47" s="103"/>
      <c s="103"/>
      <c s="103"/>
      <c s="103"/>
      <c s="103"/>
      <c s="103"/>
      <c s="103"/>
      <c s="103"/>
      <c s="103"/>
      <c s="103"/>
      <c s="103"/>
      <c s="103"/>
      <c s="103"/>
      <c s="103"/>
      <c s="103"/>
      <c s="103"/>
      <c s="103"/>
      <c s="103"/>
      <c s="103"/>
      <c s="103"/>
      <c s="103"/>
      <c s="103"/>
      <c s="103"/>
      <c s="103"/>
      <c s="103"/>
      <c s="103"/>
      <c s="103"/>
      <c s="103"/>
      <c s="103"/>
      <c s="103"/>
    </row>
    <row r="48" spans="1:30" ht="14.25" customHeight="1" hidden="1">
      <c r="A48" s="103"/>
      <c s="103"/>
      <c s="103"/>
      <c s="103"/>
      <c s="103"/>
      <c s="103"/>
      <c s="103"/>
      <c s="103"/>
      <c s="103"/>
      <c s="103"/>
      <c s="103"/>
      <c s="103"/>
      <c s="103"/>
      <c s="103"/>
      <c s="103"/>
      <c s="103"/>
      <c s="103"/>
      <c s="103"/>
      <c s="103"/>
      <c s="103"/>
      <c s="103"/>
      <c s="103"/>
      <c s="103"/>
      <c s="103"/>
      <c s="103"/>
      <c s="103"/>
      <c s="103"/>
      <c s="103"/>
      <c s="103"/>
      <c s="103"/>
    </row>
    <row r="49" spans="1:30" ht="14.25" customHeight="1" hidden="1">
      <c r="A49" s="103"/>
      <c s="103"/>
      <c s="103"/>
      <c s="103"/>
      <c s="103"/>
      <c s="103"/>
      <c s="103"/>
      <c s="103"/>
      <c s="103"/>
      <c s="103"/>
      <c s="103"/>
      <c s="103"/>
      <c s="103"/>
      <c s="103"/>
      <c s="103"/>
      <c s="103"/>
      <c s="103"/>
      <c s="103"/>
      <c s="103"/>
      <c s="103"/>
      <c s="103"/>
      <c s="103"/>
      <c s="103"/>
      <c s="103"/>
      <c s="103"/>
      <c s="103"/>
      <c s="103"/>
      <c s="103"/>
      <c s="103"/>
      <c s="103"/>
    </row>
    <row r="50" spans="1:30" ht="14.25" customHeight="1" hidden="1">
      <c r="A50" s="103"/>
      <c s="103"/>
      <c s="103"/>
      <c s="103"/>
      <c s="103"/>
      <c s="103"/>
      <c s="103"/>
      <c s="103"/>
      <c s="103"/>
      <c s="103"/>
      <c s="103"/>
      <c s="103"/>
      <c s="103"/>
      <c s="103"/>
      <c s="103"/>
      <c s="103"/>
      <c s="103"/>
      <c s="103"/>
      <c s="103"/>
      <c s="103"/>
      <c s="103"/>
      <c s="103"/>
      <c s="103"/>
      <c s="103"/>
      <c s="103"/>
      <c s="103"/>
      <c s="103"/>
      <c s="103"/>
      <c s="103"/>
      <c s="103"/>
    </row>
    <row r="51" spans="1:30" ht="14.25" customHeight="1" hidden="1">
      <c r="A51" s="103"/>
      <c s="103"/>
      <c s="103"/>
      <c s="103"/>
      <c s="103"/>
      <c s="103"/>
      <c s="103"/>
      <c s="103"/>
      <c s="103"/>
      <c s="103"/>
      <c s="103"/>
      <c s="103"/>
      <c s="103"/>
      <c s="103"/>
      <c s="103"/>
      <c s="103"/>
      <c s="103"/>
      <c s="103"/>
      <c s="103"/>
      <c s="103"/>
      <c s="103"/>
      <c s="103"/>
      <c s="103"/>
      <c s="103"/>
      <c s="103"/>
      <c s="103"/>
      <c s="103"/>
      <c s="103"/>
      <c s="103"/>
      <c s="103"/>
    </row>
    <row r="52" spans="1:30" ht="14.25" customHeight="1" hidden="1">
      <c r="A52" s="103"/>
      <c s="103"/>
      <c s="103"/>
      <c s="103"/>
      <c s="103"/>
      <c s="103"/>
      <c s="103"/>
      <c s="103"/>
      <c s="103"/>
      <c s="103"/>
      <c s="103"/>
      <c s="103"/>
      <c s="103"/>
      <c s="103"/>
      <c s="103"/>
      <c s="103"/>
      <c s="103"/>
      <c s="103"/>
      <c s="103"/>
      <c s="103"/>
      <c s="103"/>
      <c s="103"/>
      <c s="103"/>
      <c s="103"/>
      <c s="103"/>
      <c s="103"/>
      <c s="103"/>
      <c s="103"/>
      <c s="103"/>
      <c s="103"/>
    </row>
    <row r="53" spans="1:30" ht="14.25" customHeight="1" hidden="1">
      <c r="A53" s="103"/>
      <c s="103"/>
      <c s="103"/>
      <c s="103"/>
      <c s="103"/>
      <c s="103"/>
      <c s="103"/>
      <c s="103"/>
      <c s="103"/>
      <c s="103"/>
      <c s="103"/>
      <c s="103"/>
      <c s="103"/>
      <c s="103"/>
      <c s="103"/>
      <c s="103"/>
      <c s="103"/>
      <c s="103"/>
      <c s="103"/>
      <c s="103"/>
      <c s="103"/>
      <c s="103"/>
      <c s="103"/>
      <c s="103"/>
      <c s="103"/>
      <c s="103"/>
      <c s="103"/>
      <c s="103"/>
      <c s="103"/>
      <c s="103"/>
    </row>
    <row r="54" spans="1:30" ht="14.25" customHeight="1" hidden="1">
      <c r="A54" s="103"/>
      <c s="103"/>
      <c s="103"/>
      <c s="103"/>
      <c s="103"/>
      <c s="103"/>
      <c s="103"/>
      <c s="103"/>
      <c s="103"/>
      <c s="103"/>
      <c s="103"/>
      <c s="103"/>
      <c s="103"/>
      <c s="103"/>
      <c s="103"/>
      <c s="103"/>
      <c s="103"/>
      <c s="103"/>
      <c s="103"/>
      <c s="103"/>
      <c s="103"/>
      <c s="103"/>
      <c s="103"/>
      <c s="103"/>
      <c s="103"/>
      <c s="103"/>
      <c s="103"/>
      <c s="103"/>
      <c s="103"/>
      <c s="103"/>
    </row>
    <row r="55" spans="1:30" ht="14.25" customHeight="1" hidden="1">
      <c r="A55" s="103"/>
      <c s="103"/>
      <c s="103"/>
      <c s="103"/>
      <c s="103"/>
      <c s="103"/>
      <c s="103"/>
      <c s="103"/>
      <c s="103"/>
      <c s="103"/>
      <c s="103"/>
      <c s="103"/>
      <c s="103"/>
      <c s="103"/>
      <c s="103"/>
      <c s="103"/>
      <c s="103"/>
      <c s="103"/>
      <c s="103"/>
      <c s="103"/>
      <c s="103"/>
      <c s="103"/>
      <c s="103"/>
      <c s="103"/>
      <c s="103"/>
      <c s="103"/>
      <c s="103"/>
      <c s="103"/>
      <c s="103"/>
      <c s="103"/>
    </row>
    <row r="56" spans="1:30" ht="14.25" customHeight="1" hidden="1">
      <c r="A56" s="103"/>
      <c s="103"/>
      <c s="103"/>
      <c s="103"/>
      <c s="103"/>
      <c s="103"/>
      <c s="103"/>
      <c s="103"/>
      <c s="103"/>
      <c s="103"/>
      <c s="103"/>
      <c s="103"/>
      <c s="103"/>
      <c s="103"/>
      <c s="103"/>
      <c s="103"/>
      <c s="103"/>
      <c s="103"/>
      <c s="103"/>
      <c s="103"/>
      <c s="103"/>
      <c s="103"/>
      <c s="103"/>
      <c s="103"/>
      <c s="103"/>
      <c s="103"/>
      <c s="103"/>
      <c s="103"/>
      <c s="103"/>
      <c s="103"/>
    </row>
    <row r="57" spans="1:30" ht="14.25" customHeight="1" hidden="1">
      <c r="A57" s="103"/>
      <c s="103"/>
      <c s="103"/>
      <c s="103"/>
      <c s="103"/>
      <c s="103"/>
      <c s="103"/>
      <c s="103"/>
      <c s="103"/>
      <c s="103"/>
      <c s="103"/>
      <c s="103"/>
      <c s="103"/>
      <c s="103"/>
      <c s="103"/>
      <c s="103"/>
      <c s="103"/>
      <c s="103"/>
      <c s="103"/>
      <c s="103"/>
      <c s="103"/>
      <c s="103"/>
      <c s="103"/>
      <c s="103"/>
      <c s="103"/>
      <c s="103"/>
      <c s="103"/>
      <c s="103"/>
      <c s="103"/>
      <c s="103"/>
    </row>
    <row r="58" spans="1:30" ht="14.25" customHeight="1" hidden="1">
      <c r="A58" s="103"/>
      <c s="103"/>
      <c s="103"/>
      <c s="103"/>
      <c s="103"/>
      <c s="103"/>
      <c s="103"/>
      <c s="103"/>
      <c s="103"/>
      <c s="103"/>
      <c s="103"/>
      <c s="103"/>
      <c s="103"/>
      <c s="103"/>
      <c s="103"/>
      <c s="103"/>
      <c s="103"/>
      <c s="103"/>
      <c s="103"/>
      <c s="103"/>
      <c s="103"/>
      <c s="103"/>
      <c s="103"/>
      <c s="103"/>
      <c s="103"/>
      <c s="103"/>
      <c s="103"/>
      <c s="103"/>
      <c s="103"/>
      <c s="103"/>
    </row>
    <row r="59" spans="1:30" ht="14.25" customHeight="1" hidden="1">
      <c r="A59" s="103"/>
      <c s="103"/>
      <c s="103"/>
      <c s="103"/>
      <c s="103"/>
      <c s="103"/>
      <c s="103"/>
      <c s="103"/>
      <c s="103"/>
      <c s="103"/>
      <c s="103"/>
      <c s="103"/>
      <c s="103"/>
      <c s="103"/>
      <c s="103"/>
      <c s="103"/>
      <c s="103"/>
      <c s="103"/>
      <c s="103"/>
      <c s="103"/>
      <c s="103"/>
      <c s="103"/>
      <c s="103"/>
      <c s="103"/>
      <c s="103"/>
      <c s="103"/>
      <c s="103"/>
      <c s="103"/>
      <c s="103"/>
      <c s="103"/>
    </row>
    <row r="60" spans="1:30" ht="14.25" customHeight="1" hidden="1">
      <c r="A60" s="103"/>
      <c s="103"/>
      <c s="103"/>
      <c s="103"/>
      <c s="103"/>
      <c s="103"/>
      <c s="103"/>
      <c s="103"/>
      <c s="103"/>
      <c s="103"/>
      <c s="103"/>
      <c s="103"/>
      <c s="103"/>
      <c s="103"/>
      <c s="103"/>
      <c s="103"/>
      <c s="103"/>
      <c s="103"/>
      <c s="103"/>
      <c s="103"/>
      <c s="103"/>
      <c s="103"/>
      <c s="103"/>
      <c s="103"/>
      <c s="103"/>
      <c s="103"/>
      <c s="103"/>
      <c s="103"/>
      <c s="103"/>
      <c s="103"/>
    </row>
    <row r="61" spans="1:30" ht="14.25" customHeight="1" hidden="1">
      <c r="A61" s="103"/>
      <c s="103"/>
      <c s="103"/>
      <c s="103"/>
      <c s="103"/>
      <c s="103"/>
      <c s="103"/>
      <c s="103"/>
      <c s="103"/>
      <c s="103"/>
      <c s="103"/>
      <c s="103"/>
      <c s="103"/>
      <c s="103"/>
      <c s="103"/>
      <c s="103"/>
      <c s="103"/>
      <c s="103"/>
      <c s="103"/>
      <c s="103"/>
      <c s="103"/>
      <c s="103"/>
      <c s="103"/>
      <c s="103"/>
      <c s="103"/>
      <c s="103"/>
      <c s="103"/>
      <c s="103"/>
      <c s="103"/>
      <c s="103"/>
    </row>
    <row r="62" spans="1:30" ht="14.25" customHeight="1" hidden="1">
      <c r="A62" s="103"/>
      <c s="103"/>
      <c s="103"/>
      <c s="103"/>
      <c s="103"/>
      <c s="103"/>
      <c s="103"/>
      <c s="103"/>
      <c s="103"/>
      <c s="103"/>
      <c s="103"/>
      <c s="103"/>
      <c s="103"/>
      <c s="103"/>
      <c s="103"/>
      <c s="103"/>
      <c s="103"/>
      <c s="103"/>
      <c s="103"/>
      <c s="103"/>
      <c s="103"/>
      <c s="103"/>
      <c s="103"/>
      <c s="103"/>
      <c s="103"/>
      <c s="103"/>
      <c s="103"/>
      <c s="103"/>
      <c s="103"/>
      <c s="103"/>
    </row>
    <row r="63" spans="1:30" ht="14.25" customHeight="1" hidden="1">
      <c r="A63" s="103"/>
      <c s="103"/>
      <c s="103"/>
      <c s="103"/>
      <c s="103"/>
      <c s="103"/>
      <c s="103"/>
      <c s="103"/>
      <c s="103"/>
      <c s="103"/>
      <c s="103"/>
      <c s="103"/>
      <c s="103"/>
      <c s="103"/>
      <c s="103"/>
      <c s="103"/>
      <c s="103"/>
      <c s="103"/>
      <c s="103"/>
      <c s="103"/>
      <c s="103"/>
      <c s="103"/>
      <c s="103"/>
      <c s="103"/>
      <c s="103"/>
      <c s="103"/>
      <c s="103"/>
      <c s="103"/>
      <c s="103"/>
      <c s="103"/>
    </row>
    <row r="64" spans="1:30" ht="14.25" customHeight="1" hidden="1">
      <c r="A64" s="103"/>
      <c s="103"/>
      <c s="103"/>
      <c s="103"/>
      <c s="103"/>
      <c s="103"/>
      <c s="103"/>
      <c s="103"/>
      <c s="103"/>
      <c s="103"/>
      <c s="103"/>
      <c s="103"/>
      <c s="103"/>
      <c s="103"/>
      <c s="103"/>
      <c s="103"/>
      <c s="103"/>
      <c s="103"/>
      <c s="103"/>
      <c s="103"/>
      <c s="103"/>
      <c s="103"/>
      <c s="103"/>
      <c s="103"/>
      <c s="103"/>
      <c s="103"/>
      <c s="103"/>
      <c s="103"/>
      <c s="103"/>
      <c s="103"/>
    </row>
    <row r="65" spans="1:30" ht="14.25" customHeight="1" hidden="1">
      <c r="A65" s="103"/>
      <c s="103"/>
      <c s="103"/>
      <c s="103"/>
      <c s="103"/>
      <c s="103"/>
      <c s="103"/>
      <c s="103"/>
      <c s="103"/>
      <c s="103"/>
      <c s="103"/>
      <c s="103"/>
      <c s="103"/>
      <c s="103"/>
      <c s="103"/>
      <c s="103"/>
      <c s="103"/>
      <c s="103"/>
      <c s="103"/>
      <c s="103"/>
      <c s="103"/>
      <c s="103"/>
      <c s="103"/>
      <c s="103"/>
      <c s="103"/>
      <c s="103"/>
      <c s="103"/>
      <c s="103"/>
      <c s="103"/>
      <c s="103"/>
    </row>
    <row r="66" spans="1:30" ht="14.25" customHeight="1" hidden="1">
      <c r="A66" s="103"/>
      <c s="103"/>
      <c s="103"/>
      <c s="103"/>
      <c s="103"/>
      <c s="103"/>
      <c s="103"/>
      <c s="103"/>
      <c s="103"/>
      <c s="103"/>
      <c s="103"/>
      <c s="103"/>
      <c s="103"/>
      <c s="103"/>
      <c s="103"/>
      <c s="103"/>
      <c s="103"/>
      <c s="103"/>
      <c s="103"/>
      <c s="103"/>
      <c s="103"/>
      <c s="103"/>
      <c s="103"/>
      <c s="103"/>
      <c s="103"/>
      <c s="103"/>
      <c s="103"/>
      <c s="103"/>
      <c s="103"/>
      <c s="103"/>
    </row>
    <row r="67" spans="1:30" ht="14.25" customHeight="1" hidden="1">
      <c r="A67" s="103"/>
      <c s="103"/>
      <c s="103"/>
      <c s="103"/>
      <c s="103"/>
      <c s="103"/>
      <c s="103"/>
      <c s="103"/>
      <c s="103"/>
      <c s="103"/>
      <c s="103"/>
      <c s="103"/>
      <c s="103"/>
      <c s="103"/>
      <c s="103"/>
      <c s="103"/>
      <c s="103"/>
      <c s="103"/>
      <c s="103"/>
      <c s="103"/>
      <c s="103"/>
      <c s="103"/>
      <c s="103"/>
      <c s="103"/>
      <c s="103"/>
      <c s="103"/>
      <c s="103"/>
      <c s="103"/>
      <c s="103"/>
      <c s="103"/>
    </row>
    <row r="68" spans="1:30" ht="14.25" customHeight="1" hidden="1">
      <c r="A68" s="103"/>
      <c s="103"/>
      <c s="103"/>
      <c s="103"/>
      <c s="103"/>
      <c s="103"/>
      <c s="103"/>
      <c s="103"/>
      <c s="103"/>
      <c s="103"/>
      <c s="103"/>
      <c s="103"/>
      <c s="103"/>
      <c s="103"/>
      <c s="103"/>
      <c s="103"/>
      <c s="103"/>
      <c s="103"/>
      <c s="103"/>
      <c s="103"/>
      <c s="103"/>
      <c s="103"/>
      <c s="103"/>
      <c s="103"/>
      <c s="103"/>
      <c s="103"/>
      <c s="103"/>
      <c s="103"/>
      <c s="103"/>
      <c s="103"/>
    </row>
    <row r="69" spans="1:30" ht="14.25" customHeight="1" hidden="1">
      <c r="A69" s="103"/>
      <c s="103"/>
      <c s="103"/>
      <c s="103"/>
      <c s="103"/>
      <c s="103"/>
      <c s="103"/>
      <c s="103"/>
      <c s="103"/>
      <c s="103"/>
      <c s="103"/>
      <c s="103"/>
      <c s="103"/>
      <c s="103"/>
      <c s="103"/>
      <c s="103"/>
      <c s="103"/>
      <c s="103"/>
      <c s="103"/>
      <c s="103"/>
      <c s="103"/>
      <c s="103"/>
      <c s="103"/>
      <c s="103"/>
      <c s="103"/>
      <c s="103"/>
      <c s="103"/>
      <c s="103"/>
      <c s="103"/>
      <c s="103"/>
    </row>
    <row r="70" spans="1:30" ht="14.25" customHeight="1" hidden="1">
      <c r="A70" s="103"/>
      <c s="103"/>
      <c s="103"/>
      <c s="103"/>
      <c s="103"/>
      <c s="103"/>
      <c s="103"/>
      <c s="103"/>
      <c s="103"/>
      <c s="103"/>
      <c s="103"/>
      <c s="103"/>
      <c s="103"/>
      <c s="103"/>
      <c s="103"/>
      <c s="103"/>
      <c s="103"/>
      <c s="103"/>
      <c s="103"/>
      <c s="103"/>
      <c s="103"/>
      <c s="103"/>
      <c s="103"/>
      <c s="103"/>
      <c s="103"/>
      <c s="103"/>
      <c s="103"/>
      <c s="103"/>
      <c s="103"/>
      <c s="103"/>
    </row>
    <row r="71" spans="1:30" ht="14.25" customHeight="1" hidden="1">
      <c r="A71" s="103"/>
      <c s="103"/>
      <c s="103"/>
      <c s="103"/>
      <c s="103"/>
      <c s="103"/>
      <c s="103"/>
      <c s="103"/>
      <c s="103"/>
      <c s="103"/>
      <c s="103"/>
      <c s="103"/>
      <c s="103"/>
      <c s="103"/>
      <c s="103"/>
      <c s="103"/>
      <c s="103"/>
      <c s="103"/>
      <c s="103"/>
      <c s="103"/>
      <c s="103"/>
      <c s="103"/>
      <c s="103"/>
      <c s="103"/>
      <c s="103"/>
      <c s="103"/>
      <c s="103"/>
      <c s="103"/>
      <c s="103"/>
      <c s="103"/>
    </row>
    <row r="72" spans="1:30" ht="14.25" customHeight="1" hidden="1">
      <c r="A72" s="103"/>
      <c s="103"/>
      <c s="103"/>
      <c s="103"/>
      <c s="103"/>
      <c s="103"/>
      <c s="103"/>
      <c s="103"/>
      <c s="103"/>
      <c s="103"/>
      <c s="103"/>
      <c s="103"/>
      <c s="103"/>
      <c s="103"/>
      <c s="103"/>
      <c s="103"/>
      <c s="103"/>
      <c s="103"/>
      <c s="103"/>
      <c s="103"/>
      <c s="103"/>
      <c s="103"/>
      <c s="103"/>
      <c s="103"/>
      <c s="103"/>
      <c s="103"/>
      <c s="103"/>
      <c s="103"/>
      <c s="103"/>
      <c s="103"/>
    </row>
    <row r="73" spans="1:30" ht="14.25" customHeight="1" hidden="1">
      <c r="A73" s="103"/>
      <c s="103"/>
      <c s="103"/>
      <c s="103"/>
      <c s="103"/>
      <c s="103"/>
      <c s="103"/>
      <c s="103"/>
      <c s="103"/>
      <c s="103"/>
      <c s="103"/>
      <c s="103"/>
      <c s="103"/>
      <c s="103"/>
      <c s="103"/>
      <c s="103"/>
      <c s="103"/>
      <c s="103"/>
      <c s="103"/>
      <c s="103"/>
      <c s="103"/>
      <c s="103"/>
      <c s="103"/>
      <c s="103"/>
      <c s="103"/>
      <c s="103"/>
      <c s="103"/>
      <c s="103"/>
      <c s="103"/>
      <c s="103"/>
    </row>
    <row r="74" spans="1:30" ht="14.25" customHeight="1" hidden="1">
      <c r="A74" s="103"/>
      <c s="103"/>
      <c s="103"/>
      <c s="103"/>
      <c s="103"/>
      <c s="103"/>
      <c s="103"/>
      <c s="103"/>
      <c s="103"/>
      <c s="103"/>
      <c s="103"/>
      <c s="103"/>
      <c s="103"/>
      <c s="103"/>
      <c s="103"/>
      <c s="103"/>
      <c s="103"/>
      <c s="103"/>
      <c s="103"/>
      <c s="103"/>
      <c s="103"/>
      <c s="103"/>
      <c s="103"/>
      <c s="103"/>
      <c s="103"/>
      <c s="103"/>
      <c s="103"/>
      <c s="103"/>
      <c s="103"/>
      <c s="103"/>
    </row>
    <row r="75" spans="1:30" ht="14.25" customHeight="1" hidden="1">
      <c r="A75" s="103"/>
      <c s="103"/>
      <c s="103"/>
      <c s="103"/>
      <c s="103"/>
      <c s="103"/>
      <c s="103"/>
      <c s="103"/>
      <c s="103"/>
      <c s="103"/>
      <c s="103"/>
      <c s="103"/>
      <c s="103"/>
      <c s="103"/>
      <c s="103"/>
      <c s="103"/>
      <c s="103"/>
      <c s="103"/>
      <c s="103"/>
      <c s="103"/>
      <c s="103"/>
      <c s="103"/>
      <c s="103"/>
      <c s="103"/>
      <c s="103"/>
      <c s="103"/>
      <c s="103"/>
      <c s="103"/>
      <c s="103"/>
      <c s="103"/>
    </row>
    <row r="76" spans="1:30" ht="14.25" customHeight="1" hidden="1">
      <c r="A76" s="103"/>
      <c s="103"/>
      <c s="103"/>
      <c s="103"/>
      <c s="103"/>
      <c s="103"/>
      <c s="103"/>
      <c s="103"/>
      <c s="103"/>
      <c s="103"/>
      <c s="103"/>
      <c s="103"/>
      <c s="103"/>
      <c s="103"/>
      <c s="103"/>
      <c s="103"/>
      <c s="103"/>
      <c s="103"/>
      <c s="103"/>
      <c s="103"/>
      <c s="103"/>
      <c s="103"/>
      <c s="103"/>
      <c s="103"/>
      <c s="103"/>
      <c s="103"/>
      <c s="103"/>
      <c s="103"/>
      <c s="103"/>
      <c s="103"/>
    </row>
    <row r="77" spans="1:30" ht="14.25" customHeight="1" hidden="1">
      <c r="A77" s="103"/>
      <c s="103"/>
      <c s="103"/>
      <c s="103"/>
      <c s="103"/>
      <c s="103"/>
      <c s="103"/>
      <c s="103"/>
      <c s="103"/>
      <c s="103"/>
      <c s="103"/>
      <c s="103"/>
      <c s="103"/>
      <c s="103"/>
      <c s="103"/>
      <c s="103"/>
      <c s="103"/>
      <c s="103"/>
      <c s="103"/>
      <c s="103"/>
      <c s="103"/>
      <c s="103"/>
      <c s="103"/>
      <c s="103"/>
      <c s="103"/>
      <c s="103"/>
      <c s="103"/>
      <c s="103"/>
      <c s="103"/>
      <c s="103"/>
    </row>
    <row r="78" spans="1:30" ht="14.25" customHeight="1" hidden="1">
      <c r="A78" s="103"/>
      <c s="103"/>
      <c s="103"/>
      <c s="103"/>
      <c s="103"/>
      <c s="103"/>
      <c s="103"/>
      <c s="103"/>
      <c s="103"/>
      <c s="103"/>
      <c s="103"/>
      <c s="103"/>
      <c s="103"/>
      <c s="103"/>
      <c s="103"/>
      <c s="103"/>
      <c s="103"/>
      <c s="103"/>
      <c s="103"/>
      <c s="103"/>
      <c s="103"/>
      <c s="103"/>
      <c s="103"/>
      <c s="103"/>
      <c s="103"/>
      <c s="103"/>
      <c s="103"/>
      <c s="103"/>
      <c s="103"/>
      <c s="103"/>
    </row>
    <row r="79" spans="1:30" ht="14.25" customHeight="1" hidden="1">
      <c r="A79" s="103"/>
      <c s="103"/>
      <c s="103"/>
      <c s="103"/>
      <c s="103"/>
      <c s="103"/>
      <c s="103"/>
      <c s="103"/>
      <c s="103"/>
      <c s="103"/>
      <c s="103"/>
      <c s="103"/>
      <c s="103"/>
      <c s="103"/>
      <c s="103"/>
      <c s="103"/>
      <c s="103"/>
      <c s="103"/>
      <c s="103"/>
      <c s="103"/>
      <c s="103"/>
      <c s="103"/>
      <c s="103"/>
      <c s="103"/>
      <c s="103"/>
      <c s="103"/>
      <c s="103"/>
      <c s="103"/>
      <c s="103"/>
      <c s="103"/>
    </row>
    <row r="80" spans="1:30" ht="14.25" customHeight="1" hidden="1">
      <c r="A80" s="103"/>
      <c s="103"/>
      <c s="103"/>
      <c s="103"/>
      <c s="103"/>
      <c s="103"/>
      <c s="103"/>
      <c s="103"/>
      <c s="103"/>
      <c s="103"/>
      <c s="103"/>
      <c s="103"/>
      <c s="103"/>
      <c s="103"/>
      <c s="103"/>
      <c s="103"/>
      <c s="103"/>
      <c s="103"/>
      <c s="103"/>
      <c s="103"/>
      <c s="103"/>
      <c s="103"/>
      <c s="103"/>
      <c s="103"/>
      <c s="103"/>
      <c s="103"/>
      <c s="103"/>
      <c s="103"/>
      <c s="103"/>
      <c s="103"/>
    </row>
    <row r="81" spans="1:30" ht="14.25" customHeight="1" hidden="1">
      <c r="A81" s="103"/>
      <c s="103"/>
      <c s="103"/>
      <c s="103"/>
      <c s="103"/>
      <c s="103"/>
      <c s="103"/>
      <c s="103"/>
      <c s="103"/>
      <c s="103"/>
      <c s="103"/>
      <c s="103"/>
      <c s="103"/>
      <c s="103"/>
      <c s="103"/>
      <c s="103"/>
      <c s="103"/>
      <c s="103"/>
      <c s="103"/>
      <c s="103"/>
      <c s="103"/>
      <c s="103"/>
      <c s="103"/>
      <c s="103"/>
      <c s="103"/>
      <c s="103"/>
      <c s="103"/>
      <c s="103"/>
      <c s="103"/>
      <c s="103"/>
    </row>
    <row r="82" spans="1:30" ht="14.25" customHeight="1" hidden="1">
      <c r="A82" s="103"/>
      <c s="103"/>
      <c s="103"/>
      <c s="103"/>
      <c s="103"/>
      <c s="103"/>
      <c s="103"/>
      <c s="103"/>
      <c s="103"/>
      <c s="103"/>
      <c s="103"/>
      <c s="103"/>
      <c s="103"/>
      <c s="103"/>
      <c s="103"/>
      <c s="103"/>
      <c s="103"/>
      <c s="103"/>
      <c s="103"/>
      <c s="103"/>
      <c s="103"/>
      <c s="103"/>
      <c s="103"/>
      <c s="103"/>
      <c s="103"/>
      <c s="103"/>
      <c s="103"/>
      <c s="103"/>
      <c s="103"/>
      <c s="103"/>
    </row>
    <row r="83" spans="1:30" ht="14.25" customHeight="1" hidden="1">
      <c r="A83" s="103"/>
      <c s="103"/>
      <c s="103"/>
      <c s="103"/>
      <c s="103"/>
      <c s="103"/>
      <c s="103"/>
      <c s="103"/>
      <c s="103"/>
      <c s="103"/>
      <c s="103"/>
      <c s="103"/>
      <c s="103"/>
      <c s="103"/>
      <c s="103"/>
      <c s="103"/>
      <c s="103"/>
      <c s="103"/>
      <c s="103"/>
      <c s="103"/>
      <c s="103"/>
      <c s="103"/>
      <c s="103"/>
      <c s="103"/>
      <c s="103"/>
      <c s="103"/>
      <c s="103"/>
      <c s="103"/>
      <c s="103"/>
      <c s="103"/>
    </row>
    <row r="84" spans="1:30" ht="14.25" customHeight="1" hidden="1">
      <c r="A84" s="103"/>
      <c s="103"/>
      <c s="103"/>
      <c s="103"/>
      <c s="103"/>
      <c s="103"/>
      <c s="103"/>
      <c s="103"/>
      <c s="103"/>
      <c s="103"/>
      <c s="103"/>
      <c s="103"/>
      <c s="103"/>
      <c s="103"/>
      <c s="103"/>
      <c s="103"/>
      <c s="103"/>
      <c s="103"/>
      <c s="103"/>
      <c s="103"/>
      <c s="103"/>
      <c s="103"/>
      <c s="103"/>
      <c s="103"/>
      <c s="103"/>
      <c s="103"/>
      <c s="103"/>
      <c s="103"/>
      <c s="103"/>
      <c s="103"/>
    </row>
    <row r="85" spans="1:30" ht="14.25" customHeight="1" hidden="1">
      <c r="A85" s="103"/>
      <c s="103"/>
      <c s="103"/>
      <c s="103"/>
      <c s="103"/>
      <c s="103"/>
      <c s="103"/>
      <c s="103"/>
      <c s="103"/>
      <c s="103"/>
      <c s="103"/>
      <c s="103"/>
      <c s="103"/>
      <c s="103"/>
      <c s="103"/>
      <c s="103"/>
      <c s="103"/>
      <c s="103"/>
      <c s="103"/>
      <c s="103"/>
      <c s="103"/>
      <c s="103"/>
      <c s="103"/>
      <c s="103"/>
      <c s="103"/>
      <c s="103"/>
      <c s="103"/>
      <c s="103"/>
      <c s="103"/>
      <c s="103"/>
    </row>
    <row r="86" spans="1:30" ht="14.25" customHeight="1" hidden="1">
      <c r="A86" s="103"/>
      <c s="103"/>
      <c s="103"/>
      <c s="103"/>
      <c s="103"/>
      <c s="103"/>
      <c s="103"/>
      <c s="103"/>
      <c s="103"/>
      <c s="103"/>
      <c s="103"/>
      <c s="103"/>
      <c s="103"/>
      <c s="103"/>
      <c s="103"/>
      <c s="103"/>
      <c s="103"/>
      <c s="103"/>
      <c s="103"/>
      <c s="103"/>
      <c s="103"/>
      <c s="103"/>
      <c s="103"/>
      <c s="103"/>
      <c s="103"/>
      <c s="103"/>
      <c s="103"/>
      <c s="103"/>
      <c s="103"/>
      <c s="103"/>
    </row>
    <row r="87" spans="1:30" ht="14.25" customHeight="1" hidden="1">
      <c r="A87" s="103"/>
      <c s="103"/>
      <c s="103"/>
      <c s="103"/>
      <c s="103"/>
      <c s="103"/>
      <c s="103"/>
      <c s="103"/>
      <c s="103"/>
      <c s="103"/>
      <c s="103"/>
      <c s="103"/>
      <c s="103"/>
      <c s="103"/>
      <c s="103"/>
      <c s="103"/>
      <c s="103"/>
      <c s="103"/>
      <c s="103"/>
      <c s="103"/>
      <c s="103"/>
      <c s="103"/>
      <c s="103"/>
      <c s="103"/>
      <c s="103"/>
      <c s="103"/>
      <c s="103"/>
      <c s="103"/>
      <c s="103"/>
      <c s="103"/>
    </row>
    <row r="88" spans="1:30" ht="14.25" customHeight="1" hidden="1">
      <c r="A88" s="103"/>
      <c s="103"/>
      <c s="103"/>
      <c s="103"/>
      <c s="103"/>
      <c s="103"/>
      <c s="103"/>
      <c s="103"/>
      <c s="103"/>
      <c s="103"/>
      <c s="103"/>
      <c s="103"/>
      <c s="103"/>
      <c s="103"/>
      <c s="103"/>
      <c s="103"/>
      <c s="103"/>
      <c s="103"/>
      <c s="103"/>
      <c s="103"/>
      <c s="103"/>
      <c s="103"/>
      <c s="103"/>
      <c s="103"/>
      <c s="103"/>
      <c s="103"/>
      <c s="103"/>
      <c s="103"/>
      <c s="103"/>
      <c s="103"/>
    </row>
    <row r="89" spans="1:30" ht="14.25" customHeight="1" hidden="1">
      <c r="A89" s="103"/>
      <c s="103"/>
      <c s="103"/>
      <c s="103"/>
      <c s="103"/>
      <c s="103"/>
      <c s="103"/>
      <c s="103"/>
      <c s="103"/>
      <c s="103"/>
      <c s="103"/>
      <c s="103"/>
      <c s="103"/>
      <c s="103"/>
      <c s="103"/>
      <c s="103"/>
      <c s="103"/>
      <c s="103"/>
      <c s="103"/>
      <c s="103"/>
      <c s="103"/>
      <c s="103"/>
      <c s="103"/>
      <c s="103"/>
      <c s="103"/>
      <c s="103"/>
      <c s="103"/>
      <c s="103"/>
      <c s="103"/>
      <c s="103"/>
    </row>
    <row r="90" spans="1:30" ht="14.25" customHeight="1" hidden="1">
      <c r="A90" s="103"/>
      <c s="103"/>
      <c s="103"/>
      <c s="103"/>
      <c s="103"/>
      <c s="103"/>
      <c s="103"/>
      <c s="103"/>
      <c s="103"/>
      <c s="103"/>
      <c s="103"/>
      <c s="103"/>
      <c s="103"/>
      <c s="103"/>
      <c s="103"/>
      <c s="103"/>
      <c s="103"/>
      <c s="103"/>
      <c s="103"/>
      <c s="103"/>
      <c s="103"/>
      <c s="103"/>
      <c s="103"/>
      <c s="103"/>
      <c s="103"/>
      <c s="103"/>
      <c s="103"/>
      <c s="103"/>
      <c s="103"/>
      <c s="103"/>
    </row>
    <row r="91" spans="1:30" ht="14.25" customHeight="1" hidden="1">
      <c r="A91" s="103"/>
      <c s="103"/>
      <c s="103"/>
      <c s="103"/>
      <c s="103"/>
      <c s="103"/>
      <c s="103"/>
      <c s="103"/>
      <c s="103"/>
      <c s="103"/>
      <c s="103"/>
      <c s="103"/>
      <c s="103"/>
      <c s="103"/>
      <c s="103"/>
      <c s="103"/>
      <c s="103"/>
      <c s="103"/>
      <c s="103"/>
      <c s="103"/>
      <c s="103"/>
      <c s="103"/>
      <c s="103"/>
      <c s="103"/>
      <c s="103"/>
      <c s="103"/>
      <c s="103"/>
      <c s="103"/>
      <c s="103"/>
      <c s="103"/>
    </row>
    <row r="92" spans="1:30" ht="14.25" customHeight="1" hidden="1">
      <c r="A92" s="103"/>
      <c s="103"/>
      <c s="103"/>
      <c s="103"/>
      <c s="103"/>
      <c s="103"/>
      <c s="103"/>
      <c s="103"/>
      <c s="103"/>
      <c s="103"/>
      <c s="103"/>
      <c s="103"/>
      <c s="103"/>
      <c s="103"/>
      <c s="103"/>
      <c s="103"/>
      <c s="103"/>
      <c s="103"/>
      <c s="103"/>
      <c s="103"/>
      <c s="103"/>
      <c s="103"/>
      <c s="103"/>
      <c s="103"/>
      <c s="103"/>
      <c s="103"/>
      <c s="103"/>
      <c s="103"/>
      <c s="103"/>
      <c s="103"/>
    </row>
    <row r="93" spans="1:30" ht="14.25" customHeight="1" hidden="1">
      <c r="A93" s="103"/>
      <c s="103"/>
      <c s="103"/>
      <c s="103"/>
      <c s="103"/>
      <c s="103"/>
      <c s="103"/>
      <c s="103"/>
      <c s="103"/>
      <c s="103"/>
      <c s="103"/>
      <c s="103"/>
      <c s="103"/>
      <c s="103"/>
      <c s="103"/>
      <c s="103"/>
      <c s="103"/>
      <c s="103"/>
      <c s="103"/>
      <c s="103"/>
      <c s="103"/>
      <c s="103"/>
      <c s="103"/>
      <c s="103"/>
      <c s="103"/>
      <c s="103"/>
      <c s="103"/>
      <c s="103"/>
      <c s="103"/>
      <c s="103"/>
    </row>
    <row r="94" spans="1:30" ht="14.25" customHeight="1" hidden="1">
      <c r="A94" s="103"/>
      <c s="103"/>
      <c s="103"/>
      <c s="103"/>
      <c s="103"/>
      <c s="103"/>
      <c s="103"/>
      <c s="103"/>
      <c s="103"/>
      <c s="103"/>
      <c s="103"/>
      <c s="103"/>
      <c s="103"/>
      <c s="103"/>
      <c s="103"/>
      <c s="103"/>
      <c s="103"/>
      <c s="103"/>
      <c s="103"/>
      <c s="103"/>
      <c s="103"/>
      <c s="103"/>
      <c s="103"/>
      <c s="103"/>
      <c s="103"/>
      <c s="103"/>
      <c s="103"/>
      <c s="103"/>
      <c s="103"/>
      <c s="103"/>
    </row>
    <row r="95" spans="1:30" ht="14.25" customHeight="1" hidden="1">
      <c r="A95" s="103"/>
      <c s="103"/>
      <c s="103"/>
      <c s="103"/>
      <c s="103"/>
      <c s="103"/>
      <c s="103"/>
      <c s="103"/>
      <c s="103"/>
      <c s="103"/>
      <c s="103"/>
      <c s="103"/>
      <c s="103"/>
      <c s="103"/>
      <c s="103"/>
      <c s="103"/>
      <c s="103"/>
      <c s="103"/>
      <c s="103"/>
      <c s="103"/>
      <c s="103"/>
      <c s="103"/>
      <c s="103"/>
      <c s="103"/>
      <c s="103"/>
      <c s="103"/>
      <c s="103"/>
      <c s="103"/>
      <c s="103"/>
      <c s="103"/>
    </row>
    <row r="96" spans="1:30" ht="14.25" customHeight="1" hidden="1">
      <c r="A96" s="103"/>
      <c s="103"/>
      <c s="103"/>
      <c s="103"/>
      <c s="103"/>
      <c s="103"/>
      <c s="103"/>
      <c s="103"/>
      <c s="103"/>
      <c s="103"/>
      <c s="103"/>
      <c s="103"/>
      <c s="103"/>
      <c s="103"/>
      <c s="103"/>
      <c s="103"/>
      <c s="103"/>
      <c s="103"/>
      <c s="103"/>
      <c s="103"/>
      <c s="103"/>
      <c s="103"/>
      <c s="103"/>
      <c s="103"/>
      <c s="103"/>
      <c s="103"/>
      <c s="103"/>
      <c s="103"/>
      <c s="103"/>
      <c s="103"/>
    </row>
    <row r="97" spans="1:30" ht="14.25" customHeight="1" hidden="1">
      <c r="A97" s="103"/>
      <c s="103"/>
      <c s="103"/>
      <c s="103"/>
      <c s="103"/>
      <c s="103"/>
      <c s="103"/>
      <c s="103"/>
      <c s="103"/>
      <c s="103"/>
      <c s="103"/>
      <c s="103"/>
      <c s="103"/>
      <c s="103"/>
      <c s="103"/>
      <c s="103"/>
      <c s="103"/>
      <c s="103"/>
      <c s="103"/>
      <c s="103"/>
      <c s="103"/>
      <c s="103"/>
      <c s="103"/>
      <c s="103"/>
      <c s="103"/>
      <c s="103"/>
      <c s="103"/>
      <c s="103"/>
      <c s="103"/>
      <c s="103"/>
    </row>
    <row r="98" spans="1:30" ht="14.25" customHeight="1" hidden="1">
      <c r="A98" s="103"/>
      <c s="103"/>
      <c s="103"/>
      <c s="103"/>
      <c s="103"/>
      <c s="103"/>
      <c s="103"/>
      <c s="103"/>
      <c s="103"/>
      <c s="103"/>
      <c s="103"/>
      <c s="103"/>
      <c s="103"/>
      <c s="103"/>
      <c s="103"/>
      <c s="103"/>
      <c s="103"/>
      <c s="103"/>
      <c s="103"/>
      <c s="103"/>
      <c s="103"/>
      <c s="103"/>
      <c s="103"/>
      <c s="103"/>
      <c s="103"/>
      <c s="103"/>
      <c s="103"/>
      <c s="103"/>
      <c s="103"/>
      <c s="103"/>
    </row>
    <row r="99" spans="1:30" ht="14.25" customHeight="1" hidden="1">
      <c r="A99" s="103"/>
      <c s="103"/>
      <c s="103"/>
      <c s="103"/>
      <c s="103"/>
      <c s="103"/>
      <c s="103"/>
      <c s="103"/>
      <c s="103"/>
      <c s="103"/>
      <c s="103"/>
      <c s="103"/>
      <c s="103"/>
      <c s="103"/>
      <c s="103"/>
      <c s="103"/>
      <c s="103"/>
      <c s="103"/>
      <c s="103"/>
      <c s="103"/>
      <c s="103"/>
      <c s="103"/>
      <c s="103"/>
      <c s="103"/>
      <c s="103"/>
      <c s="103"/>
      <c s="103"/>
      <c s="103"/>
      <c s="103"/>
      <c s="103"/>
    </row>
    <row r="100" spans="1:30" ht="14.25" customHeight="1" hidden="1">
      <c r="A100" s="103"/>
      <c s="103"/>
      <c s="103"/>
      <c s="103"/>
      <c s="103"/>
      <c s="103"/>
      <c s="103"/>
      <c s="103"/>
      <c s="103"/>
      <c s="103"/>
      <c s="103"/>
      <c s="103"/>
      <c s="103"/>
      <c s="103"/>
      <c s="103"/>
      <c s="103"/>
      <c s="103"/>
      <c s="103"/>
      <c s="103"/>
      <c s="103"/>
      <c s="103"/>
      <c s="103"/>
      <c s="103"/>
      <c s="103"/>
      <c s="103"/>
      <c s="103"/>
      <c s="103"/>
      <c s="103"/>
      <c s="103"/>
      <c s="103"/>
    </row>
    <row r="101" spans="1:30" ht="14.25" customHeight="1" hidden="1">
      <c r="A101" s="103"/>
      <c s="103"/>
      <c s="103"/>
      <c s="103"/>
      <c s="103"/>
      <c s="103"/>
      <c s="103"/>
      <c s="103"/>
      <c s="103"/>
      <c s="103"/>
      <c s="103"/>
      <c s="103"/>
      <c s="103"/>
      <c s="103"/>
      <c s="103"/>
      <c s="103"/>
      <c s="103"/>
      <c s="103"/>
      <c s="103"/>
      <c s="103"/>
      <c s="103"/>
      <c s="103"/>
      <c s="103"/>
      <c s="103"/>
      <c s="103"/>
      <c s="103"/>
      <c s="103"/>
      <c s="103"/>
      <c s="103"/>
      <c s="103"/>
    </row>
    <row r="102" spans="1:30" ht="14.25" customHeight="1" hidden="1">
      <c r="A102" s="103"/>
      <c s="103"/>
      <c s="103"/>
      <c s="103"/>
      <c s="103"/>
      <c s="103"/>
      <c s="103"/>
      <c s="103"/>
      <c s="103"/>
      <c s="103"/>
      <c s="103"/>
      <c s="103"/>
      <c s="103"/>
      <c s="103"/>
      <c s="103"/>
      <c s="103"/>
      <c s="103"/>
      <c s="103"/>
      <c s="103"/>
      <c s="103"/>
      <c s="103"/>
      <c s="103"/>
      <c s="103"/>
      <c s="103"/>
      <c s="103"/>
      <c s="103"/>
      <c s="103"/>
      <c s="103"/>
      <c s="103"/>
      <c s="103"/>
    </row>
    <row r="103" spans="1:30" ht="14.25" customHeight="1" hidden="1">
      <c r="A103" s="103"/>
      <c s="103"/>
      <c s="103"/>
      <c s="103"/>
      <c s="103"/>
      <c s="103"/>
      <c s="103"/>
      <c s="103"/>
      <c s="103"/>
      <c s="103"/>
      <c s="103"/>
      <c s="103"/>
      <c s="103"/>
      <c s="103"/>
      <c s="103"/>
      <c s="103"/>
      <c s="103"/>
      <c s="103"/>
      <c s="103"/>
      <c s="103"/>
      <c s="103"/>
      <c s="103"/>
      <c s="103"/>
      <c s="103"/>
      <c s="103"/>
      <c s="103"/>
      <c s="103"/>
      <c s="103"/>
      <c s="103"/>
      <c s="103"/>
    </row>
    <row r="104" spans="1:10" ht="14.25" customHeight="1" hidden="1">
      <c r="A104" s="103"/>
      <c s="103"/>
      <c s="103"/>
      <c s="103"/>
      <c s="103"/>
      <c s="103"/>
      <c s="103"/>
      <c s="103"/>
      <c s="103"/>
      <c s="103"/>
    </row>
    <row r="105" spans="1:10" ht="14.25" customHeight="1" hidden="1">
      <c r="A105" s="103"/>
      <c s="103"/>
      <c s="103"/>
      <c s="103"/>
      <c s="103"/>
      <c s="103"/>
      <c s="103"/>
      <c s="103"/>
      <c s="103"/>
      <c s="103"/>
    </row>
    <row r="106" ht="14.25" customHeight="1" hidden="1"/>
    <row r="107" ht="14.25" customHeight="1" hidden="1"/>
    <row r="108" ht="14.25" customHeight="1" hidden="1"/>
    <row r="109" ht="14.25" customHeight="1" hidden="1"/>
    <row r="110" ht="14.25" customHeight="1" hidden="1"/>
    <row r="111" ht="14.25" customHeight="1" hidden="1"/>
    <row r="112" ht="14.25" customHeight="1" hidden="1"/>
    <row r="113" ht="14.25" customHeight="1" hidden="1"/>
    <row r="114" ht="14.25" customHeight="1" hidden="1"/>
    <row r="115" ht="14.25" customHeight="1" hidden="1"/>
    <row r="116" ht="14.25" customHeight="1" hidden="1"/>
    <row r="117" ht="14.25" customHeight="1" hidden="1"/>
    <row r="118" ht="14.25" customHeight="1" hidden="1"/>
    <row r="119" ht="14.25" customHeight="1" hidden="1"/>
    <row r="120" ht="14.25" customHeight="1" hidden="1"/>
    <row r="121" ht="14.25" customHeight="1" hidden="1"/>
    <row r="122" ht="14.25" customHeight="1" hidden="1"/>
    <row r="123" ht="14.25" customHeight="1" hidden="1"/>
    <row r="124" ht="14.25" customHeight="1" hidden="1"/>
    <row r="125" ht="14.25" customHeight="1" hidden="1"/>
    <row r="126" ht="14.25" customHeight="1" hidden="1"/>
    <row r="127" ht="14.25" customHeight="1" hidden="1"/>
    <row r="128" ht="14.25" customHeight="1" hidden="1"/>
    <row r="129" ht="14.25" customHeight="1" hidden="1"/>
    <row r="130" ht="14.25" customHeight="1" hidden="1"/>
    <row r="131" ht="14.25" customHeight="1" hidden="1"/>
    <row r="132" ht="14.25" customHeight="1" hidden="1"/>
    <row r="133" ht="14.25" customHeight="1" hidden="1"/>
    <row r="134" ht="14.25" customHeight="1" hidden="1"/>
    <row r="135" ht="14.25" customHeight="1" hidden="1"/>
    <row r="136" ht="14.25" customHeight="1" hidden="1"/>
    <row r="137" ht="14.25" customHeight="1" hidden="1"/>
    <row r="138" ht="14.25" customHeight="1" hidden="1"/>
    <row r="139" ht="14.25" customHeight="1" hidden="1"/>
    <row r="140" ht="14.25" customHeight="1" hidden="1"/>
    <row r="141" ht="14.25" customHeight="1" hidden="1"/>
    <row r="142" ht="14.25" customHeight="1" hidden="1"/>
    <row r="143" ht="14.25" customHeight="1" hidden="1"/>
    <row r="144" ht="14.25" customHeight="1" hidden="1"/>
    <row r="145" ht="14.25" customHeight="1" hidden="1"/>
    <row r="146" ht="14.25" customHeight="1" hidden="1"/>
    <row r="147" ht="14.25" customHeight="1" hidden="1"/>
    <row r="148" ht="14.25" customHeight="1" hidden="1"/>
    <row r="149" ht="14.25" customHeight="1" hidden="1"/>
    <row r="150" ht="14.25" customHeight="1" hidden="1"/>
    <row r="151" ht="14.25" customHeight="1" hidden="1"/>
    <row r="152" ht="14.25" customHeight="1" hidden="1"/>
    <row r="153" ht="14.25" customHeight="1" hidden="1"/>
    <row r="154" ht="14.25" customHeight="1" hidden="1"/>
    <row r="155" ht="14.25" customHeight="1" hidden="1"/>
    <row r="156" ht="14.25" customHeight="1" hidden="1"/>
    <row r="157" ht="14.25" customHeight="1" hidden="1"/>
    <row r="158" ht="14.25" customHeight="1" hidden="1"/>
    <row r="159" ht="14.25" customHeight="1" hidden="1"/>
    <row r="160" ht="14.25" customHeight="1" hidden="1"/>
    <row r="161" ht="14.25" customHeight="1" hidden="1"/>
    <row r="162" ht="14.25" customHeight="1" hidden="1"/>
    <row r="163" ht="14.25" customHeight="1" hidden="1"/>
    <row r="164" ht="14.25" customHeight="1" hidden="1"/>
    <row r="165" ht="14.25" customHeight="1" hidden="1"/>
    <row r="166" ht="14.25" customHeight="1" hidden="1"/>
    <row r="167" ht="14.25" customHeight="1" hidden="1"/>
    <row r="168" ht="14.25" customHeight="1" hidden="1"/>
    <row r="169" ht="14.25" customHeight="1" hidden="1"/>
    <row r="170" ht="14.25" customHeight="1" hidden="1"/>
    <row r="171" ht="14.25" customHeight="1" hidden="1"/>
    <row r="172" ht="14.25" customHeight="1" hidden="1"/>
    <row r="173" ht="14.25" customHeight="1" hidden="1"/>
    <row r="174" ht="14.25" customHeight="1" hidden="1"/>
    <row r="175" ht="14.25" customHeight="1" hidden="1"/>
    <row r="176" ht="14.25" customHeight="1" hidden="1"/>
    <row r="177" ht="14.25" customHeight="1" hidden="1"/>
    <row r="178" ht="14.25" customHeight="1" hidden="1"/>
    <row r="179" ht="14.25" customHeight="1" hidden="1"/>
    <row r="180" ht="14.25" customHeight="1" hidden="1"/>
    <row r="181" ht="14.25" customHeight="1" hidden="1"/>
    <row r="182" ht="14.25" customHeight="1" hidden="1"/>
    <row r="183" ht="14.25" customHeight="1" hidden="1"/>
    <row r="184" ht="14.25" customHeight="1" hidden="1"/>
    <row r="185" ht="14.25" customHeight="1" hidden="1"/>
    <row r="186" ht="14.25" customHeight="1" hidden="1"/>
    <row r="187" ht="14.25" customHeight="1" hidden="1"/>
    <row r="188" ht="14.25" customHeight="1" hidden="1"/>
    <row r="189" ht="14.25" customHeight="1" hidden="1"/>
    <row r="190" ht="14.25" customHeight="1" hidden="1"/>
    <row r="191" ht="14.25" customHeight="1" hidden="1"/>
    <row r="192" ht="14.25" customHeight="1" hidden="1"/>
    <row r="193" ht="14.25" customHeight="1" hidden="1"/>
    <row r="194" ht="14.25" customHeight="1" hidden="1"/>
    <row r="195" ht="14.25" customHeight="1" hidden="1"/>
    <row r="196" ht="14.25" customHeight="1" hidden="1"/>
    <row r="197" ht="14.25" customHeight="1" hidden="1"/>
    <row r="198" ht="14.25" customHeight="1" hidden="1"/>
    <row r="199" ht="14.25" customHeight="1" hidden="1"/>
    <row r="200" ht="14.25" customHeight="1" hidden="1"/>
    <row r="201" ht="14.25" customHeight="1" hidden="1"/>
    <row r="202" ht="14.25" customHeight="1" hidden="1"/>
    <row r="203" ht="14.25" customHeight="1" hidden="1"/>
    <row r="204" ht="14.25" customHeight="1" hidden="1"/>
    <row r="205" ht="14.25" customHeight="1" hidden="1"/>
    <row r="206" ht="14.25" customHeight="1" hidden="1"/>
    <row r="207" ht="14.25" customHeight="1" hidden="1"/>
    <row r="208" ht="14.25" customHeight="1" hidden="1"/>
    <row r="209" ht="14.25" customHeight="1" hidden="1"/>
    <row r="210" ht="14.25" customHeight="1" hidden="1"/>
    <row r="211" ht="14.25" customHeight="1" hidden="1"/>
    <row r="212" ht="14.25" customHeight="1" hidden="1"/>
    <row r="213" ht="14.25" customHeight="1" hidden="1"/>
    <row r="214" ht="14.25" customHeight="1" hidden="1"/>
    <row r="215" ht="14.25" customHeight="1" hidden="1"/>
    <row r="216" ht="14.25" customHeight="1" hidden="1"/>
    <row r="217" ht="14.25" customHeight="1" hidden="1"/>
    <row r="218" ht="14.25" customHeight="1" hidden="1"/>
    <row r="219" ht="14.25" customHeight="1" hidden="1"/>
    <row r="220" ht="14.25" customHeight="1" hidden="1"/>
    <row r="221" ht="14.25" customHeight="1" hidden="1"/>
    <row r="222" ht="14.25" customHeight="1" hidden="1"/>
    <row r="223" ht="14.25" customHeight="1" hidden="1"/>
    <row r="224" ht="14.25" customHeight="1" hidden="1"/>
    <row r="225" ht="14.25" customHeight="1" hidden="1"/>
    <row r="226" ht="14.25" customHeight="1" hidden="1"/>
    <row r="227" ht="14.25" customHeight="1" hidden="1"/>
    <row r="228" ht="14.25" customHeight="1" hidden="1"/>
    <row r="229" ht="14.25" customHeight="1" hidden="1"/>
    <row r="230" ht="14.25" customHeight="1" hidden="1"/>
    <row r="231" ht="14.25" customHeight="1" hidden="1"/>
    <row r="232" ht="14.25" customHeight="1" hidden="1"/>
    <row r="233" ht="14.25" customHeight="1" hidden="1"/>
    <row r="234" ht="14.25" customHeight="1" hidden="1"/>
    <row r="235" ht="14.25" customHeight="1" hidden="1"/>
    <row r="236" ht="14.25" customHeight="1" hidden="1"/>
    <row r="237" ht="14.25" customHeight="1" hidden="1"/>
    <row r="238" ht="14.25" customHeight="1" hidden="1"/>
    <row r="239" ht="14.25" customHeight="1" hidden="1"/>
    <row r="240" ht="14.25" customHeight="1" hidden="1"/>
    <row r="241" ht="14.25" customHeight="1" hidden="1"/>
    <row r="242" ht="14.25" customHeight="1" hidden="1"/>
    <row r="243" ht="14.25" customHeight="1" hidden="1"/>
    <row r="244" ht="14.25" customHeight="1" hidden="1"/>
    <row r="245" ht="14.25" customHeight="1" hidden="1"/>
    <row r="246" ht="14.25" customHeight="1" hidden="1"/>
    <row r="247" ht="14.25" customHeight="1" hidden="1"/>
    <row r="248" ht="14.25" customHeight="1" hidden="1"/>
    <row r="249" ht="14.25" customHeight="1" hidden="1"/>
    <row r="250" ht="14.25" customHeight="1" hidden="1"/>
    <row r="251" ht="14.25" customHeight="1" hidden="1"/>
    <row r="252" ht="14.25" customHeight="1" hidden="1"/>
    <row r="253" ht="14.25" customHeight="1" hidden="1"/>
    <row r="254" ht="14.25" customHeight="1" hidden="1"/>
    <row r="255" ht="14.25" customHeight="1" hidden="1"/>
    <row r="256" ht="14.25" customHeight="1" hidden="1"/>
    <row r="257" ht="14.25" customHeight="1" hidden="1"/>
    <row r="258" ht="14.25" customHeight="1" hidden="1"/>
    <row r="259" ht="14.25" customHeight="1" hidden="1"/>
    <row r="260" ht="14.25" customHeight="1" hidden="1"/>
    <row r="261" ht="14.25" customHeight="1" hidden="1"/>
    <row r="262" ht="14.25" customHeight="1" hidden="1"/>
    <row r="263" ht="14.25" customHeight="1" hidden="1"/>
    <row r="264" ht="14.25" customHeight="1" hidden="1"/>
    <row r="265" ht="14.25" customHeight="1" hidden="1"/>
    <row r="266" ht="14.25" customHeight="1" hidden="1"/>
    <row r="267" ht="14.25" customHeight="1" hidden="1"/>
    <row r="268" ht="14.25" customHeight="1" hidden="1"/>
    <row r="269" ht="14.25" customHeight="1" hidden="1"/>
    <row r="270" ht="14.25" customHeight="1" hidden="1"/>
    <row r="271" ht="14.25" customHeight="1" hidden="1"/>
    <row r="272" ht="14.25" customHeight="1" hidden="1"/>
    <row r="273" ht="14.25" customHeight="1" hidden="1"/>
    <row r="274" ht="14.25" customHeight="1" hidden="1"/>
    <row r="275" ht="14.25" customHeight="1" hidden="1"/>
    <row r="276" ht="14.25" customHeight="1" hidden="1"/>
    <row r="277" ht="14.25" customHeight="1" hidden="1"/>
    <row r="278" ht="14.25" customHeight="1" hidden="1"/>
    <row r="279" ht="14.25" customHeight="1" hidden="1"/>
    <row r="280" ht="14.25" customHeight="1" hidden="1"/>
    <row r="281" ht="14.25" customHeight="1" hidden="1"/>
    <row r="282" ht="14.25" customHeight="1" hidden="1"/>
    <row r="283" ht="14.25" customHeight="1" hidden="1"/>
    <row r="284" ht="14.25" customHeight="1" hidden="1"/>
    <row r="285" ht="14.25" customHeight="1" hidden="1"/>
    <row r="286" ht="14.25" customHeight="1" hidden="1"/>
    <row r="287" ht="14.25" customHeight="1" hidden="1"/>
    <row r="288" ht="14.25" customHeight="1" hidden="1"/>
    <row r="289" ht="14.25" customHeight="1" hidden="1"/>
    <row r="290" ht="14.25" customHeight="1" hidden="1"/>
    <row r="291" ht="14.25" customHeight="1" hidden="1"/>
    <row r="292" ht="14.25" customHeight="1" hidden="1"/>
    <row r="293" ht="14.25" customHeight="1" hidden="1"/>
    <row r="294" ht="14.25" customHeight="1" hidden="1"/>
    <row r="295" ht="14.25" customHeight="1" hidden="1"/>
    <row r="296" ht="14.25" customHeight="1" hidden="1"/>
    <row r="297" ht="14.25" customHeight="1" hidden="1"/>
    <row r="298" ht="14.25" customHeight="1" hidden="1"/>
    <row r="299" ht="14.25" customHeight="1" hidden="1"/>
    <row r="300" ht="14.25" customHeight="1" hidden="1"/>
    <row r="301" ht="14.25" customHeight="1" hidden="1"/>
    <row r="302" ht="14.25" customHeight="1" hidden="1"/>
    <row r="303" ht="14.25" customHeight="1" hidden="1"/>
    <row r="304" ht="14.25" customHeight="1" hidden="1"/>
    <row r="305" ht="14.25" customHeight="1" hidden="1"/>
    <row r="306" ht="14.25" customHeight="1" hidden="1"/>
    <row r="307" ht="14.25" customHeight="1" hidden="1"/>
    <row r="308" ht="14.25" customHeight="1" hidden="1"/>
    <row r="309" ht="14.25" customHeight="1" hidden="1"/>
    <row r="310" ht="14.25" customHeight="1" hidden="1"/>
    <row r="311" ht="14.25" customHeight="1" hidden="1"/>
    <row r="312" ht="14.25" customHeight="1" hidden="1"/>
    <row r="313" ht="14.25" customHeight="1" hidden="1"/>
    <row r="314" ht="14.25" customHeight="1" hidden="1"/>
    <row r="315" ht="14.25" customHeight="1" hidden="1"/>
    <row r="316" ht="14.25" customHeight="1" hidden="1"/>
    <row r="317" ht="14.25" customHeight="1" hidden="1"/>
    <row r="318" ht="14.25" customHeight="1" hidden="1"/>
    <row r="319" ht="14.25" customHeight="1" hidden="1"/>
    <row r="320" ht="14.25" customHeight="1" hidden="1"/>
    <row r="321" ht="14.25" customHeight="1" hidden="1"/>
    <row r="322" ht="14.25" customHeight="1" hidden="1"/>
    <row r="323" ht="14.25" customHeight="1" hidden="1"/>
    <row r="324" ht="14.25" customHeight="1" hidden="1"/>
    <row r="325" ht="14.25" customHeight="1" hidden="1"/>
    <row r="326" ht="14.25" customHeight="1" hidden="1"/>
    <row r="327" ht="14.25" customHeight="1" hidden="1"/>
    <row r="328" ht="14.25" customHeight="1" hidden="1"/>
    <row r="329" ht="14.25" customHeight="1" hidden="1"/>
    <row r="330" ht="14.25" customHeight="1" hidden="1"/>
    <row r="331" ht="14.25" customHeight="1" hidden="1"/>
    <row r="332" ht="14.25" customHeight="1" hidden="1"/>
    <row r="333" ht="14.25" customHeight="1" hidden="1"/>
    <row r="334" ht="14.25" customHeight="1" hidden="1"/>
    <row r="335" ht="14.25" customHeight="1" hidden="1"/>
    <row r="336" ht="14.25" customHeight="1" hidden="1"/>
    <row r="337" ht="14.25" customHeight="1" hidden="1"/>
    <row r="338" ht="14.25" customHeight="1" hidden="1"/>
    <row r="339" ht="14.25" customHeight="1" hidden="1"/>
    <row r="340" ht="14.25" customHeight="1" hidden="1"/>
    <row r="341" ht="14.25" customHeight="1" hidden="1"/>
    <row r="342" ht="14.25" customHeight="1" hidden="1"/>
    <row r="343" ht="14.25" customHeight="1" hidden="1"/>
    <row r="344" ht="14.25" customHeight="1" hidden="1"/>
    <row r="345" ht="14.25" customHeight="1" hidden="1"/>
    <row r="346" ht="14.25" customHeight="1" hidden="1"/>
    <row r="347" ht="14.25" customHeight="1" hidden="1"/>
    <row r="348" ht="14.25" customHeight="1" hidden="1"/>
    <row r="349" ht="14.25" customHeight="1" hidden="1"/>
    <row r="350" ht="14.25" customHeight="1" hidden="1"/>
    <row r="351" ht="14.25" customHeight="1" hidden="1"/>
    <row r="352" ht="14.25" customHeight="1" hidden="1"/>
    <row r="353" ht="14.25" customHeight="1" hidden="1"/>
    <row r="354" ht="14.25" customHeight="1" hidden="1"/>
    <row r="355" ht="14.25" customHeight="1" hidden="1"/>
    <row r="356" ht="14.25" customHeight="1" hidden="1"/>
    <row r="357" ht="14.25" customHeight="1" hidden="1"/>
    <row r="358" ht="14.25" customHeight="1" hidden="1"/>
    <row r="359" ht="14.25" customHeight="1" hidden="1"/>
    <row r="360" ht="14.25" customHeight="1" hidden="1"/>
    <row r="361" ht="14.25" customHeight="1" hidden="1"/>
    <row r="362" ht="14.25" customHeight="1" hidden="1"/>
    <row r="363" ht="14.25" customHeight="1" hidden="1"/>
    <row r="364" ht="14.25" customHeight="1" hidden="1"/>
    <row r="365" ht="14.25" customHeight="1" hidden="1"/>
    <row r="366" ht="14.25" customHeight="1" hidden="1"/>
    <row r="367" ht="14.25" customHeight="1" hidden="1"/>
    <row r="368" ht="14.25" customHeight="1" hidden="1"/>
    <row r="369" ht="14.25" customHeight="1" hidden="1"/>
    <row r="370" ht="14.25" customHeight="1" hidden="1"/>
    <row r="371" ht="14.25" customHeight="1" hidden="1"/>
    <row r="372" ht="14.25" customHeight="1" hidden="1"/>
    <row r="373" ht="14.25" customHeight="1" hidden="1"/>
    <row r="374" ht="14.25" customHeight="1" hidden="1"/>
    <row r="375" ht="14.25" customHeight="1" hidden="1"/>
    <row r="376" ht="14.25" customHeight="1" hidden="1"/>
    <row r="377" ht="14.25" customHeight="1" hidden="1"/>
    <row r="378" ht="14.25" customHeight="1" hidden="1"/>
    <row r="379" ht="14.25" customHeight="1" hidden="1"/>
    <row r="380" ht="14.25" customHeight="1" hidden="1"/>
    <row r="381" ht="14.25" customHeight="1" hidden="1"/>
    <row r="382" ht="14.25" customHeight="1" hidden="1"/>
    <row r="383" ht="14.25" customHeight="1" hidden="1"/>
    <row r="384" ht="14.25" customHeight="1" hidden="1"/>
    <row r="385" ht="14.25" customHeight="1" hidden="1"/>
    <row r="386" ht="14.25" customHeight="1" hidden="1"/>
    <row r="387" ht="14.25" customHeight="1" hidden="1"/>
    <row r="388" ht="14.25" customHeight="1" hidden="1"/>
    <row r="389" ht="14.25" customHeight="1" hidden="1"/>
    <row r="390" ht="14.25" customHeight="1" hidden="1"/>
    <row r="391" ht="14.25" customHeight="1" hidden="1"/>
    <row r="392" ht="14.25" customHeight="1" hidden="1"/>
    <row r="393" ht="14.25" customHeight="1" hidden="1"/>
    <row r="394" ht="14.25" customHeight="1" hidden="1"/>
    <row r="395" ht="14.25" customHeight="1" hidden="1"/>
    <row r="396" ht="14.25" customHeight="1" hidden="1"/>
    <row r="397" ht="14.25" customHeight="1" hidden="1"/>
    <row r="398" ht="14.25" customHeight="1" hidden="1"/>
    <row r="399" ht="14.25" customHeight="1" hidden="1"/>
    <row r="400" ht="14.25" customHeight="1" hidden="1"/>
    <row r="401" ht="14.25" customHeight="1" hidden="1"/>
    <row r="402" ht="14.25" customHeight="1" hidden="1"/>
    <row r="403" ht="14.25" customHeight="1" hidden="1"/>
    <row r="404" ht="14.25" customHeight="1" hidden="1"/>
    <row r="405" ht="14.25" customHeight="1" hidden="1"/>
    <row r="406" ht="14.25" customHeight="1" hidden="1"/>
    <row r="407" ht="14.25" customHeight="1" hidden="1"/>
    <row r="408" ht="14.25" customHeight="1" hidden="1"/>
    <row r="409" ht="14.25" customHeight="1" hidden="1"/>
    <row r="410" ht="14.25" customHeight="1" hidden="1"/>
    <row r="411" ht="14.25" customHeight="1" hidden="1"/>
    <row r="412" ht="14.25" customHeight="1" hidden="1"/>
    <row r="413" ht="14.25" customHeight="1" hidden="1"/>
    <row r="414" ht="14.25" customHeight="1" hidden="1"/>
    <row r="415" ht="14.25" customHeight="1" hidden="1"/>
    <row r="416" ht="14.25" customHeight="1" hidden="1"/>
    <row r="417" ht="14.25" customHeight="1" hidden="1"/>
    <row r="418" ht="14.25" customHeight="1" hidden="1"/>
    <row r="419" ht="14.25" customHeight="1" hidden="1"/>
    <row r="420" ht="14.25" customHeight="1" hidden="1"/>
    <row r="421" ht="14.25" customHeight="1" hidden="1"/>
    <row r="422" ht="14.25" customHeight="1" hidden="1"/>
    <row r="423" ht="14.25" customHeight="1" hidden="1"/>
    <row r="424" ht="14.25" customHeight="1" hidden="1"/>
    <row r="425" ht="14.25" customHeight="1" hidden="1"/>
    <row r="426" ht="14.25" customHeight="1" hidden="1"/>
    <row r="427" ht="14.25" customHeight="1" hidden="1"/>
    <row r="428" ht="14.25" customHeight="1" hidden="1"/>
    <row r="429" ht="14.25" customHeight="1" hidden="1"/>
    <row r="430" ht="14.25" customHeight="1" hidden="1"/>
    <row r="431" ht="14.25" customHeight="1" hidden="1"/>
    <row r="432" ht="14.25" customHeight="1" hidden="1"/>
    <row r="433" ht="14.25" customHeight="1" hidden="1"/>
    <row r="434" ht="14.25" customHeight="1" hidden="1"/>
    <row r="435" ht="14.25" customHeight="1" hidden="1"/>
    <row r="436" ht="14.25" customHeight="1" hidden="1"/>
    <row r="437" ht="14.25" customHeight="1" hidden="1"/>
    <row r="438" ht="14.25" customHeight="1" hidden="1"/>
    <row r="439" ht="14.25" customHeight="1" hidden="1"/>
    <row r="440" ht="14.25" customHeight="1" hidden="1"/>
    <row r="441" ht="14.25" customHeight="1" hidden="1"/>
    <row r="442" ht="14.25" customHeight="1" hidden="1"/>
    <row r="443" ht="14.25" customHeight="1" hidden="1"/>
    <row r="444" ht="14.25" customHeight="1" hidden="1"/>
    <row r="445" ht="14.25" customHeight="1" hidden="1"/>
    <row r="446" ht="14.25" customHeight="1" hidden="1"/>
    <row r="447" ht="14.25" customHeight="1" hidden="1"/>
    <row r="448" ht="14.25" customHeight="1" hidden="1"/>
    <row r="449" ht="14.25" customHeight="1" hidden="1"/>
    <row r="450" ht="14.25" customHeight="1" hidden="1"/>
    <row r="451" ht="14.25" customHeight="1" hidden="1"/>
    <row r="452" ht="14.25" customHeight="1" hidden="1"/>
    <row r="453" ht="14.25" customHeight="1" hidden="1"/>
    <row r="454" ht="14.25" customHeight="1" hidden="1"/>
    <row r="455" ht="14.25" customHeight="1" hidden="1"/>
    <row r="456" ht="14.25" customHeight="1" hidden="1"/>
    <row r="457" ht="14.25" customHeight="1" hidden="1"/>
    <row r="458" ht="14.25" customHeight="1" hidden="1"/>
    <row r="459" ht="14.25" customHeight="1" hidden="1"/>
    <row r="460" ht="14.25" customHeight="1" hidden="1"/>
    <row r="461" ht="14.25" customHeight="1" hidden="1"/>
    <row r="462" ht="14.25" customHeight="1" hidden="1"/>
    <row r="463" ht="14.25" customHeight="1" hidden="1"/>
    <row r="464" ht="14.25" customHeight="1" hidden="1"/>
    <row r="465" ht="14.25" customHeight="1" hidden="1"/>
    <row r="466" ht="14.25" customHeight="1" hidden="1"/>
    <row r="467" ht="14.25" customHeight="1" hidden="1"/>
    <row r="468" ht="14.25" customHeight="1" hidden="1"/>
    <row r="469" ht="14.25" customHeight="1" hidden="1"/>
    <row r="470" ht="14.25" customHeight="1" hidden="1"/>
    <row r="471" ht="14.25" customHeight="1" hidden="1"/>
    <row r="472" ht="14.25" customHeight="1" hidden="1"/>
    <row r="473" ht="14.25" customHeight="1" hidden="1"/>
    <row r="474" ht="14.25" customHeight="1" hidden="1"/>
    <row r="475" ht="14.25" customHeight="1" hidden="1"/>
    <row r="476" ht="14.25" customHeight="1" hidden="1"/>
    <row r="477" ht="14.25" customHeight="1" hidden="1"/>
    <row r="478" ht="14.25" customHeight="1" hidden="1"/>
    <row r="479" ht="14.25" customHeight="1" hidden="1"/>
    <row r="480" ht="14.25" customHeight="1" hidden="1"/>
    <row r="481" ht="14.25" customHeight="1" hidden="1"/>
    <row r="482" ht="14.25" customHeight="1" hidden="1"/>
    <row r="483" ht="14.25" customHeight="1" hidden="1"/>
    <row r="484" ht="14.25" customHeight="1" hidden="1"/>
    <row r="485" ht="14.25" customHeight="1" hidden="1"/>
    <row r="486" ht="14.25" customHeight="1" hidden="1"/>
    <row r="487" ht="14.25" customHeight="1" hidden="1"/>
    <row r="488" ht="14.25" customHeight="1" hidden="1"/>
    <row r="489" ht="14.25" customHeight="1" hidden="1"/>
    <row r="490" ht="14.25" customHeight="1" hidden="1"/>
    <row r="491" ht="14.25" customHeight="1" hidden="1"/>
    <row r="492" ht="14.25" customHeight="1" hidden="1"/>
    <row r="493" ht="14.25" customHeight="1" hidden="1"/>
    <row r="494" ht="14.25" customHeight="1" hidden="1"/>
    <row r="495" ht="14.25" customHeight="1" hidden="1"/>
    <row r="496" ht="14.25" customHeight="1" hidden="1"/>
    <row r="497" ht="14.25" customHeight="1" hidden="1"/>
    <row r="498" ht="14.25" customHeight="1" hidden="1"/>
    <row r="499" ht="14.25" customHeight="1" hidden="1"/>
    <row r="500" ht="14.25" customHeight="1" hidden="1"/>
    <row r="501" ht="14.25" customHeight="1" hidden="1"/>
    <row r="502" ht="14.25" customHeight="1" hidden="1"/>
    <row r="503" ht="14.25" customHeight="1" hidden="1"/>
    <row r="504" ht="14.25" customHeight="1" hidden="1"/>
    <row r="505" ht="14.25" customHeight="1" hidden="1"/>
    <row r="506" ht="14.25" customHeight="1" hidden="1"/>
    <row r="507" ht="14.25" customHeight="1" hidden="1"/>
    <row r="508" ht="14.25" customHeight="1" hidden="1"/>
    <row r="509" ht="14.25" customHeight="1" hidden="1"/>
    <row r="510" ht="14.25" customHeight="1" hidden="1"/>
    <row r="511" ht="14.25" customHeight="1" hidden="1"/>
    <row r="512" ht="14.25" customHeight="1" hidden="1"/>
    <row r="513" ht="14.25" customHeight="1" hidden="1"/>
    <row r="514" ht="14.25" customHeight="1" hidden="1"/>
    <row r="515" ht="14.25" customHeight="1" hidden="1"/>
    <row r="516" ht="14.25" customHeight="1" hidden="1"/>
    <row r="517" ht="14.25" customHeight="1" hidden="1"/>
    <row r="518" ht="14.25" customHeight="1" hidden="1"/>
    <row r="519" ht="14.25" customHeight="1" hidden="1"/>
    <row r="520" ht="14.25" customHeight="1" hidden="1"/>
    <row r="521" ht="14.25" customHeight="1" hidden="1"/>
    <row r="522" ht="14.25" customHeight="1" hidden="1"/>
    <row r="523" ht="14.25" customHeight="1" hidden="1"/>
    <row r="524" ht="14.25" customHeight="1" hidden="1"/>
    <row r="525" ht="14.25" customHeight="1" hidden="1"/>
    <row r="526" ht="14.25" customHeight="1" hidden="1"/>
    <row r="527" ht="14.25" customHeight="1" hidden="1"/>
    <row r="528" ht="14.25" customHeight="1" hidden="1"/>
    <row r="529" ht="14.25" customHeight="1" hidden="1"/>
    <row r="530" ht="14.25" customHeight="1" hidden="1"/>
    <row r="531" ht="14.25" customHeight="1" hidden="1"/>
    <row r="532" ht="14.25" customHeight="1" hidden="1"/>
    <row r="533" ht="14.25" customHeight="1" hidden="1"/>
    <row r="534" ht="14.25" customHeight="1" hidden="1"/>
    <row r="535" ht="14.25" customHeight="1" hidden="1"/>
    <row r="536" ht="14.25" customHeight="1" hidden="1"/>
    <row r="537" ht="14.25" customHeight="1" hidden="1"/>
    <row r="538" ht="14.25" customHeight="1" hidden="1"/>
    <row r="539" ht="14.25" customHeight="1" hidden="1"/>
    <row r="540" ht="14.25" customHeight="1" hidden="1"/>
    <row r="541" ht="14.25" customHeight="1" hidden="1"/>
    <row r="542" ht="14.25" customHeight="1" hidden="1"/>
    <row r="543" ht="14.25" customHeight="1" hidden="1"/>
    <row r="544" ht="14.25" customHeight="1" hidden="1"/>
    <row r="545" ht="14.25" customHeight="1" hidden="1"/>
    <row r="546" ht="14.25" customHeight="1" hidden="1"/>
    <row r="547" ht="14.25" customHeight="1" hidden="1"/>
    <row r="548" ht="14.25" customHeight="1" hidden="1"/>
    <row r="549" ht="14.25" customHeight="1" hidden="1"/>
    <row r="550" ht="14.25" customHeight="1" hidden="1"/>
    <row r="551" ht="14.25" customHeight="1" hidden="1"/>
    <row r="552" ht="14.25" customHeight="1" hidden="1"/>
    <row r="553" ht="14.25" customHeight="1" hidden="1"/>
    <row r="554" ht="14.25" customHeight="1" hidden="1"/>
    <row r="555" ht="14.25" customHeight="1" hidden="1"/>
    <row r="556" ht="14.25" customHeight="1" hidden="1"/>
    <row r="557" ht="14.25" customHeight="1" hidden="1"/>
    <row r="558" ht="14.25" customHeight="1" hidden="1"/>
    <row r="559" ht="14.25" customHeight="1" hidden="1"/>
    <row r="560" ht="14.25" customHeight="1" hidden="1"/>
    <row r="561" ht="14.25" customHeight="1" hidden="1"/>
    <row r="562" ht="14.25" customHeight="1" hidden="1"/>
    <row r="563" ht="14.25" customHeight="1" hidden="1"/>
    <row r="564" ht="14.25" customHeight="1" hidden="1"/>
    <row r="565" ht="14.25" customHeight="1" hidden="1"/>
    <row r="566" ht="14.25" customHeight="1" hidden="1"/>
    <row r="567" ht="14.25" customHeight="1" hidden="1"/>
    <row r="568" ht="14.25" customHeight="1" hidden="1"/>
    <row r="569" ht="14.25" customHeight="1" hidden="1"/>
    <row r="570" ht="14.25" customHeight="1" hidden="1"/>
    <row r="571" ht="14.25" customHeight="1" hidden="1"/>
    <row r="572" ht="14.25" customHeight="1" hidden="1"/>
    <row r="573" ht="14.25" customHeight="1" hidden="1"/>
    <row r="574" ht="14.25" customHeight="1" hidden="1"/>
    <row r="575" ht="14.25" customHeight="1" hidden="1"/>
    <row r="576" ht="14.25" customHeight="1" hidden="1"/>
    <row r="577" ht="14.25" customHeight="1" hidden="1"/>
    <row r="578" ht="14.25" customHeight="1" hidden="1"/>
    <row r="579" ht="14.25" customHeight="1" hidden="1"/>
    <row r="580" ht="14.25" customHeight="1" hidden="1"/>
    <row r="581" ht="14.25" customHeight="1" hidden="1"/>
    <row r="582" ht="14.25" customHeight="1" hidden="1"/>
    <row r="583" ht="14.25" customHeight="1" hidden="1"/>
    <row r="584" ht="14.25" customHeight="1" hidden="1"/>
    <row r="585" ht="14.25" customHeight="1" hidden="1"/>
    <row r="586" ht="14.25" customHeight="1" hidden="1"/>
    <row r="587" ht="14.25" customHeight="1" hidden="1"/>
    <row r="588" ht="14.25" customHeight="1" hidden="1"/>
    <row r="589" ht="14.25" customHeight="1" hidden="1"/>
    <row r="590" ht="14.25" customHeight="1" hidden="1"/>
    <row r="591" ht="14.25" customHeight="1" hidden="1"/>
    <row r="592" ht="14.25" customHeight="1" hidden="1"/>
    <row r="593" ht="14.25" customHeight="1" hidden="1"/>
    <row r="594" ht="14.25" customHeight="1" hidden="1"/>
    <row r="595" ht="14.25" customHeight="1" hidden="1"/>
    <row r="596" ht="14.25" customHeight="1" hidden="1"/>
    <row r="597" ht="14.25" customHeight="1" hidden="1"/>
    <row r="598" ht="14.25" customHeight="1" hidden="1"/>
    <row r="599" ht="14.25" customHeight="1" hidden="1"/>
    <row r="600" ht="14.25" customHeight="1" hidden="1"/>
    <row r="601" ht="14.25" customHeight="1" hidden="1"/>
    <row r="602" ht="14.25" customHeight="1" hidden="1"/>
    <row r="603" ht="14.25" customHeight="1" hidden="1"/>
    <row r="604" ht="14.25" customHeight="1" hidden="1"/>
    <row r="605" ht="14.25" customHeight="1" hidden="1"/>
    <row r="606" ht="14.25" customHeight="1" hidden="1"/>
    <row r="607" ht="14.25" customHeight="1" hidden="1"/>
    <row r="608" ht="14.25" customHeight="1" hidden="1"/>
    <row r="609" ht="14.25" customHeight="1" hidden="1"/>
    <row r="610" ht="14.25" customHeight="1" hidden="1"/>
    <row r="611" ht="14.25" customHeight="1" hidden="1"/>
    <row r="612" ht="14.25" customHeight="1" hidden="1"/>
    <row r="613" ht="14.25" customHeight="1" hidden="1"/>
    <row r="614" ht="14.25" customHeight="1" hidden="1"/>
    <row r="615" ht="14.25" customHeight="1" hidden="1"/>
    <row r="616" ht="14.25" customHeight="1" hidden="1"/>
    <row r="617" ht="14.25" customHeight="1" hidden="1"/>
    <row r="618" ht="14.25" customHeight="1" hidden="1"/>
    <row r="619" ht="14.25" customHeight="1" hidden="1"/>
    <row r="620" ht="14.25" customHeight="1" hidden="1"/>
    <row r="621" ht="14.25" customHeight="1" hidden="1"/>
    <row r="622" ht="14.25" customHeight="1" hidden="1"/>
    <row r="623" ht="14.25" customHeight="1" hidden="1"/>
    <row r="624" ht="14.25" customHeight="1" hidden="1"/>
    <row r="625" ht="14.25" customHeight="1" hidden="1"/>
    <row r="626" ht="14.25" customHeight="1" hidden="1"/>
    <row r="627" ht="14.25" customHeight="1" hidden="1"/>
    <row r="628" ht="14.25" customHeight="1" hidden="1"/>
    <row r="629" ht="14.25" customHeight="1" hidden="1"/>
    <row r="630" ht="14.25" customHeight="1" hidden="1"/>
    <row r="631" ht="14.25" customHeight="1" hidden="1"/>
    <row r="632" ht="14.25" customHeight="1" hidden="1"/>
    <row r="633" ht="14.25" customHeight="1" hidden="1"/>
    <row r="634" ht="14.25" customHeight="1" hidden="1"/>
    <row r="635" ht="14.25" customHeight="1" hidden="1"/>
    <row r="636" ht="14.25" customHeight="1" hidden="1"/>
    <row r="637" ht="14.25" customHeight="1" hidden="1"/>
    <row r="638" ht="14.25" customHeight="1" hidden="1"/>
    <row r="639" ht="14.25" customHeight="1" hidden="1"/>
    <row r="640" ht="14.25" customHeight="1" hidden="1"/>
    <row r="641" ht="14.25" customHeight="1" hidden="1"/>
    <row r="642" ht="14.25" customHeight="1" hidden="1"/>
    <row r="643" ht="14.25" customHeight="1" hidden="1"/>
    <row r="644" ht="14.25" customHeight="1" hidden="1"/>
    <row r="645" ht="14.25" customHeight="1" hidden="1"/>
    <row r="646" ht="14.25" customHeight="1" hidden="1"/>
    <row r="647" ht="14.25" customHeight="1" hidden="1"/>
    <row r="648" ht="14.25" customHeight="1" hidden="1"/>
    <row r="649" ht="14.25" customHeight="1" hidden="1"/>
    <row r="650" ht="14.25" customHeight="1" hidden="1"/>
    <row r="651" ht="14.25" customHeight="1" hidden="1"/>
    <row r="652" ht="14.25" customHeight="1" hidden="1"/>
    <row r="653" ht="14.25" customHeight="1" hidden="1"/>
    <row r="654" ht="14.25" customHeight="1" hidden="1"/>
    <row r="655" ht="14.25" customHeight="1" hidden="1"/>
    <row r="656" ht="14.25" customHeight="1" hidden="1"/>
    <row r="657" ht="14.25" customHeight="1" hidden="1"/>
    <row r="658" ht="14.25" customHeight="1" hidden="1"/>
    <row r="659" ht="14.25" customHeight="1" hidden="1"/>
    <row r="660" ht="14.25" customHeight="1" hidden="1"/>
    <row r="661" ht="14.25" customHeight="1" hidden="1"/>
    <row r="662" ht="14.25" customHeight="1" hidden="1"/>
    <row r="663" ht="14.25" customHeight="1" hidden="1"/>
    <row r="664" ht="14.25" customHeight="1" hidden="1"/>
    <row r="665" ht="14.25" customHeight="1" hidden="1"/>
    <row r="666" ht="14.25" customHeight="1" hidden="1"/>
    <row r="667" ht="14.25" customHeight="1" hidden="1"/>
    <row r="668" ht="14.25" customHeight="1" hidden="1"/>
    <row r="669" ht="14.25" customHeight="1" hidden="1"/>
    <row r="670" ht="14.25" customHeight="1" hidden="1"/>
    <row r="671" ht="14.25" customHeight="1" hidden="1"/>
    <row r="672" ht="14.25" customHeight="1" hidden="1"/>
    <row r="673" ht="14.25" customHeight="1" hidden="1"/>
    <row r="674" ht="14.25" customHeight="1" hidden="1"/>
    <row r="675" ht="14.25" customHeight="1" hidden="1"/>
    <row r="676" ht="14.25" customHeight="1" hidden="1"/>
    <row r="677" ht="14.25" customHeight="1" hidden="1"/>
    <row r="678" ht="14.25" customHeight="1" hidden="1"/>
    <row r="679" ht="14.25" customHeight="1" hidden="1"/>
    <row r="680" ht="14.25" customHeight="1" hidden="1"/>
    <row r="681" ht="14.25" customHeight="1" hidden="1"/>
    <row r="682" ht="14.25" customHeight="1" hidden="1"/>
    <row r="683" ht="14.25" customHeight="1" hidden="1"/>
    <row r="684" ht="14.25" customHeight="1" hidden="1"/>
    <row r="685" ht="14.25" customHeight="1" hidden="1"/>
    <row r="686" ht="14.25" customHeight="1" hidden="1"/>
    <row r="687" ht="14.25" customHeight="1" hidden="1"/>
    <row r="688" ht="14.25" customHeight="1" hidden="1"/>
    <row r="689" ht="14.25" customHeight="1" hidden="1"/>
    <row r="690" ht="14.25" customHeight="1" hidden="1"/>
    <row r="691" ht="14.25" customHeight="1" hidden="1"/>
    <row r="692" ht="14.25" customHeight="1" hidden="1"/>
    <row r="693" ht="14.25" customHeight="1" hidden="1"/>
    <row r="694" ht="14.25" customHeight="1" hidden="1"/>
    <row r="695" ht="14.25" customHeight="1" hidden="1"/>
    <row r="696" ht="14.25" customHeight="1" hidden="1"/>
    <row r="697" ht="14.25" customHeight="1" hidden="1"/>
    <row r="698" ht="14.25" customHeight="1" hidden="1"/>
    <row r="699" ht="14.25" customHeight="1" hidden="1"/>
    <row r="700" ht="14.25" customHeight="1" hidden="1"/>
    <row r="701" ht="14.25" customHeight="1" hidden="1"/>
    <row r="702" ht="14.25" customHeight="1" hidden="1"/>
    <row r="703" ht="14.25" customHeight="1" hidden="1"/>
    <row r="704" ht="14.25" customHeight="1" hidden="1"/>
    <row r="705" ht="14.25" customHeight="1" hidden="1"/>
    <row r="706" ht="14.25" customHeight="1" hidden="1"/>
    <row r="707" ht="14.25" customHeight="1" hidden="1"/>
    <row r="708" ht="14.25" customHeight="1" hidden="1"/>
    <row r="709" ht="14.25" customHeight="1" hidden="1"/>
    <row r="710" ht="14.25" customHeight="1" hidden="1"/>
    <row r="711" ht="14.25" customHeight="1" hidden="1"/>
    <row r="712" ht="14.25" customHeight="1" hidden="1"/>
    <row r="713" ht="14.25" customHeight="1" hidden="1"/>
    <row r="714" ht="14.25" customHeight="1" hidden="1"/>
    <row r="715" ht="14.25" customHeight="1" hidden="1"/>
    <row r="716" ht="14.25" customHeight="1" hidden="1"/>
    <row r="717" ht="14.25" customHeight="1" hidden="1"/>
    <row r="718" ht="14.25" customHeight="1" hidden="1"/>
    <row r="719" ht="14.25" customHeight="1" hidden="1"/>
    <row r="720" ht="14.25" customHeight="1" hidden="1"/>
    <row r="721" ht="14.25" customHeight="1" hidden="1"/>
    <row r="722" ht="14.25" customHeight="1" hidden="1"/>
    <row r="723" ht="14.25" customHeight="1" hidden="1"/>
    <row r="724" ht="14.25" customHeight="1" hidden="1"/>
    <row r="725" ht="14.25" customHeight="1" hidden="1"/>
    <row r="726" ht="14.25" customHeight="1" hidden="1"/>
    <row r="727" ht="14.25" customHeight="1" hidden="1"/>
    <row r="728" ht="14.25" customHeight="1" hidden="1"/>
    <row r="729" ht="14.25" customHeight="1" hidden="1"/>
    <row r="730" ht="14.25" customHeight="1" hidden="1"/>
    <row r="731" ht="14.25" customHeight="1" hidden="1"/>
    <row r="732" ht="14.25" customHeight="1" hidden="1"/>
    <row r="733" ht="14.25" customHeight="1" hidden="1"/>
    <row r="734" ht="14.25" customHeight="1" hidden="1"/>
    <row r="735" ht="14.25" customHeight="1" hidden="1"/>
    <row r="736" ht="14.25" customHeight="1" hidden="1"/>
    <row r="737" ht="14.25" customHeight="1" hidden="1"/>
    <row r="738" ht="14.25" customHeight="1" hidden="1"/>
    <row r="739" ht="14.25" customHeight="1" hidden="1"/>
    <row r="740" ht="14.25" customHeight="1" hidden="1"/>
    <row r="741" ht="14.25" customHeight="1" hidden="1"/>
    <row r="742" ht="14.25" customHeight="1" hidden="1"/>
    <row r="743" ht="14.25" customHeight="1" hidden="1"/>
    <row r="744" ht="14.25" customHeight="1" hidden="1"/>
    <row r="745" ht="14.25" customHeight="1" hidden="1"/>
    <row r="746" ht="14.25" customHeight="1" hidden="1"/>
    <row r="747" ht="14.25" customHeight="1" hidden="1"/>
    <row r="748" ht="14.25" customHeight="1" hidden="1"/>
    <row r="749" ht="14.25" customHeight="1" hidden="1"/>
    <row r="750" ht="14.25" customHeight="1" hidden="1"/>
    <row r="751" ht="14.25" customHeight="1" hidden="1"/>
    <row r="752" ht="14.25" customHeight="1" hidden="1"/>
    <row r="753" ht="14.25" customHeight="1" hidden="1"/>
    <row r="754" ht="14.25" customHeight="1" hidden="1"/>
    <row r="755" ht="14.25" customHeight="1" hidden="1"/>
    <row r="756" ht="14.25" customHeight="1" hidden="1"/>
    <row r="757" ht="14.25" customHeight="1" hidden="1"/>
    <row r="758" ht="14.25" customHeight="1" hidden="1"/>
    <row r="759" ht="14.25" customHeight="1" hidden="1"/>
    <row r="760" ht="14.25" customHeight="1" hidden="1"/>
    <row r="761" ht="14.25" customHeight="1" hidden="1"/>
    <row r="762" ht="14.25" customHeight="1" hidden="1"/>
    <row r="763" ht="14.25" customHeight="1" hidden="1"/>
    <row r="764" ht="14.25" customHeight="1" hidden="1"/>
    <row r="765" ht="14.25" customHeight="1" hidden="1"/>
    <row r="766" ht="14.25" customHeight="1" hidden="1"/>
    <row r="767" ht="14.25" customHeight="1" hidden="1"/>
    <row r="768" ht="14.25" customHeight="1" hidden="1"/>
    <row r="769" ht="14.25" customHeight="1" hidden="1"/>
    <row r="770" ht="14.25" customHeight="1" hidden="1"/>
    <row r="771" ht="14.25" customHeight="1" hidden="1"/>
    <row r="772" ht="14.25" customHeight="1" hidden="1"/>
    <row r="773" ht="14.25" customHeight="1" hidden="1"/>
    <row r="774" ht="14.25" customHeight="1" hidden="1"/>
    <row r="775" ht="14.25" customHeight="1" hidden="1"/>
    <row r="776" ht="14.25" customHeight="1" hidden="1"/>
    <row r="777" ht="14.25" customHeight="1" hidden="1"/>
    <row r="778" ht="14.25" customHeight="1" hidden="1"/>
    <row r="779" ht="14.25" customHeight="1" hidden="1"/>
    <row r="780" ht="14.25" customHeight="1" hidden="1"/>
    <row r="781" ht="14.25" customHeight="1" hidden="1"/>
    <row r="782" ht="14.25" customHeight="1" hidden="1"/>
    <row r="783" ht="14.25" customHeight="1" hidden="1"/>
    <row r="784" ht="14.25" customHeight="1" hidden="1"/>
    <row r="785" ht="14.25" customHeight="1" hidden="1"/>
    <row r="786" ht="14.25" customHeight="1" hidden="1"/>
    <row r="787" ht="14.25" customHeight="1" hidden="1"/>
    <row r="788" ht="14.25" customHeight="1" hidden="1"/>
    <row r="789" ht="14.25" customHeight="1" hidden="1"/>
    <row r="790" ht="14.25" customHeight="1" hidden="1"/>
    <row r="791" ht="14.25" customHeight="1" hidden="1"/>
    <row r="792" ht="14.25" customHeight="1" hidden="1"/>
    <row r="793" ht="14.25" customHeight="1" hidden="1"/>
    <row r="794" ht="14.25" customHeight="1" hidden="1"/>
    <row r="795" ht="14.25" customHeight="1" hidden="1"/>
    <row r="796" ht="14.25" customHeight="1" hidden="1"/>
    <row r="797" ht="14.25" customHeight="1" hidden="1"/>
    <row r="798" ht="14.25" customHeight="1" hidden="1"/>
    <row r="799" ht="14.25" customHeight="1" hidden="1"/>
    <row r="800" ht="14.25" customHeight="1" hidden="1"/>
    <row r="801" ht="14.25" customHeight="1" hidden="1"/>
    <row r="802" ht="14.25" customHeight="1" hidden="1"/>
    <row r="803" ht="14.25" customHeight="1" hidden="1"/>
    <row r="804" ht="14.25" customHeight="1" hidden="1"/>
    <row r="805" ht="14.25" customHeight="1" hidden="1"/>
    <row r="806" ht="14.25" customHeight="1" hidden="1"/>
    <row r="807" ht="14.25" customHeight="1" hidden="1"/>
    <row r="808" ht="14.25" customHeight="1" hidden="1"/>
    <row r="809" ht="14.25" customHeight="1" hidden="1"/>
    <row r="810" ht="14.25" customHeight="1" hidden="1"/>
    <row r="811" ht="14.25" customHeight="1" hidden="1"/>
    <row r="812" ht="14.25" customHeight="1" hidden="1"/>
    <row r="813" ht="14.25" customHeight="1" hidden="1"/>
    <row r="814" ht="14.25" customHeight="1" hidden="1"/>
    <row r="815" ht="14.25" customHeight="1" hidden="1"/>
    <row r="816" ht="14.25" customHeight="1" hidden="1"/>
    <row r="817" ht="14.25" customHeight="1" hidden="1"/>
    <row r="818" ht="14.25" customHeight="1" hidden="1"/>
    <row r="819" ht="14.25" customHeight="1" hidden="1"/>
    <row r="820" ht="14.25" customHeight="1" hidden="1"/>
    <row r="821" ht="14.25" customHeight="1" hidden="1"/>
    <row r="822" ht="14.25" customHeight="1" hidden="1"/>
    <row r="823" ht="14.25" customHeight="1" hidden="1"/>
    <row r="824" ht="14.25" customHeight="1" hidden="1"/>
    <row r="825" ht="14.25" customHeight="1" hidden="1"/>
    <row r="826" ht="14.25" customHeight="1" hidden="1"/>
    <row r="827" ht="14.25" customHeight="1" hidden="1"/>
    <row r="828" ht="14.25" customHeight="1" hidden="1"/>
    <row r="829" ht="14.25" customHeight="1" hidden="1"/>
    <row r="830" ht="14.25" customHeight="1" hidden="1"/>
    <row r="831" ht="14.25" customHeight="1" hidden="1"/>
    <row r="832" ht="14.25" customHeight="1" hidden="1"/>
    <row r="833" ht="14.25" customHeight="1" hidden="1"/>
    <row r="834" ht="14.25" customHeight="1" hidden="1"/>
    <row r="835" ht="14.25" customHeight="1" hidden="1"/>
    <row r="836" ht="14.25" customHeight="1" hidden="1"/>
    <row r="837" ht="14.25" customHeight="1" hidden="1"/>
    <row r="838" ht="14.25" customHeight="1" hidden="1"/>
    <row r="839" ht="14.25" customHeight="1" hidden="1"/>
    <row r="840" ht="14.25" customHeight="1" hidden="1"/>
    <row r="841" ht="14.25" customHeight="1" hidden="1"/>
    <row r="842" ht="14.25" customHeight="1" hidden="1"/>
    <row r="843" ht="14.25" customHeight="1" hidden="1"/>
    <row r="844" ht="14.25" customHeight="1" hidden="1"/>
    <row r="845" ht="14.25" customHeight="1" hidden="1"/>
    <row r="846" ht="14.25" customHeight="1" hidden="1"/>
    <row r="847" ht="14.25" customHeight="1" hidden="1"/>
    <row r="848" ht="14.25" customHeight="1" hidden="1"/>
    <row r="849" ht="14.25" customHeight="1" hidden="1"/>
    <row r="850" ht="14.25" customHeight="1" hidden="1"/>
    <row r="851" ht="14.25" customHeight="1" hidden="1"/>
    <row r="852" ht="14.25" customHeight="1" hidden="1"/>
    <row r="853" ht="14.25" customHeight="1" hidden="1"/>
    <row r="854" ht="14.25" customHeight="1" hidden="1"/>
    <row r="855" ht="14.25" customHeight="1" hidden="1"/>
    <row r="856" ht="14.25" customHeight="1" hidden="1"/>
    <row r="857" ht="14.25" customHeight="1" hidden="1"/>
    <row r="858" ht="14.25" customHeight="1" hidden="1"/>
    <row r="859" ht="14.25" customHeight="1" hidden="1"/>
    <row r="860" ht="14.25" customHeight="1" hidden="1"/>
    <row r="861" ht="14.25" customHeight="1" hidden="1"/>
    <row r="862" ht="14.25" customHeight="1" hidden="1"/>
    <row r="863" ht="14.25" customHeight="1" hidden="1"/>
    <row r="864" ht="14.25" customHeight="1" hidden="1"/>
    <row r="865" ht="14.25" customHeight="1" hidden="1"/>
    <row r="866" ht="14.25" customHeight="1" hidden="1"/>
    <row r="867" ht="14.25" customHeight="1" hidden="1"/>
    <row r="868" ht="14.25" customHeight="1" hidden="1"/>
    <row r="869" ht="14.25" customHeight="1" hidden="1"/>
    <row r="870" ht="14.25" customHeight="1" hidden="1"/>
    <row r="871" ht="14.25" customHeight="1" hidden="1"/>
    <row r="872" ht="14.25" customHeight="1" hidden="1"/>
    <row r="873" ht="14.25" customHeight="1" hidden="1"/>
    <row r="874" ht="14.25" customHeight="1" hidden="1"/>
    <row r="875" ht="14.25" customHeight="1" hidden="1"/>
    <row r="876" ht="14.25" customHeight="1" hidden="1"/>
    <row r="877" ht="14.25" customHeight="1" hidden="1"/>
    <row r="878" ht="14.25" customHeight="1" hidden="1"/>
    <row r="879" ht="14.25" customHeight="1" hidden="1"/>
    <row r="880" ht="14.25" customHeight="1" hidden="1"/>
    <row r="881" ht="14.25" customHeight="1" hidden="1"/>
    <row r="882" ht="14.25" customHeight="1" hidden="1"/>
    <row r="883" ht="14.25" customHeight="1" hidden="1"/>
    <row r="884" ht="14.25" customHeight="1" hidden="1"/>
    <row r="885" ht="14.25" customHeight="1" hidden="1"/>
    <row r="886" ht="14.25" customHeight="1" hidden="1"/>
    <row r="887" ht="14.25" customHeight="1" hidden="1"/>
    <row r="888" ht="14.25" customHeight="1" hidden="1"/>
    <row r="889" ht="14.25" customHeight="1" hidden="1"/>
    <row r="890" ht="14.25" customHeight="1" hidden="1"/>
    <row r="891" ht="14.25" customHeight="1" hidden="1"/>
    <row r="892" ht="14.25" customHeight="1" hidden="1"/>
    <row r="893" ht="14.25" customHeight="1" hidden="1"/>
    <row r="894" ht="14.25" customHeight="1" hidden="1"/>
    <row r="895" ht="14.25" customHeight="1" hidden="1"/>
    <row r="896" ht="14.25" customHeight="1" hidden="1"/>
    <row r="897" ht="14.25" customHeight="1" hidden="1"/>
    <row r="898" ht="14.25" customHeight="1" hidden="1"/>
    <row r="899" ht="14.25" customHeight="1" hidden="1"/>
    <row r="900" ht="14.25" customHeight="1" hidden="1"/>
    <row r="901" ht="14.25" customHeight="1" hidden="1"/>
    <row r="902" ht="14.25" customHeight="1" hidden="1"/>
    <row r="903" ht="14.25" customHeight="1" hidden="1"/>
    <row r="904" ht="14.25" customHeight="1" hidden="1"/>
    <row r="905" ht="14.25" customHeight="1" hidden="1"/>
    <row r="906" ht="14.25" customHeight="1" hidden="1"/>
    <row r="907" ht="14.25" customHeight="1" hidden="1"/>
    <row r="908" ht="14.25" customHeight="1" hidden="1"/>
    <row r="909" ht="14.25" customHeight="1" hidden="1"/>
    <row r="910" ht="14.25" customHeight="1" hidden="1"/>
    <row r="911" ht="14.25" customHeight="1" hidden="1"/>
    <row r="912" ht="14.25" customHeight="1" hidden="1"/>
    <row r="913" ht="14.25" customHeight="1" hidden="1"/>
    <row r="914" ht="14.25" customHeight="1" hidden="1"/>
    <row r="915" ht="14.25" customHeight="1" hidden="1"/>
    <row r="916" ht="14.25" customHeight="1" hidden="1"/>
    <row r="917" ht="14.25" customHeight="1" hidden="1"/>
    <row r="918" ht="14.25" customHeight="1" hidden="1"/>
    <row r="919" ht="14.25" customHeight="1" hidden="1"/>
    <row r="920" ht="14.25" customHeight="1" hidden="1"/>
    <row r="921" ht="14.25" customHeight="1" hidden="1"/>
    <row r="922" ht="14.25" customHeight="1" hidden="1"/>
    <row r="923" ht="14.25" customHeight="1" hidden="1"/>
    <row r="924" ht="14.25" customHeight="1" hidden="1"/>
    <row r="925" ht="14.25" customHeight="1" hidden="1"/>
    <row r="926" ht="14.25" customHeight="1" hidden="1"/>
    <row r="927" ht="14.25" customHeight="1" hidden="1"/>
    <row r="928" ht="14.25" customHeight="1" hidden="1"/>
    <row r="929" ht="14.25" customHeight="1" hidden="1"/>
    <row r="930" ht="14.25" customHeight="1" hidden="1"/>
    <row r="931" ht="14.25" customHeight="1" hidden="1"/>
    <row r="932" ht="14.25" customHeight="1" hidden="1"/>
    <row r="933" ht="14.25" customHeight="1" hidden="1"/>
    <row r="934" ht="14.25" customHeight="1" hidden="1"/>
    <row r="935" ht="14.25" customHeight="1" hidden="1"/>
    <row r="936" ht="14.25" customHeight="1" hidden="1"/>
    <row r="937" ht="14.25" customHeight="1" hidden="1"/>
    <row r="938" ht="14.25" customHeight="1" hidden="1"/>
    <row r="939" ht="14.25" customHeight="1" hidden="1"/>
    <row r="940" ht="14.25" customHeight="1" hidden="1"/>
    <row r="941" ht="14.25" customHeight="1" hidden="1"/>
    <row r="942" ht="14.25" customHeight="1" hidden="1"/>
    <row r="943" ht="14.25" customHeight="1" hidden="1"/>
    <row r="944" ht="14.25" customHeight="1" hidden="1"/>
    <row r="945" ht="14.25" customHeight="1" hidden="1"/>
    <row r="946" ht="14.25" customHeight="1" hidden="1"/>
    <row r="947" ht="14.25" customHeight="1" hidden="1"/>
    <row r="948" ht="14.25" customHeight="1" hidden="1"/>
    <row r="949" ht="14.25" customHeight="1" hidden="1"/>
    <row r="950" ht="14.25" customHeight="1" hidden="1"/>
    <row r="951" ht="14.25" customHeight="1" hidden="1"/>
    <row r="952" ht="14.25" customHeight="1" hidden="1"/>
    <row r="953" ht="14.25" customHeight="1" hidden="1"/>
    <row r="954" ht="14.25" customHeight="1" hidden="1"/>
    <row r="955" ht="14.25" customHeight="1" hidden="1"/>
    <row r="956" ht="14.25" customHeight="1" hidden="1"/>
    <row r="957" ht="14.25" customHeight="1" hidden="1"/>
    <row r="958" ht="14.25" customHeight="1" hidden="1"/>
    <row r="959" ht="14.25" customHeight="1" hidden="1"/>
    <row r="960" ht="14.25" customHeight="1" hidden="1"/>
    <row r="961" ht="14.25" customHeight="1" hidden="1"/>
    <row r="962" ht="14.25" customHeight="1" hidden="1"/>
    <row r="963" ht="14.25" customHeight="1" hidden="1"/>
    <row r="964" ht="14.25" customHeight="1" hidden="1"/>
    <row r="965" ht="14.25" customHeight="1" hidden="1"/>
    <row r="966" ht="14.25" customHeight="1" hidden="1"/>
    <row r="967" ht="14.25" customHeight="1" hidden="1"/>
    <row r="968" ht="14.25" customHeight="1" hidden="1"/>
    <row r="969" ht="14.25" customHeight="1" hidden="1"/>
    <row r="970" ht="14.25" customHeight="1" hidden="1"/>
    <row r="971" ht="14.25" customHeight="1" hidden="1"/>
    <row r="972" ht="14.25" customHeight="1" hidden="1"/>
    <row r="973" ht="14.25" customHeight="1" hidden="1"/>
    <row r="974" ht="14.25" customHeight="1" hidden="1"/>
    <row r="975" ht="14.25" customHeight="1" hidden="1"/>
    <row r="976" ht="14.25" customHeight="1" hidden="1"/>
    <row r="977" ht="14.25" customHeight="1" hidden="1"/>
    <row r="978" ht="14.25" customHeight="1" hidden="1"/>
    <row r="979" ht="14.25" customHeight="1" hidden="1"/>
    <row r="980" ht="14.25" customHeight="1" hidden="1"/>
    <row r="981" ht="14.25" customHeight="1" hidden="1"/>
    <row r="982" ht="14.25" customHeight="1" hidden="1"/>
    <row r="983" ht="14.25" customHeight="1" hidden="1"/>
    <row r="984" ht="14.25" customHeight="1" hidden="1"/>
    <row r="985" ht="14.25" customHeight="1" hidden="1"/>
    <row r="986" ht="14.25" customHeight="1" hidden="1"/>
    <row r="987" ht="14.25" customHeight="1" hidden="1"/>
    <row r="988" ht="14.25" customHeight="1" hidden="1"/>
    <row r="989" ht="14.25" customHeight="1" hidden="1"/>
    <row r="990" ht="14.25" customHeight="1" hidden="1"/>
    <row r="991" ht="14.25" customHeight="1" hidden="1"/>
    <row r="992" ht="14.25" customHeight="1" hidden="1"/>
    <row r="993" ht="14.25" customHeight="1" hidden="1"/>
    <row r="994" ht="14.25" customHeight="1" hidden="1"/>
    <row r="995" ht="14.25" customHeight="1" hidden="1"/>
    <row r="996" ht="14.25" customHeight="1" hidden="1"/>
    <row r="997" ht="14.25" customHeight="1" hidden="1"/>
    <row r="998" ht="14.25" customHeight="1" hidden="1"/>
    <row r="999" ht="14.25" customHeight="1" hidden="1"/>
  </sheetData>
  <sheetProtection password="CDA0" sheet="1" objects="1" scenarios="1" formatRows="0"/>
  <mergeCells count="34">
    <mergeCell ref="A1:J1"/>
    <mergeCell ref="J9:J10"/>
    <mergeCell ref="B9:B10"/>
    <mergeCell ref="F9:F10"/>
    <mergeCell ref="D9:E9"/>
    <mergeCell ref="H9:H10"/>
    <mergeCell ref="C9:C10"/>
    <mergeCell ref="G9:G10"/>
    <mergeCell ref="A9:A10"/>
    <mergeCell ref="C4:H4"/>
    <mergeCell ref="A8:J8"/>
    <mergeCell ref="A6:J6"/>
    <mergeCell ref="I9:I10"/>
    <mergeCell ref="C5:D5"/>
    <mergeCell ref="G5:J5"/>
    <mergeCell ref="A2:J2"/>
    <mergeCell ref="A21:J21"/>
    <mergeCell ref="A3:J3"/>
    <mergeCell ref="A4:B4"/>
    <mergeCell ref="G22:G23"/>
    <mergeCell ref="I4:J4"/>
    <mergeCell ref="E5:F5"/>
    <mergeCell ref="H22:H23"/>
    <mergeCell ref="C22:C23"/>
    <mergeCell ref="I22:I23"/>
    <mergeCell ref="J22:J23"/>
    <mergeCell ref="D22:E22"/>
    <mergeCell ref="A35:J35"/>
    <mergeCell ref="A36:J36"/>
    <mergeCell ref="F38:H38"/>
    <mergeCell ref="F39:H39"/>
    <mergeCell ref="B22:B23"/>
    <mergeCell ref="F22:F23"/>
    <mergeCell ref="A22:A23"/>
  </mergeCells>
  <printOptions horizontalCentered="1"/>
  <pageMargins left="0.196850393700787" right="0.118110236220472" top="0.196850393700787" bottom="0.196850393700787" header="0.118110236220472" footer="0.118110236220472"/>
  <pageSetup fitToHeight="0" orientation="portrait" paperSize="9" scale="8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theme="9" tint="-0.249960005283356"/>
  </sheetPr>
  <dimension ref="A1:J707"/>
  <sheetViews>
    <sheetView workbookViewId="0" topLeftCell="A1">
      <selection pane="topLeft" activeCell="C3" sqref="C3"/>
    </sheetView>
  </sheetViews>
  <sheetFormatPr defaultColWidth="0" defaultRowHeight="15"/>
  <cols>
    <col min="1" max="1" width="10" customWidth="1"/>
    <col min="2" max="2" width="13.5714285714286" style="2" customWidth="1"/>
    <col min="3" max="3" width="22.7142857142857" style="2" customWidth="1"/>
    <col min="4" max="4" width="27" customWidth="1"/>
    <col min="5" max="10" width="10" customWidth="1"/>
    <col min="11" max="11" width="0" hidden="1" customWidth="1"/>
    <col min="12" max="16384" width="10" hidden="1"/>
  </cols>
  <sheetData>
    <row r="1" spans="1:10" ht="18.75">
      <c r="A1" s="548" t="s">
        <v>385</v>
      </c>
      <c s="548"/>
      <c s="548"/>
      <c s="548"/>
      <c s="1099"/>
      <c s="1099"/>
      <c s="1099"/>
      <c s="1099"/>
      <c s="1099"/>
      <c s="1099"/>
    </row>
    <row r="2" spans="1:10" ht="18.75">
      <c r="A2" s="5" t="s">
        <v>0</v>
      </c>
      <c s="5" t="s">
        <v>1</v>
      </c>
      <c s="5" t="s">
        <v>2</v>
      </c>
      <c s="5" t="s">
        <v>3</v>
      </c>
      <c s="1099"/>
      <c s="1099"/>
      <c s="1099"/>
      <c s="1099"/>
      <c s="1099"/>
      <c s="1099"/>
    </row>
    <row r="3" spans="1:10" ht="15">
      <c r="A3" s="196">
        <f>IF($C3&lt;&gt;"",ROW($A$1),"")</f>
        <v>1</v>
      </c>
      <c s="196">
        <v>3265916</v>
      </c>
      <c s="196" t="s">
        <v>338</v>
      </c>
      <c s="197" t="s">
        <v>350</v>
      </c>
      <c s="1099"/>
      <c s="1099"/>
      <c s="1099"/>
      <c s="1099"/>
      <c s="1099"/>
      <c s="1099"/>
    </row>
    <row r="4" spans="1:10" ht="15" customHeight="1">
      <c r="A4" s="196">
        <f>IF($C4&lt;&gt;"",ROW($A2),"")</f>
        <v>2</v>
      </c>
      <c s="196">
        <v>3265917</v>
      </c>
      <c s="196" t="s">
        <v>339</v>
      </c>
      <c s="196" t="s">
        <v>351</v>
      </c>
      <c s="1099"/>
      <c s="1100"/>
      <c s="1100"/>
      <c s="1100"/>
      <c s="1100"/>
      <c s="1099"/>
    </row>
    <row r="5" spans="1:10" ht="15" customHeight="1">
      <c r="A5" s="196">
        <f>IF($C5&lt;&gt;"",ROW($A3),"")</f>
        <v>3</v>
      </c>
      <c s="196">
        <v>3265918</v>
      </c>
      <c s="196" t="s">
        <v>340</v>
      </c>
      <c s="196" t="s">
        <v>352</v>
      </c>
      <c s="1099"/>
      <c s="1100"/>
      <c s="1100"/>
      <c s="1100"/>
      <c s="1100"/>
      <c s="1099"/>
    </row>
    <row r="6" spans="1:10" ht="15" customHeight="1">
      <c r="A6" s="196">
        <f t="shared" si="0" ref="A6:A67">IF($C6&lt;&gt;"",ROW($A4),"")</f>
        <v>4</v>
      </c>
      <c s="196">
        <v>3265919</v>
      </c>
      <c s="196" t="s">
        <v>341</v>
      </c>
      <c s="196" t="s">
        <v>353</v>
      </c>
      <c s="1099"/>
      <c s="1100"/>
      <c s="1100"/>
      <c s="1100"/>
      <c s="1100"/>
      <c s="1099"/>
    </row>
    <row r="7" spans="1:10" ht="15" customHeight="1">
      <c r="A7" s="196">
        <f t="shared" si="0"/>
        <v>5</v>
      </c>
      <c s="196">
        <v>3265920</v>
      </c>
      <c s="196" t="s">
        <v>342</v>
      </c>
      <c s="196" t="s">
        <v>354</v>
      </c>
      <c s="1099"/>
      <c s="1100"/>
      <c s="1100"/>
      <c s="1100"/>
      <c s="1100"/>
      <c s="1099"/>
    </row>
    <row r="8" spans="1:10" ht="15" customHeight="1">
      <c r="A8" s="196">
        <f t="shared" si="0"/>
        <v>6</v>
      </c>
      <c s="196">
        <v>3265921</v>
      </c>
      <c s="196" t="s">
        <v>343</v>
      </c>
      <c s="196" t="s">
        <v>355</v>
      </c>
      <c s="1099"/>
      <c s="1100"/>
      <c s="1100"/>
      <c s="1100"/>
      <c s="1100"/>
      <c s="1099"/>
    </row>
    <row r="9" spans="1:10" ht="15" customHeight="1">
      <c r="A9" s="196">
        <f t="shared" si="0"/>
        <v>7</v>
      </c>
      <c s="196">
        <v>3265922</v>
      </c>
      <c s="196" t="s">
        <v>344</v>
      </c>
      <c s="196" t="s">
        <v>356</v>
      </c>
      <c s="1099"/>
      <c s="1100"/>
      <c s="1100"/>
      <c s="1100"/>
      <c s="1100"/>
      <c s="1099"/>
    </row>
    <row r="10" spans="1:9" ht="15" customHeight="1">
      <c r="A10" s="196">
        <f t="shared" si="0"/>
        <v>8</v>
      </c>
      <c s="196">
        <v>3265923</v>
      </c>
      <c s="196" t="s">
        <v>345</v>
      </c>
      <c s="196" t="s">
        <v>4</v>
      </c>
      <c r="F10" s="447"/>
      <c s="447"/>
      <c s="447"/>
      <c s="447"/>
    </row>
    <row r="11" spans="1:9" ht="15" customHeight="1">
      <c r="A11" s="196">
        <f t="shared" si="0"/>
        <v>9</v>
      </c>
      <c s="196">
        <v>3265924</v>
      </c>
      <c s="196" t="s">
        <v>346</v>
      </c>
      <c s="196" t="s">
        <v>357</v>
      </c>
      <c r="F11" s="447"/>
      <c s="447"/>
      <c s="447"/>
      <c s="447"/>
    </row>
    <row r="12" spans="1:9" ht="15" customHeight="1">
      <c r="A12" s="196">
        <f t="shared" si="0"/>
        <v>10</v>
      </c>
      <c s="196">
        <v>3265925</v>
      </c>
      <c s="196" t="s">
        <v>347</v>
      </c>
      <c s="196" t="s">
        <v>358</v>
      </c>
      <c r="F12" s="447"/>
      <c s="447"/>
      <c s="447"/>
      <c s="447"/>
    </row>
    <row r="13" spans="1:4" ht="15">
      <c r="A13" s="196">
        <f t="shared" si="0"/>
        <v>11</v>
      </c>
      <c s="196">
        <v>3265926</v>
      </c>
      <c s="196" t="s">
        <v>348</v>
      </c>
      <c s="196" t="s">
        <v>359</v>
      </c>
    </row>
    <row r="14" spans="1:4" ht="15">
      <c r="A14" s="196">
        <f t="shared" si="0"/>
        <v>12</v>
      </c>
      <c s="196">
        <v>3265927</v>
      </c>
      <c s="196" t="s">
        <v>349</v>
      </c>
      <c s="196" t="s">
        <v>360</v>
      </c>
    </row>
    <row r="15" spans="1:4" ht="15">
      <c r="A15" s="196" t="str">
        <f t="shared" si="0"/>
        <v/>
      </c>
      <c s="196"/>
      <c s="196"/>
      <c s="196"/>
    </row>
    <row r="16" spans="1:4" ht="15">
      <c r="A16" s="196" t="str">
        <f t="shared" si="0"/>
        <v/>
      </c>
      <c s="196"/>
      <c s="196"/>
      <c s="196"/>
    </row>
    <row r="17" spans="1:4" ht="15">
      <c r="A17" s="196" t="str">
        <f t="shared" si="0"/>
        <v/>
      </c>
      <c s="196"/>
      <c s="196"/>
      <c s="196"/>
    </row>
    <row r="18" spans="1:4" ht="15">
      <c r="A18" s="196" t="str">
        <f t="shared" si="0"/>
        <v/>
      </c>
      <c s="196"/>
      <c s="196"/>
      <c s="196"/>
    </row>
    <row r="19" spans="1:4" ht="15">
      <c r="A19" s="196" t="str">
        <f t="shared" si="0"/>
        <v/>
      </c>
      <c s="196"/>
      <c s="196"/>
      <c s="196"/>
    </row>
    <row r="20" spans="1:4" ht="15">
      <c r="A20" s="196" t="str">
        <f t="shared" si="0"/>
        <v/>
      </c>
      <c s="196"/>
      <c s="196"/>
      <c s="196"/>
    </row>
    <row r="21" spans="1:4" ht="15">
      <c r="A21" s="196" t="str">
        <f t="shared" si="0"/>
        <v/>
      </c>
      <c s="196"/>
      <c s="196"/>
      <c s="196"/>
    </row>
    <row r="22" spans="1:4" ht="15">
      <c r="A22" s="196" t="str">
        <f t="shared" si="0"/>
        <v/>
      </c>
      <c s="196"/>
      <c s="196"/>
      <c s="196"/>
    </row>
    <row r="23" spans="1:4" ht="15">
      <c r="A23" s="196" t="str">
        <f t="shared" si="0"/>
        <v/>
      </c>
      <c s="196"/>
      <c s="196"/>
      <c s="196"/>
    </row>
    <row r="24" spans="1:4" ht="15">
      <c r="A24" s="196" t="str">
        <f t="shared" si="0"/>
        <v/>
      </c>
      <c s="196"/>
      <c s="196"/>
      <c s="196"/>
    </row>
    <row r="25" spans="1:4" ht="15">
      <c r="A25" s="196" t="str">
        <f t="shared" si="0"/>
        <v/>
      </c>
      <c s="196"/>
      <c s="196"/>
      <c s="196"/>
    </row>
    <row r="26" spans="1:4" ht="15">
      <c r="A26" s="196" t="str">
        <f t="shared" si="0"/>
        <v/>
      </c>
      <c s="196"/>
      <c s="196"/>
      <c s="197"/>
    </row>
    <row r="27" spans="1:4" ht="15">
      <c r="A27" s="196" t="str">
        <f t="shared" si="0"/>
        <v/>
      </c>
      <c s="196"/>
      <c s="196"/>
      <c s="197"/>
    </row>
    <row r="28" spans="1:4" ht="15">
      <c r="A28" s="196" t="str">
        <f t="shared" si="0"/>
        <v/>
      </c>
      <c s="196"/>
      <c s="196"/>
      <c s="196"/>
    </row>
    <row r="29" spans="1:4" ht="15">
      <c r="A29" s="196" t="str">
        <f t="shared" si="0"/>
        <v/>
      </c>
      <c s="196"/>
      <c s="196"/>
      <c s="196"/>
    </row>
    <row r="30" spans="1:4" ht="15">
      <c r="A30" s="196" t="str">
        <f t="shared" si="0"/>
        <v/>
      </c>
      <c s="196"/>
      <c s="196"/>
      <c s="196"/>
    </row>
    <row r="31" spans="1:4" ht="15">
      <c r="A31" s="196" t="str">
        <f t="shared" si="0"/>
        <v/>
      </c>
      <c s="196"/>
      <c s="196"/>
      <c s="196"/>
    </row>
    <row r="32" spans="1:4" ht="15">
      <c r="A32" s="196" t="str">
        <f t="shared" si="0"/>
        <v/>
      </c>
      <c s="196"/>
      <c s="196"/>
      <c s="196"/>
    </row>
    <row r="33" spans="1:4" ht="15">
      <c r="A33" s="196" t="str">
        <f t="shared" si="0"/>
        <v/>
      </c>
      <c s="196"/>
      <c s="196"/>
      <c s="196"/>
    </row>
    <row r="34" spans="1:4" ht="15">
      <c r="A34" s="196" t="str">
        <f t="shared" si="0"/>
        <v/>
      </c>
      <c s="196"/>
      <c s="196"/>
      <c s="196"/>
    </row>
    <row r="35" spans="1:4" ht="15">
      <c r="A35" s="196" t="str">
        <f t="shared" si="0"/>
        <v/>
      </c>
      <c s="196"/>
      <c s="196"/>
      <c s="196"/>
    </row>
    <row r="36" spans="1:4" ht="15">
      <c r="A36" s="196" t="str">
        <f t="shared" si="0"/>
        <v/>
      </c>
      <c s="196"/>
      <c s="196"/>
      <c s="196"/>
    </row>
    <row r="37" spans="1:4" ht="15">
      <c r="A37" s="196" t="str">
        <f t="shared" si="0"/>
        <v/>
      </c>
      <c s="196"/>
      <c s="196"/>
      <c s="196"/>
    </row>
    <row r="38" spans="1:4" ht="15">
      <c r="A38" s="196" t="str">
        <f t="shared" si="0"/>
        <v/>
      </c>
      <c s="196"/>
      <c s="196"/>
      <c s="196"/>
    </row>
    <row r="39" spans="1:4" ht="15">
      <c r="A39" s="196" t="str">
        <f t="shared" si="0"/>
        <v/>
      </c>
      <c s="196"/>
      <c s="196"/>
      <c s="196"/>
    </row>
    <row r="40" spans="1:4" ht="15">
      <c r="A40" s="196" t="str">
        <f t="shared" si="0"/>
        <v/>
      </c>
      <c s="196"/>
      <c s="196"/>
      <c s="196"/>
    </row>
    <row r="41" spans="1:4" ht="15">
      <c r="A41" s="196" t="str">
        <f t="shared" si="0"/>
        <v/>
      </c>
      <c s="196"/>
      <c s="196"/>
      <c s="196"/>
    </row>
    <row r="42" spans="1:4" ht="15">
      <c r="A42" s="196" t="str">
        <f t="shared" si="0"/>
        <v/>
      </c>
      <c s="196"/>
      <c s="196"/>
      <c s="196"/>
    </row>
    <row r="43" spans="1:4" ht="15">
      <c r="A43" s="196" t="str">
        <f t="shared" si="0"/>
        <v/>
      </c>
      <c s="196"/>
      <c s="196"/>
      <c s="196"/>
    </row>
    <row r="44" spans="1:4" ht="15">
      <c r="A44" s="196" t="str">
        <f t="shared" si="0"/>
        <v/>
      </c>
      <c s="196"/>
      <c s="196"/>
      <c s="196"/>
    </row>
    <row r="45" spans="1:4" ht="15">
      <c r="A45" s="196" t="str">
        <f t="shared" si="0"/>
        <v/>
      </c>
      <c s="196"/>
      <c s="196"/>
      <c s="196"/>
    </row>
    <row r="46" spans="1:4" ht="15">
      <c r="A46" s="196" t="str">
        <f t="shared" si="0"/>
        <v/>
      </c>
      <c s="196"/>
      <c s="196"/>
      <c s="196"/>
    </row>
    <row r="47" spans="1:4" ht="15">
      <c r="A47" s="196" t="str">
        <f t="shared" si="0"/>
        <v/>
      </c>
      <c s="196"/>
      <c s="196"/>
      <c s="196"/>
    </row>
    <row r="48" spans="1:4" ht="15">
      <c r="A48" s="196" t="str">
        <f t="shared" si="0"/>
        <v/>
      </c>
      <c s="196"/>
      <c s="196"/>
      <c s="196"/>
    </row>
    <row r="49" spans="1:4" ht="15">
      <c r="A49" s="196" t="str">
        <f t="shared" si="0"/>
        <v/>
      </c>
      <c s="196"/>
      <c s="196"/>
      <c s="196"/>
    </row>
    <row r="50" spans="1:4" ht="15">
      <c r="A50" s="196" t="str">
        <f t="shared" si="0"/>
        <v/>
      </c>
      <c s="196"/>
      <c s="196"/>
      <c s="197"/>
    </row>
    <row r="51" spans="1:4" ht="15">
      <c r="A51" s="196" t="str">
        <f t="shared" si="0"/>
        <v/>
      </c>
      <c s="196"/>
      <c s="196"/>
      <c s="197"/>
    </row>
    <row r="52" spans="1:4" ht="15">
      <c r="A52" s="196" t="str">
        <f t="shared" si="0"/>
        <v/>
      </c>
      <c s="196"/>
      <c s="196"/>
      <c s="196"/>
    </row>
    <row r="53" spans="1:4" ht="15">
      <c r="A53" s="196" t="str">
        <f t="shared" si="0"/>
        <v/>
      </c>
      <c s="196"/>
      <c s="196"/>
      <c s="196"/>
    </row>
    <row r="54" spans="1:4" ht="15">
      <c r="A54" s="196" t="str">
        <f t="shared" si="0"/>
        <v/>
      </c>
      <c s="196"/>
      <c s="196"/>
      <c s="196"/>
    </row>
    <row r="55" spans="1:4" ht="15">
      <c r="A55" s="196" t="str">
        <f t="shared" si="0"/>
        <v/>
      </c>
      <c s="196"/>
      <c s="196"/>
      <c s="196"/>
    </row>
    <row r="56" spans="1:4" ht="15">
      <c r="A56" s="196" t="str">
        <f t="shared" si="0"/>
        <v/>
      </c>
      <c s="196"/>
      <c s="196"/>
      <c s="196"/>
    </row>
    <row r="57" spans="1:4" ht="15">
      <c r="A57" s="196" t="str">
        <f t="shared" si="0"/>
        <v/>
      </c>
      <c s="196"/>
      <c s="196"/>
      <c s="196"/>
    </row>
    <row r="58" spans="1:4" ht="15">
      <c r="A58" s="196" t="str">
        <f t="shared" si="0"/>
        <v/>
      </c>
      <c s="196"/>
      <c s="196"/>
      <c s="196"/>
    </row>
    <row r="59" spans="1:4" ht="15">
      <c r="A59" s="196" t="str">
        <f t="shared" si="0"/>
        <v/>
      </c>
      <c s="196"/>
      <c s="196"/>
      <c s="196"/>
    </row>
    <row r="60" spans="1:4" ht="15">
      <c r="A60" s="196" t="str">
        <f t="shared" si="0"/>
        <v/>
      </c>
      <c s="196"/>
      <c s="196"/>
      <c s="196"/>
    </row>
    <row r="61" spans="1:4" ht="15">
      <c r="A61" s="196" t="str">
        <f t="shared" si="0"/>
        <v/>
      </c>
      <c s="196"/>
      <c s="196"/>
      <c s="196"/>
    </row>
    <row r="62" spans="1:4" ht="15">
      <c r="A62" s="196" t="str">
        <f t="shared" si="0"/>
        <v/>
      </c>
      <c s="196"/>
      <c s="196"/>
      <c s="196"/>
    </row>
    <row r="63" spans="1:4" ht="15">
      <c r="A63" s="196" t="str">
        <f t="shared" si="0"/>
        <v/>
      </c>
      <c s="196"/>
      <c s="196"/>
      <c s="196"/>
    </row>
    <row r="64" spans="1:4" ht="15">
      <c r="A64" s="196" t="str">
        <f t="shared" si="0"/>
        <v/>
      </c>
      <c s="196"/>
      <c s="196"/>
      <c s="196"/>
    </row>
    <row r="65" spans="1:4" ht="15">
      <c r="A65" s="196" t="str">
        <f t="shared" si="0"/>
        <v/>
      </c>
      <c s="196"/>
      <c s="196"/>
      <c s="196"/>
    </row>
    <row r="66" spans="1:4" ht="15">
      <c r="A66" s="196" t="str">
        <f t="shared" si="0"/>
        <v/>
      </c>
      <c s="196"/>
      <c s="196"/>
      <c s="196"/>
    </row>
    <row r="67" spans="1:4" ht="15">
      <c r="A67" s="196" t="str">
        <f t="shared" si="0"/>
        <v/>
      </c>
      <c s="196"/>
      <c s="196"/>
      <c s="196"/>
    </row>
    <row r="68" spans="1:4" ht="15">
      <c r="A68" s="196" t="str">
        <f t="shared" si="1" ref="A68:A131">IF($C68&lt;&gt;"",ROW($A66),"")</f>
        <v/>
      </c>
      <c s="196"/>
      <c s="196"/>
      <c s="196"/>
    </row>
    <row r="69" spans="1:4" ht="15">
      <c r="A69" s="196" t="str">
        <f t="shared" si="1"/>
        <v/>
      </c>
      <c s="196"/>
      <c s="196"/>
      <c s="196"/>
    </row>
    <row r="70" spans="1:4" ht="15">
      <c r="A70" s="196" t="str">
        <f t="shared" si="1"/>
        <v/>
      </c>
      <c s="196"/>
      <c s="196"/>
      <c s="196"/>
    </row>
    <row r="71" spans="1:4" ht="15">
      <c r="A71" s="196" t="str">
        <f t="shared" si="1"/>
        <v/>
      </c>
      <c s="196"/>
      <c s="196"/>
      <c s="196"/>
    </row>
    <row r="72" spans="1:4" ht="15">
      <c r="A72" s="196" t="str">
        <f t="shared" si="1"/>
        <v/>
      </c>
      <c s="196"/>
      <c s="196"/>
      <c s="196"/>
    </row>
    <row r="73" spans="1:4" ht="15">
      <c r="A73" s="196" t="str">
        <f t="shared" si="1"/>
        <v/>
      </c>
      <c s="196"/>
      <c s="196"/>
      <c s="196"/>
    </row>
    <row r="74" spans="1:4" ht="15">
      <c r="A74" s="196" t="str">
        <f t="shared" si="1"/>
        <v/>
      </c>
      <c s="196"/>
      <c s="196"/>
      <c s="197"/>
    </row>
    <row r="75" spans="1:4" ht="15">
      <c r="A75" s="196" t="str">
        <f t="shared" si="1"/>
        <v/>
      </c>
      <c s="196"/>
      <c s="196"/>
      <c s="197"/>
    </row>
    <row r="76" spans="1:4" ht="15">
      <c r="A76" s="196" t="str">
        <f t="shared" si="1"/>
        <v/>
      </c>
      <c s="196"/>
      <c s="196"/>
      <c s="196"/>
    </row>
    <row r="77" spans="1:4" ht="15">
      <c r="A77" s="196" t="str">
        <f t="shared" si="1"/>
        <v/>
      </c>
      <c s="196"/>
      <c s="196"/>
      <c s="196"/>
    </row>
    <row r="78" spans="1:4" ht="15">
      <c r="A78" s="196" t="str">
        <f t="shared" si="1"/>
        <v/>
      </c>
      <c s="196"/>
      <c s="196"/>
      <c s="196"/>
    </row>
    <row r="79" spans="1:4" ht="15">
      <c r="A79" s="196" t="str">
        <f t="shared" si="1"/>
        <v/>
      </c>
      <c s="196"/>
      <c s="196"/>
      <c s="196"/>
    </row>
    <row r="80" spans="1:4" ht="15">
      <c r="A80" s="196" t="str">
        <f t="shared" si="1"/>
        <v/>
      </c>
      <c s="196"/>
      <c s="196"/>
      <c s="196"/>
    </row>
    <row r="81" spans="1:4" ht="15">
      <c r="A81" s="196" t="str">
        <f t="shared" si="1"/>
        <v/>
      </c>
      <c s="196"/>
      <c s="196"/>
      <c s="196"/>
    </row>
    <row r="82" spans="1:4" ht="15">
      <c r="A82" s="196" t="str">
        <f t="shared" si="1"/>
        <v/>
      </c>
      <c s="196"/>
      <c s="196"/>
      <c s="196"/>
    </row>
    <row r="83" spans="1:4" ht="15">
      <c r="A83" s="196" t="str">
        <f t="shared" si="1"/>
        <v/>
      </c>
      <c s="196"/>
      <c s="196"/>
      <c s="196"/>
    </row>
    <row r="84" spans="1:4" ht="15">
      <c r="A84" s="196" t="str">
        <f t="shared" si="1"/>
        <v/>
      </c>
      <c s="196"/>
      <c s="196"/>
      <c s="196"/>
    </row>
    <row r="85" spans="1:4" ht="15">
      <c r="A85" s="196" t="str">
        <f t="shared" si="1"/>
        <v/>
      </c>
      <c s="196"/>
      <c s="196"/>
      <c s="196"/>
    </row>
    <row r="86" spans="1:4" ht="15">
      <c r="A86" s="196" t="str">
        <f t="shared" si="1"/>
        <v/>
      </c>
      <c s="196"/>
      <c s="196"/>
      <c s="196"/>
    </row>
    <row r="87" spans="1:4" ht="15">
      <c r="A87" s="196" t="str">
        <f t="shared" si="1"/>
        <v/>
      </c>
      <c s="196"/>
      <c s="196"/>
      <c s="196"/>
    </row>
    <row r="88" spans="1:4" ht="15">
      <c r="A88" s="196" t="str">
        <f t="shared" si="1"/>
        <v/>
      </c>
      <c s="196"/>
      <c s="196"/>
      <c s="196"/>
    </row>
    <row r="89" spans="1:4" ht="15">
      <c r="A89" s="196" t="str">
        <f t="shared" si="1"/>
        <v/>
      </c>
      <c s="196"/>
      <c s="196"/>
      <c s="196"/>
    </row>
    <row r="90" spans="1:4" ht="15">
      <c r="A90" s="196" t="str">
        <f t="shared" si="1"/>
        <v/>
      </c>
      <c s="196"/>
      <c s="196"/>
      <c s="196"/>
    </row>
    <row r="91" spans="1:4" ht="15">
      <c r="A91" s="196" t="str">
        <f t="shared" si="1"/>
        <v/>
      </c>
      <c s="196"/>
      <c s="196"/>
      <c s="196"/>
    </row>
    <row r="92" spans="1:4" ht="15">
      <c r="A92" s="196" t="str">
        <f t="shared" si="1"/>
        <v/>
      </c>
      <c s="196"/>
      <c s="196"/>
      <c s="196"/>
    </row>
    <row r="93" spans="1:4" ht="15">
      <c r="A93" s="196" t="str">
        <f t="shared" si="1"/>
        <v/>
      </c>
      <c s="196"/>
      <c s="196"/>
      <c s="196"/>
    </row>
    <row r="94" spans="1:4" ht="15">
      <c r="A94" s="196" t="str">
        <f t="shared" si="1"/>
        <v/>
      </c>
      <c s="196"/>
      <c s="196"/>
      <c s="196"/>
    </row>
    <row r="95" spans="1:4" ht="15">
      <c r="A95" s="196" t="str">
        <f t="shared" si="1"/>
        <v/>
      </c>
      <c s="196"/>
      <c s="196"/>
      <c s="196"/>
    </row>
    <row r="96" spans="1:4" ht="15">
      <c r="A96" s="196" t="str">
        <f t="shared" si="1"/>
        <v/>
      </c>
      <c s="196"/>
      <c s="196"/>
      <c s="196"/>
    </row>
    <row r="97" spans="1:4" ht="15">
      <c r="A97" s="196" t="str">
        <f t="shared" si="1"/>
        <v/>
      </c>
      <c s="196"/>
      <c s="196"/>
      <c s="196"/>
    </row>
    <row r="98" spans="1:4" ht="15">
      <c r="A98" s="196" t="str">
        <f t="shared" si="1"/>
        <v/>
      </c>
      <c s="196"/>
      <c s="196"/>
      <c s="197"/>
    </row>
    <row r="99" spans="1:4" ht="15">
      <c r="A99" s="196" t="str">
        <f t="shared" si="1"/>
        <v/>
      </c>
      <c s="196"/>
      <c s="196"/>
      <c s="197"/>
    </row>
    <row r="100" spans="1:4" ht="15">
      <c r="A100" s="196" t="str">
        <f t="shared" si="1"/>
        <v/>
      </c>
      <c s="196"/>
      <c s="196"/>
      <c s="196"/>
    </row>
    <row r="101" spans="1:4" ht="15">
      <c r="A101" s="196" t="str">
        <f t="shared" si="1"/>
        <v/>
      </c>
      <c s="196"/>
      <c s="196"/>
      <c s="196"/>
    </row>
    <row r="102" spans="1:4" ht="15">
      <c r="A102" s="196" t="str">
        <f t="shared" si="1"/>
        <v/>
      </c>
      <c s="196"/>
      <c s="196"/>
      <c s="196"/>
    </row>
    <row r="103" spans="1:4" ht="15">
      <c r="A103" s="196" t="str">
        <f t="shared" si="1"/>
        <v/>
      </c>
      <c s="196"/>
      <c s="196"/>
      <c s="196"/>
    </row>
    <row r="104" spans="1:4" ht="15">
      <c r="A104" s="196" t="str">
        <f t="shared" si="1"/>
        <v/>
      </c>
      <c s="196"/>
      <c s="196"/>
      <c s="196"/>
    </row>
    <row r="105" spans="1:4" ht="15">
      <c r="A105" s="196" t="str">
        <f t="shared" si="1"/>
        <v/>
      </c>
      <c s="196"/>
      <c s="196"/>
      <c s="196"/>
    </row>
    <row r="106" spans="1:4" ht="15">
      <c r="A106" s="196" t="str">
        <f t="shared" si="1"/>
        <v/>
      </c>
      <c s="196"/>
      <c s="196"/>
      <c s="196"/>
    </row>
    <row r="107" spans="1:4" ht="15">
      <c r="A107" s="196" t="str">
        <f t="shared" si="1"/>
        <v/>
      </c>
      <c s="196"/>
      <c s="196"/>
      <c s="196"/>
    </row>
    <row r="108" spans="1:4" ht="15">
      <c r="A108" s="196" t="str">
        <f t="shared" si="1"/>
        <v/>
      </c>
      <c s="196"/>
      <c s="196"/>
      <c s="196"/>
    </row>
    <row r="109" spans="1:4" ht="15">
      <c r="A109" s="196" t="str">
        <f t="shared" si="1"/>
        <v/>
      </c>
      <c s="196"/>
      <c s="196"/>
      <c s="196"/>
    </row>
    <row r="110" spans="1:4" ht="15">
      <c r="A110" s="196" t="str">
        <f t="shared" si="1"/>
        <v/>
      </c>
      <c s="196"/>
      <c s="196"/>
      <c s="196"/>
    </row>
    <row r="111" spans="1:4" ht="15">
      <c r="A111" s="196" t="str">
        <f t="shared" si="1"/>
        <v/>
      </c>
      <c s="196"/>
      <c s="196"/>
      <c s="196"/>
    </row>
    <row r="112" spans="1:4" ht="15">
      <c r="A112" s="196" t="str">
        <f t="shared" si="1"/>
        <v/>
      </c>
      <c s="196"/>
      <c s="196"/>
      <c s="196"/>
    </row>
    <row r="113" spans="1:4" ht="15">
      <c r="A113" s="196" t="str">
        <f t="shared" si="1"/>
        <v/>
      </c>
      <c s="196"/>
      <c s="196"/>
      <c s="196"/>
    </row>
    <row r="114" spans="1:4" ht="15">
      <c r="A114" s="196" t="str">
        <f t="shared" si="1"/>
        <v/>
      </c>
      <c s="196"/>
      <c s="196"/>
      <c s="196"/>
    </row>
    <row r="115" spans="1:4" ht="15">
      <c r="A115" s="196" t="str">
        <f t="shared" si="1"/>
        <v/>
      </c>
      <c s="196"/>
      <c s="196"/>
      <c s="196"/>
    </row>
    <row r="116" spans="1:4" ht="15">
      <c r="A116" s="196" t="str">
        <f t="shared" si="1"/>
        <v/>
      </c>
      <c s="196"/>
      <c s="196"/>
      <c s="196"/>
    </row>
    <row r="117" spans="1:4" ht="15">
      <c r="A117" s="196" t="str">
        <f t="shared" si="1"/>
        <v/>
      </c>
      <c s="196"/>
      <c s="196"/>
      <c s="196"/>
    </row>
    <row r="118" spans="1:4" ht="15">
      <c r="A118" s="196" t="str">
        <f t="shared" si="1"/>
        <v/>
      </c>
      <c s="196"/>
      <c s="196"/>
      <c s="196"/>
    </row>
    <row r="119" spans="1:4" ht="15">
      <c r="A119" s="196" t="str">
        <f t="shared" si="1"/>
        <v/>
      </c>
      <c s="196"/>
      <c s="196"/>
      <c s="196"/>
    </row>
    <row r="120" spans="1:4" ht="15">
      <c r="A120" s="196" t="str">
        <f t="shared" si="1"/>
        <v/>
      </c>
      <c s="196"/>
      <c s="196"/>
      <c s="196"/>
    </row>
    <row r="121" spans="1:4" ht="15">
      <c r="A121" s="196" t="str">
        <f t="shared" si="1"/>
        <v/>
      </c>
      <c s="196"/>
      <c s="196"/>
      <c s="196"/>
    </row>
    <row r="122" spans="1:4" ht="15">
      <c r="A122" s="196" t="str">
        <f t="shared" si="1"/>
        <v/>
      </c>
      <c s="196"/>
      <c s="196"/>
      <c s="196"/>
    </row>
    <row r="123" spans="1:4" ht="15">
      <c r="A123" s="196" t="str">
        <f t="shared" si="1"/>
        <v/>
      </c>
      <c s="196"/>
      <c s="196"/>
      <c s="196"/>
    </row>
    <row r="124" spans="1:4" ht="15">
      <c r="A124" s="196" t="str">
        <f t="shared" si="1"/>
        <v/>
      </c>
      <c s="196"/>
      <c s="196"/>
      <c s="196"/>
    </row>
    <row r="125" spans="1:4" ht="15">
      <c r="A125" s="196" t="str">
        <f t="shared" si="1"/>
        <v/>
      </c>
      <c s="196"/>
      <c s="196"/>
      <c s="196"/>
    </row>
    <row r="126" spans="1:4" ht="15">
      <c r="A126" s="196" t="str">
        <f t="shared" si="1"/>
        <v/>
      </c>
      <c s="196"/>
      <c s="196"/>
      <c s="196"/>
    </row>
    <row r="127" spans="1:4" ht="15">
      <c r="A127" s="196" t="str">
        <f t="shared" si="1"/>
        <v/>
      </c>
      <c s="196"/>
      <c s="196"/>
      <c s="196"/>
    </row>
    <row r="128" spans="1:4" ht="15">
      <c r="A128" s="196" t="str">
        <f t="shared" si="1"/>
        <v/>
      </c>
      <c s="196"/>
      <c s="196"/>
      <c s="196"/>
    </row>
    <row r="129" spans="1:4" ht="15">
      <c r="A129" s="196" t="str">
        <f t="shared" si="1"/>
        <v/>
      </c>
      <c s="196"/>
      <c s="196"/>
      <c s="196"/>
    </row>
    <row r="130" spans="1:4" ht="15">
      <c r="A130" s="196" t="str">
        <f t="shared" si="1"/>
        <v/>
      </c>
      <c s="196"/>
      <c s="196"/>
      <c s="196"/>
    </row>
    <row r="131" spans="1:4" ht="15">
      <c r="A131" s="196" t="str">
        <f t="shared" si="1"/>
        <v/>
      </c>
      <c s="196"/>
      <c s="196"/>
      <c s="196"/>
    </row>
    <row r="132" spans="1:4" ht="15">
      <c r="A132" s="196" t="str">
        <f t="shared" si="2" ref="A132:A195">IF($C132&lt;&gt;"",ROW($A130),"")</f>
        <v/>
      </c>
      <c s="196"/>
      <c s="196"/>
      <c s="196"/>
    </row>
    <row r="133" spans="1:4" ht="15">
      <c r="A133" s="196" t="str">
        <f t="shared" si="2"/>
        <v/>
      </c>
      <c s="196"/>
      <c s="196"/>
      <c s="196"/>
    </row>
    <row r="134" spans="1:4" ht="15">
      <c r="A134" s="196" t="str">
        <f t="shared" si="2"/>
        <v/>
      </c>
      <c s="196"/>
      <c s="196"/>
      <c s="196"/>
    </row>
    <row r="135" spans="1:4" ht="15">
      <c r="A135" s="196" t="str">
        <f t="shared" si="2"/>
        <v/>
      </c>
      <c s="196"/>
      <c s="196"/>
      <c s="196"/>
    </row>
    <row r="136" spans="1:4" ht="15">
      <c r="A136" s="196" t="str">
        <f t="shared" si="2"/>
        <v/>
      </c>
      <c s="196"/>
      <c s="196"/>
      <c s="196"/>
    </row>
    <row r="137" spans="1:4" ht="15">
      <c r="A137" s="196" t="str">
        <f t="shared" si="2"/>
        <v/>
      </c>
      <c s="196"/>
      <c s="196"/>
      <c s="196"/>
    </row>
    <row r="138" spans="1:4" ht="15">
      <c r="A138" s="196" t="str">
        <f t="shared" si="2"/>
        <v/>
      </c>
      <c s="196"/>
      <c s="196"/>
      <c s="196"/>
    </row>
    <row r="139" spans="1:4" ht="15">
      <c r="A139" s="196" t="str">
        <f t="shared" si="2"/>
        <v/>
      </c>
      <c s="196"/>
      <c s="196"/>
      <c s="196"/>
    </row>
    <row r="140" spans="1:4" ht="15">
      <c r="A140" s="196" t="str">
        <f t="shared" si="2"/>
        <v/>
      </c>
      <c s="196"/>
      <c s="196"/>
      <c s="196"/>
    </row>
    <row r="141" spans="1:4" ht="15">
      <c r="A141" s="196" t="str">
        <f t="shared" si="2"/>
        <v/>
      </c>
      <c s="196"/>
      <c s="196"/>
      <c s="196"/>
    </row>
    <row r="142" spans="1:4" ht="15">
      <c r="A142" s="196" t="str">
        <f t="shared" si="2"/>
        <v/>
      </c>
      <c s="196"/>
      <c s="196"/>
      <c s="196"/>
    </row>
    <row r="143" spans="1:4" ht="15">
      <c r="A143" s="196" t="str">
        <f t="shared" si="2"/>
        <v/>
      </c>
      <c s="196"/>
      <c s="196"/>
      <c s="196"/>
    </row>
    <row r="144" spans="1:4" ht="15">
      <c r="A144" s="196" t="str">
        <f t="shared" si="2"/>
        <v/>
      </c>
      <c s="196"/>
      <c s="196"/>
      <c s="196"/>
    </row>
    <row r="145" spans="1:4" ht="15">
      <c r="A145" s="196" t="str">
        <f t="shared" si="2"/>
        <v/>
      </c>
      <c s="196"/>
      <c s="196"/>
      <c s="196"/>
    </row>
    <row r="146" spans="1:4" ht="15">
      <c r="A146" s="196" t="str">
        <f t="shared" si="2"/>
        <v/>
      </c>
      <c s="196"/>
      <c s="196"/>
      <c s="196"/>
    </row>
    <row r="147" spans="1:4" ht="15">
      <c r="A147" s="196" t="str">
        <f t="shared" si="2"/>
        <v/>
      </c>
      <c s="196"/>
      <c s="196"/>
      <c s="196"/>
    </row>
    <row r="148" spans="1:4" ht="15">
      <c r="A148" s="196" t="str">
        <f t="shared" si="2"/>
        <v/>
      </c>
      <c s="196"/>
      <c s="196"/>
      <c s="196"/>
    </row>
    <row r="149" spans="1:4" ht="15">
      <c r="A149" s="196" t="str">
        <f t="shared" si="2"/>
        <v/>
      </c>
      <c s="196"/>
      <c s="196"/>
      <c s="196"/>
    </row>
    <row r="150" spans="1:4" ht="15">
      <c r="A150" s="196" t="str">
        <f t="shared" si="2"/>
        <v/>
      </c>
      <c s="196"/>
      <c s="196"/>
      <c s="196"/>
    </row>
    <row r="151" spans="1:4" ht="15">
      <c r="A151" s="196" t="str">
        <f t="shared" si="2"/>
        <v/>
      </c>
      <c s="196"/>
      <c s="196"/>
      <c s="196"/>
    </row>
    <row r="152" spans="1:4" ht="15">
      <c r="A152" s="196" t="str">
        <f t="shared" si="2"/>
        <v/>
      </c>
      <c s="196"/>
      <c s="196"/>
      <c s="196"/>
    </row>
    <row r="153" spans="1:4" ht="15">
      <c r="A153" s="196" t="str">
        <f t="shared" si="2"/>
        <v/>
      </c>
      <c s="196"/>
      <c s="196"/>
      <c s="196"/>
    </row>
    <row r="154" spans="1:4" ht="15">
      <c r="A154" s="196" t="str">
        <f t="shared" si="2"/>
        <v/>
      </c>
      <c s="196"/>
      <c s="196"/>
      <c s="196"/>
    </row>
    <row r="155" spans="1:4" ht="15">
      <c r="A155" s="196" t="str">
        <f t="shared" si="2"/>
        <v/>
      </c>
      <c s="196"/>
      <c s="196"/>
      <c s="196"/>
    </row>
    <row r="156" spans="1:4" ht="15">
      <c r="A156" s="196" t="str">
        <f t="shared" si="2"/>
        <v/>
      </c>
      <c s="196"/>
      <c s="196"/>
      <c s="196"/>
    </row>
    <row r="157" spans="1:4" ht="15">
      <c r="A157" s="196" t="str">
        <f t="shared" si="2"/>
        <v/>
      </c>
      <c s="196"/>
      <c s="196"/>
      <c s="196"/>
    </row>
    <row r="158" spans="1:4" ht="15">
      <c r="A158" s="196" t="str">
        <f t="shared" si="2"/>
        <v/>
      </c>
      <c s="196"/>
      <c s="196"/>
      <c s="196"/>
    </row>
    <row r="159" spans="1:4" ht="15">
      <c r="A159" s="196" t="str">
        <f t="shared" si="2"/>
        <v/>
      </c>
      <c s="196"/>
      <c s="196"/>
      <c s="196"/>
    </row>
    <row r="160" spans="1:4" ht="15">
      <c r="A160" s="196" t="str">
        <f t="shared" si="2"/>
        <v/>
      </c>
      <c s="196"/>
      <c s="196"/>
      <c s="196"/>
    </row>
    <row r="161" spans="1:4" ht="15">
      <c r="A161" s="196" t="str">
        <f t="shared" si="2"/>
        <v/>
      </c>
      <c s="196"/>
      <c s="196"/>
      <c s="196"/>
    </row>
    <row r="162" spans="1:4" ht="15">
      <c r="A162" s="196" t="str">
        <f t="shared" si="2"/>
        <v/>
      </c>
      <c s="196"/>
      <c s="196"/>
      <c s="198"/>
    </row>
    <row r="163" spans="1:4" ht="15">
      <c r="A163" s="196" t="str">
        <f t="shared" si="2"/>
        <v/>
      </c>
      <c s="196"/>
      <c s="196"/>
      <c s="198"/>
    </row>
    <row r="164" spans="1:4" ht="15">
      <c r="A164" s="196" t="str">
        <f t="shared" si="2"/>
        <v/>
      </c>
      <c s="196"/>
      <c s="196"/>
      <c s="198"/>
    </row>
    <row r="165" spans="1:4" ht="15">
      <c r="A165" s="196" t="str">
        <f t="shared" si="2"/>
        <v/>
      </c>
      <c s="196"/>
      <c s="196"/>
      <c s="198"/>
    </row>
    <row r="166" spans="1:4" ht="15">
      <c r="A166" s="196" t="str">
        <f t="shared" si="2"/>
        <v/>
      </c>
      <c s="196"/>
      <c s="196"/>
      <c s="198"/>
    </row>
    <row r="167" spans="1:4" ht="15">
      <c r="A167" s="196" t="str">
        <f t="shared" si="2"/>
        <v/>
      </c>
      <c s="196"/>
      <c s="196"/>
      <c s="198"/>
    </row>
    <row r="168" spans="1:4" ht="15">
      <c r="A168" s="196" t="str">
        <f t="shared" si="2"/>
        <v/>
      </c>
      <c s="196"/>
      <c s="196"/>
      <c s="198"/>
    </row>
    <row r="169" spans="1:4" ht="15">
      <c r="A169" s="196" t="str">
        <f t="shared" si="2"/>
        <v/>
      </c>
      <c s="196"/>
      <c s="196"/>
      <c s="198"/>
    </row>
    <row r="170" spans="1:4" ht="15">
      <c r="A170" s="196" t="str">
        <f t="shared" si="2"/>
        <v/>
      </c>
      <c s="196"/>
      <c s="196"/>
      <c s="198"/>
    </row>
    <row r="171" spans="1:4" ht="15">
      <c r="A171" s="196" t="str">
        <f t="shared" si="2"/>
        <v/>
      </c>
      <c s="196"/>
      <c s="196"/>
      <c s="198"/>
    </row>
    <row r="172" spans="1:4" ht="15">
      <c r="A172" s="196" t="str">
        <f t="shared" si="2"/>
        <v/>
      </c>
      <c s="196"/>
      <c s="196"/>
      <c s="198"/>
    </row>
    <row r="173" spans="1:4" ht="15">
      <c r="A173" s="196" t="str">
        <f t="shared" si="2"/>
        <v/>
      </c>
      <c s="196"/>
      <c s="196"/>
      <c s="198"/>
    </row>
    <row r="174" spans="1:4" ht="15">
      <c r="A174" s="196" t="str">
        <f t="shared" si="2"/>
        <v/>
      </c>
      <c s="196"/>
      <c s="196"/>
      <c s="198"/>
    </row>
    <row r="175" spans="1:4" ht="15">
      <c r="A175" s="196" t="str">
        <f t="shared" si="2"/>
        <v/>
      </c>
      <c s="196"/>
      <c s="196"/>
      <c s="198"/>
    </row>
    <row r="176" spans="1:4" ht="15">
      <c r="A176" s="196" t="str">
        <f t="shared" si="2"/>
        <v/>
      </c>
      <c s="196"/>
      <c s="196"/>
      <c s="198"/>
    </row>
    <row r="177" spans="1:4" ht="15">
      <c r="A177" s="196" t="str">
        <f t="shared" si="2"/>
        <v/>
      </c>
      <c s="196"/>
      <c s="196"/>
      <c s="198"/>
    </row>
    <row r="178" spans="1:4" ht="15">
      <c r="A178" s="196" t="str">
        <f t="shared" si="2"/>
        <v/>
      </c>
      <c s="196"/>
      <c s="196"/>
      <c s="198"/>
    </row>
    <row r="179" spans="1:4" ht="15">
      <c r="A179" s="196" t="str">
        <f t="shared" si="2"/>
        <v/>
      </c>
      <c s="196"/>
      <c s="196"/>
      <c s="198"/>
    </row>
    <row r="180" spans="1:4" ht="15">
      <c r="A180" s="196" t="str">
        <f t="shared" si="2"/>
        <v/>
      </c>
      <c s="196"/>
      <c s="196"/>
      <c s="198"/>
    </row>
    <row r="181" spans="1:4" ht="15">
      <c r="A181" s="196" t="str">
        <f t="shared" si="2"/>
        <v/>
      </c>
      <c s="196"/>
      <c s="196"/>
      <c s="198"/>
    </row>
    <row r="182" spans="1:4" ht="15">
      <c r="A182" s="196" t="str">
        <f t="shared" si="2"/>
        <v/>
      </c>
      <c s="196"/>
      <c s="196"/>
      <c s="198"/>
    </row>
    <row r="183" spans="1:4" ht="15">
      <c r="A183" s="196" t="str">
        <f t="shared" si="2"/>
        <v/>
      </c>
      <c s="196"/>
      <c s="196"/>
      <c s="198"/>
    </row>
    <row r="184" spans="1:4" ht="15">
      <c r="A184" s="196" t="str">
        <f t="shared" si="2"/>
        <v/>
      </c>
      <c s="196"/>
      <c s="196"/>
      <c s="198"/>
    </row>
    <row r="185" spans="1:4" ht="15">
      <c r="A185" s="196" t="str">
        <f t="shared" si="2"/>
        <v/>
      </c>
      <c s="196"/>
      <c s="196"/>
      <c s="198"/>
    </row>
    <row r="186" spans="1:4" ht="15">
      <c r="A186" s="196" t="str">
        <f t="shared" si="2"/>
        <v/>
      </c>
      <c s="196"/>
      <c s="196"/>
      <c s="198"/>
    </row>
    <row r="187" spans="1:4" ht="15">
      <c r="A187" s="196" t="str">
        <f t="shared" si="2"/>
        <v/>
      </c>
      <c s="196"/>
      <c s="196"/>
      <c s="198"/>
    </row>
    <row r="188" spans="1:4" ht="15">
      <c r="A188" s="196" t="str">
        <f t="shared" si="2"/>
        <v/>
      </c>
      <c s="196"/>
      <c s="196"/>
      <c s="198"/>
    </row>
    <row r="189" spans="1:4" ht="15">
      <c r="A189" s="196" t="str">
        <f t="shared" si="2"/>
        <v/>
      </c>
      <c s="196"/>
      <c s="196"/>
      <c s="198"/>
    </row>
    <row r="190" spans="1:4" ht="15">
      <c r="A190" s="196" t="str">
        <f t="shared" si="2"/>
        <v/>
      </c>
      <c s="196"/>
      <c s="196"/>
      <c s="198"/>
    </row>
    <row r="191" spans="1:4" ht="15">
      <c r="A191" s="196" t="str">
        <f t="shared" si="2"/>
        <v/>
      </c>
      <c s="196"/>
      <c s="196"/>
      <c s="198"/>
    </row>
    <row r="192" spans="1:4" ht="15">
      <c r="A192" s="196" t="str">
        <f t="shared" si="2"/>
        <v/>
      </c>
      <c s="196"/>
      <c s="196"/>
      <c s="198"/>
    </row>
    <row r="193" spans="1:4" ht="15">
      <c r="A193" s="196" t="str">
        <f t="shared" si="2"/>
        <v/>
      </c>
      <c s="196"/>
      <c s="196"/>
      <c s="198"/>
    </row>
    <row r="194" spans="1:4" ht="15">
      <c r="A194" s="196" t="str">
        <f t="shared" si="2"/>
        <v/>
      </c>
      <c s="196"/>
      <c s="196"/>
      <c s="198"/>
    </row>
    <row r="195" spans="1:4" ht="15">
      <c r="A195" s="196" t="str">
        <f t="shared" si="2"/>
        <v/>
      </c>
      <c s="196"/>
      <c s="196"/>
      <c s="198"/>
    </row>
    <row r="196" spans="1:4" ht="15">
      <c r="A196" s="196" t="str">
        <f t="shared" si="3" ref="A196:A259">IF($C196&lt;&gt;"",ROW($A194),"")</f>
        <v/>
      </c>
      <c s="196"/>
      <c s="196"/>
      <c s="198"/>
    </row>
    <row r="197" spans="1:4" ht="15">
      <c r="A197" s="196" t="str">
        <f t="shared" si="3"/>
        <v/>
      </c>
      <c s="196"/>
      <c s="196"/>
      <c s="198"/>
    </row>
    <row r="198" spans="1:4" ht="15">
      <c r="A198" s="196" t="str">
        <f t="shared" si="3"/>
        <v/>
      </c>
      <c s="196"/>
      <c s="196"/>
      <c s="198"/>
    </row>
    <row r="199" spans="1:4" ht="15">
      <c r="A199" s="196" t="str">
        <f t="shared" si="3"/>
        <v/>
      </c>
      <c s="196"/>
      <c s="196"/>
      <c s="198"/>
    </row>
    <row r="200" spans="1:4" ht="15">
      <c r="A200" s="196" t="str">
        <f t="shared" si="3"/>
        <v/>
      </c>
      <c s="196"/>
      <c s="196"/>
      <c s="198"/>
    </row>
    <row r="201" spans="1:4" ht="15">
      <c r="A201" s="196" t="str">
        <f t="shared" si="3"/>
        <v/>
      </c>
      <c s="196"/>
      <c s="196"/>
      <c s="198"/>
    </row>
    <row r="202" spans="1:4" ht="15">
      <c r="A202" s="196" t="str">
        <f t="shared" si="3"/>
        <v/>
      </c>
      <c s="196"/>
      <c s="196"/>
      <c s="198"/>
    </row>
    <row r="203" spans="1:4" ht="15">
      <c r="A203" s="196" t="str">
        <f t="shared" si="3"/>
        <v/>
      </c>
      <c s="196"/>
      <c s="196"/>
      <c s="198"/>
    </row>
    <row r="204" spans="1:4" ht="15">
      <c r="A204" s="196" t="str">
        <f t="shared" si="3"/>
        <v/>
      </c>
      <c s="196"/>
      <c s="196"/>
      <c s="198"/>
    </row>
    <row r="205" spans="1:4" ht="15">
      <c r="A205" s="196" t="str">
        <f t="shared" si="3"/>
        <v/>
      </c>
      <c s="196"/>
      <c s="196"/>
      <c s="198"/>
    </row>
    <row r="206" spans="1:4" ht="15">
      <c r="A206" s="196" t="str">
        <f t="shared" si="3"/>
        <v/>
      </c>
      <c s="196"/>
      <c s="196"/>
      <c s="198"/>
    </row>
    <row r="207" spans="1:4" ht="15">
      <c r="A207" s="196" t="str">
        <f t="shared" si="3"/>
        <v/>
      </c>
      <c s="196"/>
      <c s="196"/>
      <c s="198"/>
    </row>
    <row r="208" spans="1:4" ht="15">
      <c r="A208" s="196" t="str">
        <f t="shared" si="3"/>
        <v/>
      </c>
      <c s="196"/>
      <c s="196"/>
      <c s="198"/>
    </row>
    <row r="209" spans="1:4" ht="15">
      <c r="A209" s="196" t="str">
        <f t="shared" si="3"/>
        <v/>
      </c>
      <c s="196"/>
      <c s="196"/>
      <c s="198"/>
    </row>
    <row r="210" spans="1:4" ht="15">
      <c r="A210" s="196" t="str">
        <f t="shared" si="3"/>
        <v/>
      </c>
      <c s="196"/>
      <c s="196"/>
      <c s="198"/>
    </row>
    <row r="211" spans="1:4" ht="15">
      <c r="A211" s="196" t="str">
        <f t="shared" si="3"/>
        <v/>
      </c>
      <c s="196"/>
      <c s="196"/>
      <c s="198"/>
    </row>
    <row r="212" spans="1:4" ht="15">
      <c r="A212" s="196" t="str">
        <f t="shared" si="3"/>
        <v/>
      </c>
      <c s="196"/>
      <c s="196"/>
      <c s="198"/>
    </row>
    <row r="213" spans="1:4" ht="15">
      <c r="A213" s="196" t="str">
        <f t="shared" si="3"/>
        <v/>
      </c>
      <c s="196"/>
      <c s="196"/>
      <c s="198"/>
    </row>
    <row r="214" spans="1:4" ht="15">
      <c r="A214" s="196" t="str">
        <f t="shared" si="3"/>
        <v/>
      </c>
      <c s="196"/>
      <c s="196"/>
      <c s="198"/>
    </row>
    <row r="215" spans="1:4" ht="15">
      <c r="A215" s="196" t="str">
        <f t="shared" si="3"/>
        <v/>
      </c>
      <c s="196"/>
      <c s="196"/>
      <c s="198"/>
    </row>
    <row r="216" spans="1:4" ht="15">
      <c r="A216" s="196" t="str">
        <f t="shared" si="3"/>
        <v/>
      </c>
      <c s="196"/>
      <c s="196"/>
      <c s="198"/>
    </row>
    <row r="217" spans="1:4" ht="15">
      <c r="A217" s="196" t="str">
        <f t="shared" si="3"/>
        <v/>
      </c>
      <c s="196"/>
      <c s="196"/>
      <c s="198"/>
    </row>
    <row r="218" spans="1:4" ht="15">
      <c r="A218" s="196" t="str">
        <f t="shared" si="3"/>
        <v/>
      </c>
      <c s="196"/>
      <c s="196"/>
      <c s="198"/>
    </row>
    <row r="219" spans="1:4" ht="15">
      <c r="A219" s="196" t="str">
        <f t="shared" si="3"/>
        <v/>
      </c>
      <c s="196"/>
      <c s="196"/>
      <c s="198"/>
    </row>
    <row r="220" spans="1:4" ht="15">
      <c r="A220" s="196" t="str">
        <f t="shared" si="3"/>
        <v/>
      </c>
      <c s="196"/>
      <c s="196"/>
      <c s="198"/>
    </row>
    <row r="221" spans="1:4" ht="15">
      <c r="A221" s="196" t="str">
        <f t="shared" si="3"/>
        <v/>
      </c>
      <c s="196"/>
      <c s="196"/>
      <c s="198"/>
    </row>
    <row r="222" spans="1:4" ht="15">
      <c r="A222" s="196" t="str">
        <f t="shared" si="3"/>
        <v/>
      </c>
      <c s="196"/>
      <c s="196"/>
      <c s="198"/>
    </row>
    <row r="223" spans="1:4" ht="15">
      <c r="A223" s="196" t="str">
        <f t="shared" si="3"/>
        <v/>
      </c>
      <c s="196"/>
      <c s="196"/>
      <c s="198"/>
    </row>
    <row r="224" spans="1:4" ht="15">
      <c r="A224" s="196" t="str">
        <f t="shared" si="3"/>
        <v/>
      </c>
      <c s="196"/>
      <c s="196"/>
      <c s="198"/>
    </row>
    <row r="225" spans="1:4" ht="15">
      <c r="A225" s="196" t="str">
        <f t="shared" si="3"/>
        <v/>
      </c>
      <c s="196"/>
      <c s="196"/>
      <c s="198"/>
    </row>
    <row r="226" spans="1:4" ht="15">
      <c r="A226" s="196" t="str">
        <f t="shared" si="3"/>
        <v/>
      </c>
      <c s="196"/>
      <c s="196"/>
      <c s="198"/>
    </row>
    <row r="227" spans="1:4" ht="15">
      <c r="A227" s="196" t="str">
        <f t="shared" si="3"/>
        <v/>
      </c>
      <c s="196"/>
      <c s="196"/>
      <c s="198"/>
    </row>
    <row r="228" spans="1:4" ht="15">
      <c r="A228" s="196" t="str">
        <f t="shared" si="3"/>
        <v/>
      </c>
      <c s="196"/>
      <c s="196"/>
      <c s="198"/>
    </row>
    <row r="229" spans="1:4" ht="15">
      <c r="A229" s="196" t="str">
        <f t="shared" si="3"/>
        <v/>
      </c>
      <c s="196"/>
      <c s="196"/>
      <c s="198"/>
    </row>
    <row r="230" spans="1:4" ht="15">
      <c r="A230" s="196" t="str">
        <f t="shared" si="3"/>
        <v/>
      </c>
      <c s="196"/>
      <c s="196"/>
      <c s="198"/>
    </row>
    <row r="231" spans="1:4" ht="15">
      <c r="A231" s="196" t="str">
        <f t="shared" si="3"/>
        <v/>
      </c>
      <c s="196"/>
      <c s="196"/>
      <c s="198"/>
    </row>
    <row r="232" spans="1:4" ht="15">
      <c r="A232" s="196" t="str">
        <f t="shared" si="3"/>
        <v/>
      </c>
      <c s="196"/>
      <c s="196"/>
      <c s="198"/>
    </row>
    <row r="233" spans="1:4" ht="15">
      <c r="A233" s="196" t="str">
        <f t="shared" si="3"/>
        <v/>
      </c>
      <c s="196"/>
      <c s="196"/>
      <c s="198"/>
    </row>
    <row r="234" spans="1:4" ht="15">
      <c r="A234" s="196" t="str">
        <f t="shared" si="3"/>
        <v/>
      </c>
      <c s="196"/>
      <c s="196"/>
      <c s="198"/>
    </row>
    <row r="235" spans="1:4" ht="15">
      <c r="A235" s="196" t="str">
        <f t="shared" si="3"/>
        <v/>
      </c>
      <c s="196"/>
      <c s="196"/>
      <c s="198"/>
    </row>
    <row r="236" spans="1:4" ht="15">
      <c r="A236" s="196" t="str">
        <f t="shared" si="3"/>
        <v/>
      </c>
      <c s="196"/>
      <c s="196"/>
      <c s="198"/>
    </row>
    <row r="237" spans="1:4" ht="15">
      <c r="A237" s="196" t="str">
        <f t="shared" si="3"/>
        <v/>
      </c>
      <c s="196"/>
      <c s="196"/>
      <c s="198"/>
    </row>
    <row r="238" spans="1:4" ht="15">
      <c r="A238" s="196" t="str">
        <f t="shared" si="3"/>
        <v/>
      </c>
      <c s="196"/>
      <c s="196"/>
      <c s="198"/>
    </row>
    <row r="239" spans="1:4" ht="15">
      <c r="A239" s="196" t="str">
        <f t="shared" si="3"/>
        <v/>
      </c>
      <c s="196"/>
      <c s="196"/>
      <c s="198"/>
    </row>
    <row r="240" spans="1:4" ht="15">
      <c r="A240" s="196" t="str">
        <f t="shared" si="3"/>
        <v/>
      </c>
      <c s="196"/>
      <c s="196"/>
      <c s="198"/>
    </row>
    <row r="241" spans="1:4" ht="15">
      <c r="A241" s="196" t="str">
        <f t="shared" si="3"/>
        <v/>
      </c>
      <c s="196"/>
      <c s="196"/>
      <c s="198"/>
    </row>
    <row r="242" spans="1:4" ht="15">
      <c r="A242" s="196" t="str">
        <f t="shared" si="3"/>
        <v/>
      </c>
      <c s="196"/>
      <c s="196"/>
      <c s="198"/>
    </row>
    <row r="243" spans="1:4" ht="15">
      <c r="A243" s="196" t="str">
        <f t="shared" si="3"/>
        <v/>
      </c>
      <c s="196"/>
      <c s="196"/>
      <c s="198"/>
    </row>
    <row r="244" spans="1:4" ht="15">
      <c r="A244" s="196" t="str">
        <f t="shared" si="3"/>
        <v/>
      </c>
      <c s="196"/>
      <c s="196"/>
      <c s="198"/>
    </row>
    <row r="245" spans="1:4" ht="15">
      <c r="A245" s="196" t="str">
        <f t="shared" si="3"/>
        <v/>
      </c>
      <c s="196"/>
      <c s="196"/>
      <c s="198"/>
    </row>
    <row r="246" spans="1:4" ht="15">
      <c r="A246" s="196" t="str">
        <f t="shared" si="3"/>
        <v/>
      </c>
      <c s="196"/>
      <c s="196"/>
      <c s="198"/>
    </row>
    <row r="247" spans="1:4" ht="15">
      <c r="A247" s="196" t="str">
        <f t="shared" si="3"/>
        <v/>
      </c>
      <c s="196"/>
      <c s="196"/>
      <c s="198"/>
    </row>
    <row r="248" spans="1:4" ht="15">
      <c r="A248" s="196" t="str">
        <f t="shared" si="3"/>
        <v/>
      </c>
      <c s="196"/>
      <c s="196"/>
      <c s="198"/>
    </row>
    <row r="249" spans="1:4" ht="15">
      <c r="A249" s="196" t="str">
        <f t="shared" si="3"/>
        <v/>
      </c>
      <c s="196"/>
      <c s="196"/>
      <c s="198"/>
    </row>
    <row r="250" spans="1:4" ht="15">
      <c r="A250" s="196" t="str">
        <f t="shared" si="3"/>
        <v/>
      </c>
      <c s="196"/>
      <c s="196"/>
      <c s="198"/>
    </row>
    <row r="251" spans="1:4" ht="15">
      <c r="A251" s="196" t="str">
        <f t="shared" si="3"/>
        <v/>
      </c>
      <c s="196"/>
      <c s="196"/>
      <c s="198"/>
    </row>
    <row r="252" spans="1:4" ht="15">
      <c r="A252" s="196" t="str">
        <f t="shared" si="3"/>
        <v/>
      </c>
      <c s="196"/>
      <c s="196"/>
      <c s="198"/>
    </row>
    <row r="253" spans="1:4" ht="15">
      <c r="A253" s="196" t="str">
        <f t="shared" si="3"/>
        <v/>
      </c>
      <c s="196"/>
      <c s="196"/>
      <c s="198"/>
    </row>
    <row r="254" spans="1:4" ht="15">
      <c r="A254" s="196" t="str">
        <f t="shared" si="3"/>
        <v/>
      </c>
      <c s="196"/>
      <c s="196"/>
      <c s="198"/>
    </row>
    <row r="255" spans="1:4" ht="15">
      <c r="A255" s="196" t="str">
        <f t="shared" si="3"/>
        <v/>
      </c>
      <c s="196"/>
      <c s="196"/>
      <c s="198"/>
    </row>
    <row r="256" spans="1:4" ht="15">
      <c r="A256" s="196" t="str">
        <f t="shared" si="3"/>
        <v/>
      </c>
      <c s="196"/>
      <c s="196"/>
      <c s="198"/>
    </row>
    <row r="257" spans="1:4" ht="15">
      <c r="A257" s="196" t="str">
        <f t="shared" si="3"/>
        <v/>
      </c>
      <c s="196"/>
      <c s="196"/>
      <c s="198"/>
    </row>
    <row r="258" spans="1:4" ht="15">
      <c r="A258" s="196" t="str">
        <f t="shared" si="3"/>
        <v/>
      </c>
      <c s="196"/>
      <c s="196"/>
      <c s="198"/>
    </row>
    <row r="259" spans="1:4" ht="15">
      <c r="A259" s="196" t="str">
        <f t="shared" si="3"/>
        <v/>
      </c>
      <c s="196"/>
      <c s="196"/>
      <c s="198"/>
    </row>
    <row r="260" spans="1:4" ht="15">
      <c r="A260" s="196" t="str">
        <f t="shared" si="4" ref="A260:A323">IF($C260&lt;&gt;"",ROW($A258),"")</f>
        <v/>
      </c>
      <c s="196"/>
      <c s="196"/>
      <c s="198"/>
    </row>
    <row r="261" spans="1:4" ht="15">
      <c r="A261" s="196" t="str">
        <f t="shared" si="4"/>
        <v/>
      </c>
      <c s="196"/>
      <c s="196"/>
      <c s="198"/>
    </row>
    <row r="262" spans="1:4" ht="15">
      <c r="A262" s="196" t="str">
        <f t="shared" si="4"/>
        <v/>
      </c>
      <c s="196"/>
      <c s="196"/>
      <c s="198"/>
    </row>
    <row r="263" spans="1:4" ht="15">
      <c r="A263" s="196" t="str">
        <f t="shared" si="4"/>
        <v/>
      </c>
      <c s="196"/>
      <c s="196"/>
      <c s="198"/>
    </row>
    <row r="264" spans="1:4" ht="15">
      <c r="A264" s="196" t="str">
        <f t="shared" si="4"/>
        <v/>
      </c>
      <c s="196"/>
      <c s="196"/>
      <c s="198"/>
    </row>
    <row r="265" spans="1:4" ht="15">
      <c r="A265" s="196" t="str">
        <f t="shared" si="4"/>
        <v/>
      </c>
      <c s="196"/>
      <c s="196"/>
      <c s="198"/>
    </row>
    <row r="266" spans="1:4" ht="15">
      <c r="A266" s="196" t="str">
        <f t="shared" si="4"/>
        <v/>
      </c>
      <c s="196"/>
      <c s="196"/>
      <c s="198"/>
    </row>
    <row r="267" spans="1:4" ht="15">
      <c r="A267" s="196" t="str">
        <f t="shared" si="4"/>
        <v/>
      </c>
      <c s="196"/>
      <c s="196"/>
      <c s="198"/>
    </row>
    <row r="268" spans="1:4" ht="15">
      <c r="A268" s="196" t="str">
        <f t="shared" si="4"/>
        <v/>
      </c>
      <c s="196"/>
      <c s="196"/>
      <c s="198"/>
    </row>
    <row r="269" spans="1:4" ht="15">
      <c r="A269" s="196" t="str">
        <f t="shared" si="4"/>
        <v/>
      </c>
      <c s="196"/>
      <c s="196"/>
      <c s="198"/>
    </row>
    <row r="270" spans="1:4" ht="15">
      <c r="A270" s="196" t="str">
        <f t="shared" si="4"/>
        <v/>
      </c>
      <c s="196"/>
      <c s="196"/>
      <c s="198"/>
    </row>
    <row r="271" spans="1:4" ht="15">
      <c r="A271" s="196" t="str">
        <f t="shared" si="4"/>
        <v/>
      </c>
      <c s="196"/>
      <c s="196"/>
      <c s="198"/>
    </row>
    <row r="272" spans="1:4" ht="15">
      <c r="A272" s="196" t="str">
        <f t="shared" si="4"/>
        <v/>
      </c>
      <c s="196"/>
      <c s="196"/>
      <c s="198"/>
    </row>
    <row r="273" spans="1:4" ht="15">
      <c r="A273" s="196" t="str">
        <f t="shared" si="4"/>
        <v/>
      </c>
      <c s="196"/>
      <c s="196"/>
      <c s="198"/>
    </row>
    <row r="274" spans="1:4" ht="15">
      <c r="A274" s="196" t="str">
        <f t="shared" si="4"/>
        <v/>
      </c>
      <c s="196"/>
      <c s="196"/>
      <c s="198"/>
    </row>
    <row r="275" spans="1:4" ht="15">
      <c r="A275" s="196" t="str">
        <f t="shared" si="4"/>
        <v/>
      </c>
      <c s="196"/>
      <c s="196"/>
      <c s="198"/>
    </row>
    <row r="276" spans="1:4" ht="15">
      <c r="A276" s="196" t="str">
        <f t="shared" si="4"/>
        <v/>
      </c>
      <c s="196"/>
      <c s="196"/>
      <c s="198"/>
    </row>
    <row r="277" spans="1:4" ht="15">
      <c r="A277" s="196" t="str">
        <f t="shared" si="4"/>
        <v/>
      </c>
      <c s="196"/>
      <c s="196"/>
      <c s="198"/>
    </row>
    <row r="278" spans="1:4" ht="15">
      <c r="A278" s="196" t="str">
        <f t="shared" si="4"/>
        <v/>
      </c>
      <c s="196"/>
      <c s="196"/>
      <c s="198"/>
    </row>
    <row r="279" spans="1:4" ht="15">
      <c r="A279" s="196" t="str">
        <f t="shared" si="4"/>
        <v/>
      </c>
      <c s="196"/>
      <c s="196"/>
      <c s="198"/>
    </row>
    <row r="280" spans="1:4" ht="15">
      <c r="A280" s="196" t="str">
        <f t="shared" si="4"/>
        <v/>
      </c>
      <c s="196"/>
      <c s="196"/>
      <c s="198"/>
    </row>
    <row r="281" spans="1:4" ht="15">
      <c r="A281" s="196" t="str">
        <f t="shared" si="4"/>
        <v/>
      </c>
      <c s="196"/>
      <c s="196"/>
      <c s="198"/>
    </row>
    <row r="282" spans="1:4" ht="15">
      <c r="A282" s="196" t="str">
        <f t="shared" si="4"/>
        <v/>
      </c>
      <c s="196"/>
      <c s="196"/>
      <c s="198"/>
    </row>
    <row r="283" spans="1:4" ht="15">
      <c r="A283" s="196" t="str">
        <f t="shared" si="4"/>
        <v/>
      </c>
      <c s="196"/>
      <c s="196"/>
      <c s="198"/>
    </row>
    <row r="284" spans="1:4" ht="15">
      <c r="A284" s="196" t="str">
        <f t="shared" si="4"/>
        <v/>
      </c>
      <c s="196"/>
      <c s="196"/>
      <c s="198"/>
    </row>
    <row r="285" spans="1:4" ht="15">
      <c r="A285" s="196" t="str">
        <f t="shared" si="4"/>
        <v/>
      </c>
      <c s="196"/>
      <c s="196"/>
      <c s="198"/>
    </row>
    <row r="286" spans="1:4" ht="15">
      <c r="A286" s="196" t="str">
        <f t="shared" si="4"/>
        <v/>
      </c>
      <c s="196"/>
      <c s="196"/>
      <c s="198"/>
    </row>
    <row r="287" spans="1:4" ht="15">
      <c r="A287" s="196" t="str">
        <f t="shared" si="4"/>
        <v/>
      </c>
      <c s="196"/>
      <c s="196"/>
      <c s="198"/>
    </row>
    <row r="288" spans="1:4" ht="15">
      <c r="A288" s="196" t="str">
        <f t="shared" si="4"/>
        <v/>
      </c>
      <c s="196"/>
      <c s="196"/>
      <c s="198"/>
    </row>
    <row r="289" spans="1:4" ht="15">
      <c r="A289" s="196" t="str">
        <f t="shared" si="4"/>
        <v/>
      </c>
      <c s="196"/>
      <c s="196"/>
      <c s="198"/>
    </row>
    <row r="290" spans="1:4" ht="15">
      <c r="A290" s="196" t="str">
        <f t="shared" si="4"/>
        <v/>
      </c>
      <c s="196"/>
      <c s="196"/>
      <c s="198"/>
    </row>
    <row r="291" spans="1:4" ht="15">
      <c r="A291" s="196" t="str">
        <f t="shared" si="4"/>
        <v/>
      </c>
      <c s="196"/>
      <c s="196"/>
      <c s="198"/>
    </row>
    <row r="292" spans="1:4" ht="15">
      <c r="A292" s="196" t="str">
        <f t="shared" si="4"/>
        <v/>
      </c>
      <c s="196"/>
      <c s="196"/>
      <c s="198"/>
    </row>
    <row r="293" spans="1:4" ht="15">
      <c r="A293" s="196" t="str">
        <f t="shared" si="4"/>
        <v/>
      </c>
      <c s="196"/>
      <c s="196"/>
      <c s="198"/>
    </row>
    <row r="294" spans="1:4" ht="15">
      <c r="A294" s="196" t="str">
        <f t="shared" si="4"/>
        <v/>
      </c>
      <c s="196"/>
      <c s="196"/>
      <c s="198"/>
    </row>
    <row r="295" spans="1:4" ht="15">
      <c r="A295" s="196" t="str">
        <f t="shared" si="4"/>
        <v/>
      </c>
      <c s="196"/>
      <c s="196"/>
      <c s="198"/>
    </row>
    <row r="296" spans="1:4" ht="15">
      <c r="A296" s="196" t="str">
        <f t="shared" si="4"/>
        <v/>
      </c>
      <c s="196"/>
      <c s="196"/>
      <c s="198"/>
    </row>
    <row r="297" spans="1:4" ht="15">
      <c r="A297" s="196" t="str">
        <f t="shared" si="4"/>
        <v/>
      </c>
      <c s="196"/>
      <c s="196"/>
      <c s="198"/>
    </row>
    <row r="298" spans="1:4" ht="15">
      <c r="A298" s="196" t="str">
        <f t="shared" si="4"/>
        <v/>
      </c>
      <c s="196"/>
      <c s="196"/>
      <c s="198"/>
    </row>
    <row r="299" spans="1:4" ht="15">
      <c r="A299" s="196" t="str">
        <f t="shared" si="4"/>
        <v/>
      </c>
      <c s="196"/>
      <c s="196"/>
      <c s="198"/>
    </row>
    <row r="300" spans="1:4" ht="15">
      <c r="A300" s="196" t="str">
        <f t="shared" si="4"/>
        <v/>
      </c>
      <c s="196"/>
      <c s="196"/>
      <c s="198"/>
    </row>
    <row r="301" spans="1:4" ht="15">
      <c r="A301" s="196" t="str">
        <f t="shared" si="4"/>
        <v/>
      </c>
      <c s="196"/>
      <c s="196"/>
      <c s="198"/>
    </row>
    <row r="302" spans="1:4" ht="15">
      <c r="A302" s="196" t="str">
        <f t="shared" si="4"/>
        <v/>
      </c>
      <c s="196"/>
      <c s="196"/>
      <c s="198"/>
    </row>
    <row r="303" spans="1:4" ht="15">
      <c r="A303" s="196" t="str">
        <f t="shared" si="4"/>
        <v/>
      </c>
      <c s="196"/>
      <c s="196"/>
      <c s="198"/>
    </row>
    <row r="304" spans="1:4" ht="15">
      <c r="A304" s="196" t="str">
        <f t="shared" si="4"/>
        <v/>
      </c>
      <c s="196"/>
      <c s="196"/>
      <c s="198"/>
    </row>
    <row r="305" spans="1:4" ht="15">
      <c r="A305" s="196" t="str">
        <f t="shared" si="4"/>
        <v/>
      </c>
      <c s="196"/>
      <c s="196"/>
      <c s="198"/>
    </row>
    <row r="306" spans="1:4" ht="15">
      <c r="A306" s="196" t="str">
        <f t="shared" si="4"/>
        <v/>
      </c>
      <c s="196"/>
      <c s="196"/>
      <c s="198"/>
    </row>
    <row r="307" spans="1:4" ht="15">
      <c r="A307" s="196" t="str">
        <f t="shared" si="4"/>
        <v/>
      </c>
      <c s="196"/>
      <c s="196"/>
      <c s="198"/>
    </row>
    <row r="308" spans="1:4" ht="15">
      <c r="A308" s="196" t="str">
        <f t="shared" si="4"/>
        <v/>
      </c>
      <c s="196"/>
      <c s="196"/>
      <c s="198"/>
    </row>
    <row r="309" spans="1:4" ht="15">
      <c r="A309" s="196" t="str">
        <f t="shared" si="4"/>
        <v/>
      </c>
      <c s="196"/>
      <c s="196"/>
      <c s="198"/>
    </row>
    <row r="310" spans="1:4" ht="15">
      <c r="A310" s="196" t="str">
        <f t="shared" si="4"/>
        <v/>
      </c>
      <c s="196"/>
      <c s="196"/>
      <c s="198"/>
    </row>
    <row r="311" spans="1:4" ht="15">
      <c r="A311" s="196" t="str">
        <f t="shared" si="4"/>
        <v/>
      </c>
      <c s="196"/>
      <c s="196"/>
      <c s="198"/>
    </row>
    <row r="312" spans="1:4" ht="15">
      <c r="A312" s="196" t="str">
        <f t="shared" si="4"/>
        <v/>
      </c>
      <c s="196"/>
      <c s="196"/>
      <c s="198"/>
    </row>
    <row r="313" spans="1:4" ht="15">
      <c r="A313" s="196" t="str">
        <f t="shared" si="4"/>
        <v/>
      </c>
      <c s="196"/>
      <c s="196"/>
      <c s="198"/>
    </row>
    <row r="314" spans="1:4" ht="15">
      <c r="A314" s="196" t="str">
        <f t="shared" si="4"/>
        <v/>
      </c>
      <c s="196"/>
      <c s="196"/>
      <c s="198"/>
    </row>
    <row r="315" spans="1:4" ht="15">
      <c r="A315" s="196" t="str">
        <f t="shared" si="4"/>
        <v/>
      </c>
      <c s="196"/>
      <c s="196"/>
      <c s="198"/>
    </row>
    <row r="316" spans="1:4" ht="15">
      <c r="A316" s="196" t="str">
        <f t="shared" si="4"/>
        <v/>
      </c>
      <c s="196"/>
      <c s="196"/>
      <c s="198"/>
    </row>
    <row r="317" spans="1:4" ht="15">
      <c r="A317" s="196" t="str">
        <f t="shared" si="4"/>
        <v/>
      </c>
      <c s="196"/>
      <c s="196"/>
      <c s="198"/>
    </row>
    <row r="318" spans="1:4" ht="15">
      <c r="A318" s="196" t="str">
        <f t="shared" si="4"/>
        <v/>
      </c>
      <c s="196"/>
      <c s="196"/>
      <c s="198"/>
    </row>
    <row r="319" spans="1:4" ht="15">
      <c r="A319" s="196" t="str">
        <f t="shared" si="4"/>
        <v/>
      </c>
      <c s="196"/>
      <c s="196"/>
      <c s="198"/>
    </row>
    <row r="320" spans="1:4" ht="15">
      <c r="A320" s="196" t="str">
        <f t="shared" si="4"/>
        <v/>
      </c>
      <c s="196"/>
      <c s="196"/>
      <c s="198"/>
    </row>
    <row r="321" spans="1:4" ht="15">
      <c r="A321" s="196" t="str">
        <f t="shared" si="4"/>
        <v/>
      </c>
      <c s="196"/>
      <c s="196"/>
      <c s="198"/>
    </row>
    <row r="322" spans="1:4" ht="15">
      <c r="A322" s="196" t="str">
        <f t="shared" si="4"/>
        <v/>
      </c>
      <c s="196"/>
      <c s="196"/>
      <c s="198"/>
    </row>
    <row r="323" spans="1:4" ht="15">
      <c r="A323" s="196" t="str">
        <f t="shared" si="4"/>
        <v/>
      </c>
      <c s="196"/>
      <c s="196"/>
      <c s="198"/>
    </row>
    <row r="324" spans="1:4" ht="15">
      <c r="A324" s="196" t="str">
        <f t="shared" si="5" ref="A324:A387">IF($C324&lt;&gt;"",ROW($A322),"")</f>
        <v/>
      </c>
      <c s="196"/>
      <c s="196"/>
      <c s="198"/>
    </row>
    <row r="325" spans="1:4" ht="15">
      <c r="A325" s="196" t="str">
        <f t="shared" si="5"/>
        <v/>
      </c>
      <c s="196"/>
      <c s="196"/>
      <c s="198"/>
    </row>
    <row r="326" spans="1:4" ht="15">
      <c r="A326" s="196" t="str">
        <f t="shared" si="5"/>
        <v/>
      </c>
      <c s="196"/>
      <c s="196"/>
      <c s="198"/>
    </row>
    <row r="327" spans="1:4" ht="15">
      <c r="A327" s="196" t="str">
        <f t="shared" si="5"/>
        <v/>
      </c>
      <c s="196"/>
      <c s="196"/>
      <c s="198"/>
    </row>
    <row r="328" spans="1:4" ht="15">
      <c r="A328" s="196" t="str">
        <f t="shared" si="5"/>
        <v/>
      </c>
      <c s="196"/>
      <c s="196"/>
      <c s="198"/>
    </row>
    <row r="329" spans="1:4" ht="15">
      <c r="A329" s="196" t="str">
        <f t="shared" si="5"/>
        <v/>
      </c>
      <c s="196"/>
      <c s="196"/>
      <c s="198"/>
    </row>
    <row r="330" spans="1:4" ht="15">
      <c r="A330" s="196" t="str">
        <f t="shared" si="5"/>
        <v/>
      </c>
      <c s="196"/>
      <c s="196"/>
      <c s="198"/>
    </row>
    <row r="331" spans="1:4" ht="15">
      <c r="A331" s="196" t="str">
        <f t="shared" si="5"/>
        <v/>
      </c>
      <c s="196"/>
      <c s="196"/>
      <c s="198"/>
    </row>
    <row r="332" spans="1:4" ht="15">
      <c r="A332" s="196" t="str">
        <f t="shared" si="5"/>
        <v/>
      </c>
      <c s="196"/>
      <c s="196"/>
      <c s="198"/>
    </row>
    <row r="333" spans="1:4" ht="15">
      <c r="A333" s="196" t="str">
        <f t="shared" si="5"/>
        <v/>
      </c>
      <c s="196"/>
      <c s="196"/>
      <c s="198"/>
    </row>
    <row r="334" spans="1:4" ht="15">
      <c r="A334" s="196" t="str">
        <f t="shared" si="5"/>
        <v/>
      </c>
      <c s="196"/>
      <c s="196"/>
      <c s="198"/>
    </row>
    <row r="335" spans="1:4" ht="15">
      <c r="A335" s="196" t="str">
        <f t="shared" si="5"/>
        <v/>
      </c>
      <c s="196"/>
      <c s="196"/>
      <c s="198"/>
    </row>
    <row r="336" spans="1:4" ht="15">
      <c r="A336" s="196" t="str">
        <f t="shared" si="5"/>
        <v/>
      </c>
      <c s="196"/>
      <c s="196"/>
      <c s="198"/>
    </row>
    <row r="337" spans="1:4" ht="15">
      <c r="A337" s="196" t="str">
        <f t="shared" si="5"/>
        <v/>
      </c>
      <c s="196"/>
      <c s="196"/>
      <c s="198"/>
    </row>
    <row r="338" spans="1:4" ht="15">
      <c r="A338" s="196" t="str">
        <f t="shared" si="5"/>
        <v/>
      </c>
      <c s="196"/>
      <c s="196"/>
      <c s="198"/>
    </row>
    <row r="339" spans="1:4" ht="15">
      <c r="A339" s="196" t="str">
        <f t="shared" si="5"/>
        <v/>
      </c>
      <c s="196"/>
      <c s="196"/>
      <c s="198"/>
    </row>
    <row r="340" spans="1:4" ht="15">
      <c r="A340" s="196" t="str">
        <f t="shared" si="5"/>
        <v/>
      </c>
      <c s="196"/>
      <c s="196"/>
      <c s="198"/>
    </row>
    <row r="341" spans="1:4" ht="15">
      <c r="A341" s="196" t="str">
        <f t="shared" si="5"/>
        <v/>
      </c>
      <c s="196"/>
      <c s="196"/>
      <c s="198"/>
    </row>
    <row r="342" spans="1:4" ht="15">
      <c r="A342" s="196" t="str">
        <f t="shared" si="5"/>
        <v/>
      </c>
      <c s="196"/>
      <c s="196"/>
      <c s="198"/>
    </row>
    <row r="343" spans="1:4" ht="15">
      <c r="A343" s="196" t="str">
        <f t="shared" si="5"/>
        <v/>
      </c>
      <c s="196"/>
      <c s="196"/>
      <c s="198"/>
    </row>
    <row r="344" spans="1:4" ht="15">
      <c r="A344" s="196" t="str">
        <f t="shared" si="5"/>
        <v/>
      </c>
      <c s="196"/>
      <c s="196"/>
      <c s="198"/>
    </row>
    <row r="345" spans="1:4" ht="15">
      <c r="A345" s="196" t="str">
        <f t="shared" si="5"/>
        <v/>
      </c>
      <c s="196"/>
      <c s="196"/>
      <c s="198"/>
    </row>
    <row r="346" spans="1:4" ht="15">
      <c r="A346" s="196" t="str">
        <f t="shared" si="5"/>
        <v/>
      </c>
      <c s="196"/>
      <c s="196"/>
      <c s="198"/>
    </row>
    <row r="347" spans="1:4" ht="15">
      <c r="A347" s="196" t="str">
        <f t="shared" si="5"/>
        <v/>
      </c>
      <c s="196"/>
      <c s="196"/>
      <c s="198"/>
    </row>
    <row r="348" spans="1:4" ht="15">
      <c r="A348" s="196" t="str">
        <f t="shared" si="5"/>
        <v/>
      </c>
      <c s="196"/>
      <c s="196"/>
      <c s="198"/>
    </row>
    <row r="349" spans="1:4" ht="15">
      <c r="A349" s="196" t="str">
        <f t="shared" si="5"/>
        <v/>
      </c>
      <c s="196"/>
      <c s="196"/>
      <c s="198"/>
    </row>
    <row r="350" spans="1:4" ht="15">
      <c r="A350" s="196" t="str">
        <f t="shared" si="5"/>
        <v/>
      </c>
      <c s="196"/>
      <c s="196"/>
      <c s="198"/>
    </row>
    <row r="351" spans="1:4" ht="15">
      <c r="A351" s="196" t="str">
        <f t="shared" si="5"/>
        <v/>
      </c>
      <c s="196"/>
      <c s="196"/>
      <c s="198"/>
    </row>
    <row r="352" spans="1:4" ht="15">
      <c r="A352" s="196" t="str">
        <f t="shared" si="5"/>
        <v/>
      </c>
      <c s="196"/>
      <c s="196"/>
      <c s="198"/>
    </row>
    <row r="353" spans="1:4" ht="15">
      <c r="A353" s="196" t="str">
        <f t="shared" si="5"/>
        <v/>
      </c>
      <c s="196"/>
      <c s="196"/>
      <c s="198"/>
    </row>
    <row r="354" spans="1:4" ht="15">
      <c r="A354" s="196" t="str">
        <f t="shared" si="5"/>
        <v/>
      </c>
      <c s="196"/>
      <c s="196"/>
      <c s="198"/>
    </row>
    <row r="355" spans="1:4" ht="15">
      <c r="A355" s="196" t="str">
        <f t="shared" si="5"/>
        <v/>
      </c>
      <c s="196"/>
      <c s="196"/>
      <c s="198"/>
    </row>
    <row r="356" spans="1:4" ht="15">
      <c r="A356" s="196" t="str">
        <f t="shared" si="5"/>
        <v/>
      </c>
      <c s="196"/>
      <c s="196"/>
      <c s="198"/>
    </row>
    <row r="357" spans="1:4" ht="15">
      <c r="A357" s="196" t="str">
        <f t="shared" si="5"/>
        <v/>
      </c>
      <c s="196"/>
      <c s="196"/>
      <c s="198"/>
    </row>
    <row r="358" spans="1:4" ht="15">
      <c r="A358" s="196" t="str">
        <f t="shared" si="5"/>
        <v/>
      </c>
      <c s="196"/>
      <c s="196"/>
      <c s="198"/>
    </row>
    <row r="359" spans="1:4" ht="15">
      <c r="A359" s="196" t="str">
        <f t="shared" si="5"/>
        <v/>
      </c>
      <c s="196"/>
      <c s="196"/>
      <c s="198"/>
    </row>
    <row r="360" spans="1:4" ht="15">
      <c r="A360" s="196" t="str">
        <f t="shared" si="5"/>
        <v/>
      </c>
      <c s="196"/>
      <c s="196"/>
      <c s="198"/>
    </row>
    <row r="361" spans="1:4" ht="15">
      <c r="A361" s="196" t="str">
        <f t="shared" si="5"/>
        <v/>
      </c>
      <c s="196"/>
      <c s="196"/>
      <c s="198"/>
    </row>
    <row r="362" spans="1:4" ht="15">
      <c r="A362" s="196" t="str">
        <f t="shared" si="5"/>
        <v/>
      </c>
      <c s="196"/>
      <c s="196"/>
      <c s="198"/>
    </row>
    <row r="363" spans="1:4" ht="15">
      <c r="A363" s="196" t="str">
        <f t="shared" si="5"/>
        <v/>
      </c>
      <c s="196"/>
      <c s="196"/>
      <c s="198"/>
    </row>
    <row r="364" spans="1:4" ht="15">
      <c r="A364" s="196" t="str">
        <f t="shared" si="5"/>
        <v/>
      </c>
      <c s="196"/>
      <c s="196"/>
      <c s="198"/>
    </row>
    <row r="365" spans="1:4" ht="15">
      <c r="A365" s="196" t="str">
        <f t="shared" si="5"/>
        <v/>
      </c>
      <c s="196"/>
      <c s="196"/>
      <c s="198"/>
    </row>
    <row r="366" spans="1:4" ht="15">
      <c r="A366" s="196" t="str">
        <f t="shared" si="5"/>
        <v/>
      </c>
      <c s="196"/>
      <c s="196"/>
      <c s="198"/>
    </row>
    <row r="367" spans="1:4" ht="15">
      <c r="A367" s="196" t="str">
        <f t="shared" si="5"/>
        <v/>
      </c>
      <c s="196"/>
      <c s="196"/>
      <c s="198"/>
    </row>
    <row r="368" spans="1:4" ht="15">
      <c r="A368" s="196" t="str">
        <f t="shared" si="5"/>
        <v/>
      </c>
      <c s="196"/>
      <c s="196"/>
      <c s="198"/>
    </row>
    <row r="369" spans="1:4" ht="15">
      <c r="A369" s="196" t="str">
        <f t="shared" si="5"/>
        <v/>
      </c>
      <c s="196"/>
      <c s="196"/>
      <c s="198"/>
    </row>
    <row r="370" spans="1:4" ht="15">
      <c r="A370" s="196" t="str">
        <f t="shared" si="5"/>
        <v/>
      </c>
      <c s="196"/>
      <c s="196"/>
      <c s="198"/>
    </row>
    <row r="371" spans="1:4" ht="15">
      <c r="A371" s="196" t="str">
        <f t="shared" si="5"/>
        <v/>
      </c>
      <c s="196"/>
      <c s="196"/>
      <c s="198"/>
    </row>
    <row r="372" spans="1:4" ht="15">
      <c r="A372" s="196" t="str">
        <f t="shared" si="5"/>
        <v/>
      </c>
      <c s="196"/>
      <c s="196"/>
      <c s="198"/>
    </row>
    <row r="373" spans="1:4" ht="15">
      <c r="A373" s="196" t="str">
        <f t="shared" si="5"/>
        <v/>
      </c>
      <c s="196"/>
      <c s="196"/>
      <c s="198"/>
    </row>
    <row r="374" spans="1:4" ht="15">
      <c r="A374" s="196" t="str">
        <f t="shared" si="5"/>
        <v/>
      </c>
      <c s="196"/>
      <c s="196"/>
      <c s="198"/>
    </row>
    <row r="375" spans="1:4" ht="15">
      <c r="A375" s="196" t="str">
        <f t="shared" si="5"/>
        <v/>
      </c>
      <c s="196"/>
      <c s="196"/>
      <c s="198"/>
    </row>
    <row r="376" spans="1:4" ht="15">
      <c r="A376" s="196" t="str">
        <f t="shared" si="5"/>
        <v/>
      </c>
      <c s="196"/>
      <c s="196"/>
      <c s="198"/>
    </row>
    <row r="377" spans="1:4" ht="15">
      <c r="A377" s="196" t="str">
        <f t="shared" si="5"/>
        <v/>
      </c>
      <c s="196"/>
      <c s="196"/>
      <c s="198"/>
    </row>
    <row r="378" spans="1:4" ht="15">
      <c r="A378" s="196" t="str">
        <f t="shared" si="5"/>
        <v/>
      </c>
      <c s="196"/>
      <c s="196"/>
      <c s="198"/>
    </row>
    <row r="379" spans="1:4" ht="15">
      <c r="A379" s="196" t="str">
        <f t="shared" si="5"/>
        <v/>
      </c>
      <c s="196"/>
      <c s="196"/>
      <c s="198"/>
    </row>
    <row r="380" spans="1:4" ht="15">
      <c r="A380" s="196" t="str">
        <f t="shared" si="5"/>
        <v/>
      </c>
      <c s="196"/>
      <c s="196"/>
      <c s="198"/>
    </row>
    <row r="381" spans="1:4" ht="15">
      <c r="A381" s="196" t="str">
        <f t="shared" si="5"/>
        <v/>
      </c>
      <c s="196"/>
      <c s="196"/>
      <c s="198"/>
    </row>
    <row r="382" spans="1:4" ht="15">
      <c r="A382" s="196" t="str">
        <f t="shared" si="5"/>
        <v/>
      </c>
      <c s="196"/>
      <c s="196"/>
      <c s="198"/>
    </row>
    <row r="383" spans="1:4" ht="15">
      <c r="A383" s="196" t="str">
        <f t="shared" si="5"/>
        <v/>
      </c>
      <c s="196"/>
      <c s="196"/>
      <c s="198"/>
    </row>
    <row r="384" spans="1:4" ht="15">
      <c r="A384" s="196" t="str">
        <f t="shared" si="5"/>
        <v/>
      </c>
      <c s="196"/>
      <c s="196"/>
      <c s="198"/>
    </row>
    <row r="385" spans="1:4" ht="15">
      <c r="A385" s="196" t="str">
        <f t="shared" si="5"/>
        <v/>
      </c>
      <c s="196"/>
      <c s="196"/>
      <c s="198"/>
    </row>
    <row r="386" spans="1:4" ht="15">
      <c r="A386" s="196" t="str">
        <f t="shared" si="5"/>
        <v/>
      </c>
      <c s="196"/>
      <c s="196"/>
      <c s="198"/>
    </row>
    <row r="387" spans="1:4" ht="15">
      <c r="A387" s="196" t="str">
        <f t="shared" si="5"/>
        <v/>
      </c>
      <c s="196"/>
      <c s="196"/>
      <c s="198"/>
    </row>
    <row r="388" spans="1:4" ht="15">
      <c r="A388" s="196" t="str">
        <f t="shared" si="6" ref="A388:A451">IF($C388&lt;&gt;"",ROW($A386),"")</f>
        <v/>
      </c>
      <c s="196"/>
      <c s="196"/>
      <c s="198"/>
    </row>
    <row r="389" spans="1:4" ht="15">
      <c r="A389" s="196" t="str">
        <f t="shared" si="6"/>
        <v/>
      </c>
      <c s="196"/>
      <c s="196"/>
      <c s="198"/>
    </row>
    <row r="390" spans="1:4" ht="15">
      <c r="A390" s="196" t="str">
        <f t="shared" si="6"/>
        <v/>
      </c>
      <c s="196"/>
      <c s="196"/>
      <c s="198"/>
    </row>
    <row r="391" spans="1:4" ht="15">
      <c r="A391" s="196" t="str">
        <f t="shared" si="6"/>
        <v/>
      </c>
      <c s="196"/>
      <c s="196"/>
      <c s="198"/>
    </row>
    <row r="392" spans="1:4" ht="15">
      <c r="A392" s="196" t="str">
        <f t="shared" si="6"/>
        <v/>
      </c>
      <c s="196"/>
      <c s="196"/>
      <c s="198"/>
    </row>
    <row r="393" spans="1:4" ht="15">
      <c r="A393" s="196" t="str">
        <f t="shared" si="6"/>
        <v/>
      </c>
      <c s="196"/>
      <c s="196"/>
      <c s="198"/>
    </row>
    <row r="394" spans="1:4" ht="15">
      <c r="A394" s="196" t="str">
        <f t="shared" si="6"/>
        <v/>
      </c>
      <c s="196"/>
      <c s="196"/>
      <c s="198"/>
    </row>
    <row r="395" spans="1:4" ht="15">
      <c r="A395" s="196" t="str">
        <f t="shared" si="6"/>
        <v/>
      </c>
      <c s="196"/>
      <c s="196"/>
      <c s="198"/>
    </row>
    <row r="396" spans="1:4" ht="15">
      <c r="A396" s="196" t="str">
        <f t="shared" si="6"/>
        <v/>
      </c>
      <c s="196"/>
      <c s="196"/>
      <c s="198"/>
    </row>
    <row r="397" spans="1:4" ht="15">
      <c r="A397" s="196" t="str">
        <f t="shared" si="6"/>
        <v/>
      </c>
      <c s="196"/>
      <c s="196"/>
      <c s="198"/>
    </row>
    <row r="398" spans="1:4" ht="15">
      <c r="A398" s="196" t="str">
        <f t="shared" si="6"/>
        <v/>
      </c>
      <c s="196"/>
      <c s="196"/>
      <c s="198"/>
    </row>
    <row r="399" spans="1:4" ht="15">
      <c r="A399" s="196" t="str">
        <f t="shared" si="6"/>
        <v/>
      </c>
      <c s="196"/>
      <c s="196"/>
      <c s="198"/>
    </row>
    <row r="400" spans="1:4" ht="15">
      <c r="A400" s="196" t="str">
        <f t="shared" si="6"/>
        <v/>
      </c>
      <c s="196"/>
      <c s="196"/>
      <c s="198"/>
    </row>
    <row r="401" spans="1:4" ht="15">
      <c r="A401" s="196" t="str">
        <f t="shared" si="6"/>
        <v/>
      </c>
      <c s="196"/>
      <c s="196"/>
      <c s="198"/>
    </row>
    <row r="402" spans="1:4" ht="15">
      <c r="A402" s="196" t="str">
        <f t="shared" si="6"/>
        <v/>
      </c>
      <c s="196"/>
      <c s="196"/>
      <c s="198"/>
    </row>
    <row r="403" spans="1:4" ht="15">
      <c r="A403" s="196" t="str">
        <f t="shared" si="6"/>
        <v/>
      </c>
      <c s="196"/>
      <c s="196"/>
      <c s="198"/>
    </row>
    <row r="404" spans="1:4" ht="15">
      <c r="A404" s="196" t="str">
        <f t="shared" si="6"/>
        <v/>
      </c>
      <c s="196"/>
      <c s="196"/>
      <c s="198"/>
    </row>
    <row r="405" spans="1:4" ht="15">
      <c r="A405" s="196" t="str">
        <f t="shared" si="6"/>
        <v/>
      </c>
      <c s="196"/>
      <c s="196"/>
      <c s="198"/>
    </row>
    <row r="406" spans="1:4" ht="15">
      <c r="A406" s="196" t="str">
        <f t="shared" si="6"/>
        <v/>
      </c>
      <c s="196"/>
      <c s="196"/>
      <c s="198"/>
    </row>
    <row r="407" spans="1:4" ht="15">
      <c r="A407" s="196" t="str">
        <f t="shared" si="6"/>
        <v/>
      </c>
      <c s="196"/>
      <c s="196"/>
      <c s="198"/>
    </row>
    <row r="408" spans="1:4" ht="15">
      <c r="A408" s="196" t="str">
        <f t="shared" si="6"/>
        <v/>
      </c>
      <c s="196"/>
      <c s="196"/>
      <c s="198"/>
    </row>
    <row r="409" spans="1:4" ht="15">
      <c r="A409" s="196" t="str">
        <f t="shared" si="6"/>
        <v/>
      </c>
      <c s="196"/>
      <c s="196"/>
      <c s="198"/>
    </row>
    <row r="410" spans="1:4" ht="15">
      <c r="A410" s="196" t="str">
        <f t="shared" si="6"/>
        <v/>
      </c>
      <c s="196"/>
      <c s="196"/>
      <c s="198"/>
    </row>
    <row r="411" spans="1:4" ht="15">
      <c r="A411" s="196" t="str">
        <f t="shared" si="6"/>
        <v/>
      </c>
      <c s="196"/>
      <c s="196"/>
      <c s="198"/>
    </row>
    <row r="412" spans="1:4" ht="15">
      <c r="A412" s="196" t="str">
        <f t="shared" si="6"/>
        <v/>
      </c>
      <c s="196"/>
      <c s="196"/>
      <c s="198"/>
    </row>
    <row r="413" spans="1:4" ht="15">
      <c r="A413" s="196" t="str">
        <f t="shared" si="6"/>
        <v/>
      </c>
      <c s="196"/>
      <c s="196"/>
      <c s="198"/>
    </row>
    <row r="414" spans="1:4" ht="15">
      <c r="A414" s="196" t="str">
        <f t="shared" si="6"/>
        <v/>
      </c>
      <c s="196"/>
      <c s="196"/>
      <c s="198"/>
    </row>
    <row r="415" spans="1:4" ht="15">
      <c r="A415" s="196" t="str">
        <f t="shared" si="6"/>
        <v/>
      </c>
      <c s="196"/>
      <c s="196"/>
      <c s="198"/>
    </row>
    <row r="416" spans="1:4" ht="15">
      <c r="A416" s="196" t="str">
        <f t="shared" si="6"/>
        <v/>
      </c>
      <c s="196"/>
      <c s="196"/>
      <c s="198"/>
    </row>
    <row r="417" spans="1:4" ht="15">
      <c r="A417" s="196" t="str">
        <f t="shared" si="6"/>
        <v/>
      </c>
      <c s="196"/>
      <c s="196"/>
      <c s="198"/>
    </row>
    <row r="418" spans="1:4" ht="15">
      <c r="A418" s="196" t="str">
        <f t="shared" si="6"/>
        <v/>
      </c>
      <c s="196"/>
      <c s="196"/>
      <c s="198"/>
    </row>
    <row r="419" spans="1:4" ht="15">
      <c r="A419" s="196" t="str">
        <f t="shared" si="6"/>
        <v/>
      </c>
      <c s="196"/>
      <c s="196"/>
      <c s="198"/>
    </row>
    <row r="420" spans="1:4" ht="15">
      <c r="A420" s="196" t="str">
        <f t="shared" si="6"/>
        <v/>
      </c>
      <c s="196"/>
      <c s="196"/>
      <c s="198"/>
    </row>
    <row r="421" spans="1:4" ht="15">
      <c r="A421" s="196" t="str">
        <f t="shared" si="6"/>
        <v/>
      </c>
      <c s="196"/>
      <c s="196"/>
      <c s="198"/>
    </row>
    <row r="422" spans="1:4" ht="15">
      <c r="A422" s="196" t="str">
        <f t="shared" si="6"/>
        <v/>
      </c>
      <c s="196"/>
      <c s="196"/>
      <c s="198"/>
    </row>
    <row r="423" spans="1:4" ht="15">
      <c r="A423" s="196" t="str">
        <f t="shared" si="6"/>
        <v/>
      </c>
      <c s="196"/>
      <c s="196"/>
      <c s="198"/>
    </row>
    <row r="424" spans="1:4" ht="15">
      <c r="A424" s="196" t="str">
        <f t="shared" si="6"/>
        <v/>
      </c>
      <c s="196"/>
      <c s="196"/>
      <c s="198"/>
    </row>
    <row r="425" spans="1:4" ht="15">
      <c r="A425" s="196" t="str">
        <f t="shared" si="6"/>
        <v/>
      </c>
      <c s="196"/>
      <c s="196"/>
      <c s="198"/>
    </row>
    <row r="426" spans="1:4" ht="15">
      <c r="A426" s="196" t="str">
        <f t="shared" si="6"/>
        <v/>
      </c>
      <c s="196"/>
      <c s="196"/>
      <c s="198"/>
    </row>
    <row r="427" spans="1:4" ht="15">
      <c r="A427" s="196" t="str">
        <f t="shared" si="6"/>
        <v/>
      </c>
      <c s="196"/>
      <c s="196"/>
      <c s="198"/>
    </row>
    <row r="428" spans="1:4" ht="15">
      <c r="A428" s="196" t="str">
        <f t="shared" si="6"/>
        <v/>
      </c>
      <c s="196"/>
      <c s="196"/>
      <c s="198"/>
    </row>
    <row r="429" spans="1:4" ht="15">
      <c r="A429" s="196" t="str">
        <f t="shared" si="6"/>
        <v/>
      </c>
      <c s="196"/>
      <c s="196"/>
      <c s="198"/>
    </row>
    <row r="430" spans="1:4" ht="15">
      <c r="A430" s="196" t="str">
        <f t="shared" si="6"/>
        <v/>
      </c>
      <c s="196"/>
      <c s="196"/>
      <c s="198"/>
    </row>
    <row r="431" spans="1:4" ht="15">
      <c r="A431" s="196" t="str">
        <f t="shared" si="6"/>
        <v/>
      </c>
      <c s="196"/>
      <c s="196"/>
      <c s="198"/>
    </row>
    <row r="432" spans="1:4" ht="15">
      <c r="A432" s="196" t="str">
        <f t="shared" si="6"/>
        <v/>
      </c>
      <c s="196"/>
      <c s="196"/>
      <c s="198"/>
    </row>
    <row r="433" spans="1:4" ht="15">
      <c r="A433" s="196" t="str">
        <f t="shared" si="6"/>
        <v/>
      </c>
      <c s="196"/>
      <c s="196"/>
      <c s="198"/>
    </row>
    <row r="434" spans="1:4" ht="15">
      <c r="A434" s="196" t="str">
        <f t="shared" si="6"/>
        <v/>
      </c>
      <c s="196"/>
      <c s="196"/>
      <c s="198"/>
    </row>
    <row r="435" spans="1:4" ht="15">
      <c r="A435" s="196" t="str">
        <f t="shared" si="6"/>
        <v/>
      </c>
      <c s="196"/>
      <c s="196"/>
      <c s="198"/>
    </row>
    <row r="436" spans="1:4" ht="15">
      <c r="A436" s="196" t="str">
        <f t="shared" si="6"/>
        <v/>
      </c>
      <c s="196"/>
      <c s="196"/>
      <c s="198"/>
    </row>
    <row r="437" spans="1:4" ht="15">
      <c r="A437" s="196" t="str">
        <f t="shared" si="6"/>
        <v/>
      </c>
      <c s="196"/>
      <c s="196"/>
      <c s="198"/>
    </row>
    <row r="438" spans="1:4" ht="15">
      <c r="A438" s="196" t="str">
        <f t="shared" si="6"/>
        <v/>
      </c>
      <c s="196"/>
      <c s="196"/>
      <c s="198"/>
    </row>
    <row r="439" spans="1:4" ht="15">
      <c r="A439" s="196" t="str">
        <f t="shared" si="6"/>
        <v/>
      </c>
      <c s="196"/>
      <c s="196"/>
      <c s="198"/>
    </row>
    <row r="440" spans="1:4" ht="15">
      <c r="A440" s="196" t="str">
        <f t="shared" si="6"/>
        <v/>
      </c>
      <c s="196"/>
      <c s="196"/>
      <c s="198"/>
    </row>
    <row r="441" spans="1:4" ht="15">
      <c r="A441" s="196" t="str">
        <f t="shared" si="6"/>
        <v/>
      </c>
      <c s="196"/>
      <c s="196"/>
      <c s="198"/>
    </row>
    <row r="442" spans="1:4" ht="15">
      <c r="A442" s="196" t="str">
        <f t="shared" si="6"/>
        <v/>
      </c>
      <c s="196"/>
      <c s="196"/>
      <c s="198"/>
    </row>
    <row r="443" spans="1:4" ht="15">
      <c r="A443" s="196" t="str">
        <f t="shared" si="6"/>
        <v/>
      </c>
      <c s="196"/>
      <c s="196"/>
      <c s="198"/>
    </row>
    <row r="444" spans="1:4" ht="15">
      <c r="A444" s="196" t="str">
        <f t="shared" si="6"/>
        <v/>
      </c>
      <c s="196"/>
      <c s="196"/>
      <c s="198"/>
    </row>
    <row r="445" spans="1:4" ht="15">
      <c r="A445" s="196" t="str">
        <f t="shared" si="6"/>
        <v/>
      </c>
      <c s="196"/>
      <c s="196"/>
      <c s="198"/>
    </row>
    <row r="446" spans="1:4" ht="15">
      <c r="A446" s="196" t="str">
        <f t="shared" si="6"/>
        <v/>
      </c>
      <c s="196"/>
      <c s="196"/>
      <c s="198"/>
    </row>
    <row r="447" spans="1:4" ht="15">
      <c r="A447" s="196" t="str">
        <f t="shared" si="6"/>
        <v/>
      </c>
      <c s="196"/>
      <c s="196"/>
      <c s="198"/>
    </row>
    <row r="448" spans="1:4" ht="15">
      <c r="A448" s="196" t="str">
        <f t="shared" si="6"/>
        <v/>
      </c>
      <c s="196"/>
      <c s="196"/>
      <c s="198"/>
    </row>
    <row r="449" spans="1:4" ht="15">
      <c r="A449" s="196" t="str">
        <f t="shared" si="6"/>
        <v/>
      </c>
      <c s="196"/>
      <c s="196"/>
      <c s="198"/>
    </row>
    <row r="450" spans="1:4" ht="15">
      <c r="A450" s="196" t="str">
        <f t="shared" si="6"/>
        <v/>
      </c>
      <c s="196"/>
      <c s="196"/>
      <c s="198"/>
    </row>
    <row r="451" spans="1:4" ht="15">
      <c r="A451" s="196" t="str">
        <f t="shared" si="6"/>
        <v/>
      </c>
      <c s="196"/>
      <c s="196"/>
      <c s="198"/>
    </row>
    <row r="452" spans="1:4" ht="15">
      <c r="A452" s="196" t="str">
        <f t="shared" si="7" ref="A452:A515">IF($C452&lt;&gt;"",ROW($A450),"")</f>
        <v/>
      </c>
      <c s="196"/>
      <c s="196"/>
      <c s="198"/>
    </row>
    <row r="453" spans="1:4" ht="15">
      <c r="A453" s="196" t="str">
        <f t="shared" si="7"/>
        <v/>
      </c>
      <c s="196"/>
      <c s="196"/>
      <c s="198"/>
    </row>
    <row r="454" spans="1:4" ht="15">
      <c r="A454" s="196" t="str">
        <f t="shared" si="7"/>
        <v/>
      </c>
      <c s="196"/>
      <c s="196"/>
      <c s="198"/>
    </row>
    <row r="455" spans="1:4" ht="15">
      <c r="A455" s="196" t="str">
        <f t="shared" si="7"/>
        <v/>
      </c>
      <c s="196"/>
      <c s="196"/>
      <c s="198"/>
    </row>
    <row r="456" spans="1:4" ht="15">
      <c r="A456" s="196" t="str">
        <f t="shared" si="7"/>
        <v/>
      </c>
      <c s="196"/>
      <c s="196"/>
      <c s="198"/>
    </row>
    <row r="457" spans="1:4" ht="15">
      <c r="A457" s="196" t="str">
        <f t="shared" si="7"/>
        <v/>
      </c>
      <c s="196"/>
      <c s="196"/>
      <c s="198"/>
    </row>
    <row r="458" spans="1:4" ht="15">
      <c r="A458" s="196" t="str">
        <f t="shared" si="7"/>
        <v/>
      </c>
      <c s="196"/>
      <c s="196"/>
      <c s="198"/>
    </row>
    <row r="459" spans="1:4" ht="15">
      <c r="A459" s="196" t="str">
        <f t="shared" si="7"/>
        <v/>
      </c>
      <c s="196"/>
      <c s="196"/>
      <c s="198"/>
    </row>
    <row r="460" spans="1:4" ht="15">
      <c r="A460" s="196" t="str">
        <f t="shared" si="7"/>
        <v/>
      </c>
      <c s="196"/>
      <c s="196"/>
      <c s="198"/>
    </row>
    <row r="461" spans="1:4" ht="15">
      <c r="A461" s="196" t="str">
        <f t="shared" si="7"/>
        <v/>
      </c>
      <c s="196"/>
      <c s="196"/>
      <c s="198"/>
    </row>
    <row r="462" spans="1:4" ht="15">
      <c r="A462" s="196" t="str">
        <f t="shared" si="7"/>
        <v/>
      </c>
      <c s="196"/>
      <c s="196"/>
      <c s="198"/>
    </row>
    <row r="463" spans="1:4" ht="15">
      <c r="A463" s="196" t="str">
        <f t="shared" si="7"/>
        <v/>
      </c>
      <c s="196"/>
      <c s="196"/>
      <c s="198"/>
    </row>
    <row r="464" spans="1:4" ht="15">
      <c r="A464" s="196" t="str">
        <f t="shared" si="7"/>
        <v/>
      </c>
      <c s="196"/>
      <c s="196"/>
      <c s="198"/>
    </row>
    <row r="465" spans="1:4" ht="15">
      <c r="A465" s="196" t="str">
        <f t="shared" si="7"/>
        <v/>
      </c>
      <c s="196"/>
      <c s="196"/>
      <c s="198"/>
    </row>
    <row r="466" spans="1:4" ht="15">
      <c r="A466" s="196" t="str">
        <f t="shared" si="7"/>
        <v/>
      </c>
      <c s="196"/>
      <c s="196"/>
      <c s="198"/>
    </row>
    <row r="467" spans="1:4" ht="15">
      <c r="A467" s="196" t="str">
        <f t="shared" si="7"/>
        <v/>
      </c>
      <c s="196"/>
      <c s="196"/>
      <c s="198"/>
    </row>
    <row r="468" spans="1:4" ht="15">
      <c r="A468" s="196" t="str">
        <f t="shared" si="7"/>
        <v/>
      </c>
      <c s="196"/>
      <c s="196"/>
      <c s="198"/>
    </row>
    <row r="469" spans="1:4" ht="15">
      <c r="A469" s="196" t="str">
        <f t="shared" si="7"/>
        <v/>
      </c>
      <c s="196"/>
      <c s="196"/>
      <c s="198"/>
    </row>
    <row r="470" spans="1:4" ht="15">
      <c r="A470" s="196" t="str">
        <f t="shared" si="7"/>
        <v/>
      </c>
      <c s="196"/>
      <c s="196"/>
      <c s="198"/>
    </row>
    <row r="471" spans="1:4" ht="15">
      <c r="A471" s="196" t="str">
        <f t="shared" si="7"/>
        <v/>
      </c>
      <c s="196"/>
      <c s="196"/>
      <c s="198"/>
    </row>
    <row r="472" spans="1:4" ht="15">
      <c r="A472" s="196" t="str">
        <f t="shared" si="7"/>
        <v/>
      </c>
      <c s="196"/>
      <c s="196"/>
      <c s="198"/>
    </row>
    <row r="473" spans="1:4" ht="15">
      <c r="A473" s="196" t="str">
        <f t="shared" si="7"/>
        <v/>
      </c>
      <c s="196"/>
      <c s="196"/>
      <c s="198"/>
    </row>
    <row r="474" spans="1:4" ht="15">
      <c r="A474" s="196" t="str">
        <f t="shared" si="7"/>
        <v/>
      </c>
      <c s="196"/>
      <c s="196"/>
      <c s="198"/>
    </row>
    <row r="475" spans="1:4" ht="15">
      <c r="A475" s="196" t="str">
        <f t="shared" si="7"/>
        <v/>
      </c>
      <c s="196"/>
      <c s="196"/>
      <c s="198"/>
    </row>
    <row r="476" spans="1:4" ht="15">
      <c r="A476" s="196" t="str">
        <f t="shared" si="7"/>
        <v/>
      </c>
      <c s="196"/>
      <c s="196"/>
      <c s="198"/>
    </row>
    <row r="477" spans="1:4" ht="15">
      <c r="A477" s="196" t="str">
        <f t="shared" si="7"/>
        <v/>
      </c>
      <c s="196"/>
      <c s="196"/>
      <c s="198"/>
    </row>
    <row r="478" spans="1:4" ht="15">
      <c r="A478" s="196" t="str">
        <f t="shared" si="7"/>
        <v/>
      </c>
      <c s="196"/>
      <c s="196"/>
      <c s="198"/>
    </row>
    <row r="479" spans="1:4" ht="15">
      <c r="A479" s="196" t="str">
        <f t="shared" si="7"/>
        <v/>
      </c>
      <c s="196"/>
      <c s="196"/>
      <c s="198"/>
    </row>
    <row r="480" spans="1:4" ht="15">
      <c r="A480" s="196" t="str">
        <f t="shared" si="7"/>
        <v/>
      </c>
      <c s="196"/>
      <c s="196"/>
      <c s="198"/>
    </row>
    <row r="481" spans="1:4" ht="15">
      <c r="A481" s="196" t="str">
        <f t="shared" si="7"/>
        <v/>
      </c>
      <c s="196"/>
      <c s="196"/>
      <c s="198"/>
    </row>
    <row r="482" spans="1:4" ht="15">
      <c r="A482" s="196" t="str">
        <f t="shared" si="7"/>
        <v/>
      </c>
      <c s="196"/>
      <c s="196"/>
      <c s="198"/>
    </row>
    <row r="483" spans="1:4" ht="15">
      <c r="A483" s="196" t="str">
        <f t="shared" si="7"/>
        <v/>
      </c>
      <c s="196"/>
      <c s="196"/>
      <c s="198"/>
    </row>
    <row r="484" spans="1:4" ht="15">
      <c r="A484" s="196" t="str">
        <f t="shared" si="7"/>
        <v/>
      </c>
      <c s="196"/>
      <c s="196"/>
      <c s="198"/>
    </row>
    <row r="485" spans="1:4" ht="15">
      <c r="A485" s="196" t="str">
        <f t="shared" si="7"/>
        <v/>
      </c>
      <c s="196"/>
      <c s="196"/>
      <c s="198"/>
    </row>
    <row r="486" spans="1:4" ht="15">
      <c r="A486" s="196" t="str">
        <f t="shared" si="7"/>
        <v/>
      </c>
      <c s="196"/>
      <c s="196"/>
      <c s="198"/>
    </row>
    <row r="487" spans="1:4" ht="15">
      <c r="A487" s="196" t="str">
        <f t="shared" si="7"/>
        <v/>
      </c>
      <c s="196"/>
      <c s="196"/>
      <c s="198"/>
    </row>
    <row r="488" spans="1:4" ht="15">
      <c r="A488" s="196" t="str">
        <f t="shared" si="7"/>
        <v/>
      </c>
      <c s="196"/>
      <c s="196"/>
      <c s="198"/>
    </row>
    <row r="489" spans="1:4" ht="15">
      <c r="A489" s="196" t="str">
        <f t="shared" si="7"/>
        <v/>
      </c>
      <c s="196"/>
      <c s="196"/>
      <c s="198"/>
    </row>
    <row r="490" spans="1:4" ht="15">
      <c r="A490" s="196" t="str">
        <f t="shared" si="7"/>
        <v/>
      </c>
      <c s="196"/>
      <c s="196"/>
      <c s="198"/>
    </row>
    <row r="491" spans="1:4" ht="15">
      <c r="A491" s="196" t="str">
        <f t="shared" si="7"/>
        <v/>
      </c>
      <c s="196"/>
      <c s="196"/>
      <c s="198"/>
    </row>
    <row r="492" spans="1:4" ht="15">
      <c r="A492" s="196" t="str">
        <f t="shared" si="7"/>
        <v/>
      </c>
      <c s="196"/>
      <c s="196"/>
      <c s="198"/>
    </row>
    <row r="493" spans="1:4" ht="15">
      <c r="A493" s="196" t="str">
        <f t="shared" si="7"/>
        <v/>
      </c>
      <c s="196"/>
      <c s="196"/>
      <c s="198"/>
    </row>
    <row r="494" spans="1:4" ht="15">
      <c r="A494" s="196" t="str">
        <f t="shared" si="7"/>
        <v/>
      </c>
      <c s="196"/>
      <c s="196"/>
      <c s="198"/>
    </row>
    <row r="495" spans="1:4" ht="15">
      <c r="A495" s="196" t="str">
        <f t="shared" si="7"/>
        <v/>
      </c>
      <c s="196"/>
      <c s="196"/>
      <c s="198"/>
    </row>
    <row r="496" spans="1:4" ht="15">
      <c r="A496" s="196" t="str">
        <f t="shared" si="7"/>
        <v/>
      </c>
      <c s="196"/>
      <c s="196"/>
      <c s="198"/>
    </row>
    <row r="497" spans="1:4" ht="15">
      <c r="A497" s="196" t="str">
        <f t="shared" si="7"/>
        <v/>
      </c>
      <c s="196"/>
      <c s="196"/>
      <c s="198"/>
    </row>
    <row r="498" spans="1:4" ht="15">
      <c r="A498" s="196" t="str">
        <f t="shared" si="7"/>
        <v/>
      </c>
      <c s="196"/>
      <c s="196"/>
      <c s="198"/>
    </row>
    <row r="499" spans="1:4" ht="15">
      <c r="A499" s="196" t="str">
        <f t="shared" si="7"/>
        <v/>
      </c>
      <c s="196"/>
      <c s="196"/>
      <c s="198"/>
    </row>
    <row r="500" spans="1:4" ht="15">
      <c r="A500" s="196" t="str">
        <f t="shared" si="7"/>
        <v/>
      </c>
      <c s="196"/>
      <c s="196"/>
      <c s="198"/>
    </row>
    <row r="501" spans="1:4" ht="15">
      <c r="A501" s="196" t="str">
        <f t="shared" si="7"/>
        <v/>
      </c>
      <c s="196"/>
      <c s="196"/>
      <c s="198"/>
    </row>
    <row r="502" spans="1:4" ht="15">
      <c r="A502" s="196" t="str">
        <f t="shared" si="7"/>
        <v/>
      </c>
      <c s="196"/>
      <c s="196"/>
      <c s="198"/>
    </row>
    <row r="503" spans="1:4" ht="15">
      <c r="A503" s="196" t="str">
        <f t="shared" si="7"/>
        <v/>
      </c>
      <c s="196"/>
      <c s="196"/>
      <c s="198"/>
    </row>
    <row r="504" spans="1:4" ht="15">
      <c r="A504" s="196" t="str">
        <f t="shared" si="7"/>
        <v/>
      </c>
      <c s="196"/>
      <c s="196"/>
      <c s="198"/>
    </row>
    <row r="505" spans="1:4" ht="15">
      <c r="A505" s="196" t="str">
        <f t="shared" si="7"/>
        <v/>
      </c>
      <c s="196"/>
      <c s="196"/>
      <c s="198"/>
    </row>
    <row r="506" spans="1:4" ht="15">
      <c r="A506" s="196" t="str">
        <f t="shared" si="7"/>
        <v/>
      </c>
      <c s="196"/>
      <c s="196"/>
      <c s="198"/>
    </row>
    <row r="507" spans="1:4" ht="15">
      <c r="A507" s="196" t="str">
        <f t="shared" si="7"/>
        <v/>
      </c>
      <c s="196"/>
      <c s="196"/>
      <c s="198"/>
    </row>
    <row r="508" spans="1:4" ht="15">
      <c r="A508" s="196" t="str">
        <f t="shared" si="7"/>
        <v/>
      </c>
      <c s="196"/>
      <c s="196"/>
      <c s="198"/>
    </row>
    <row r="509" spans="1:4" ht="15">
      <c r="A509" s="196" t="str">
        <f t="shared" si="7"/>
        <v/>
      </c>
      <c s="196"/>
      <c s="196"/>
      <c s="198"/>
    </row>
    <row r="510" spans="1:4" ht="15">
      <c r="A510" s="196" t="str">
        <f t="shared" si="7"/>
        <v/>
      </c>
      <c s="196"/>
      <c s="196"/>
      <c s="198"/>
    </row>
    <row r="511" spans="1:4" ht="15">
      <c r="A511" s="196" t="str">
        <f t="shared" si="7"/>
        <v/>
      </c>
      <c s="196"/>
      <c s="196"/>
      <c s="198"/>
    </row>
    <row r="512" spans="1:4" ht="15">
      <c r="A512" s="196" t="str">
        <f t="shared" si="7"/>
        <v/>
      </c>
      <c s="196"/>
      <c s="196"/>
      <c s="198"/>
    </row>
    <row r="513" spans="1:4" ht="15">
      <c r="A513" s="196" t="str">
        <f t="shared" si="7"/>
        <v/>
      </c>
      <c s="196"/>
      <c s="196"/>
      <c s="198"/>
    </row>
    <row r="514" spans="1:4" ht="15">
      <c r="A514" s="196" t="str">
        <f t="shared" si="7"/>
        <v/>
      </c>
      <c s="196"/>
      <c s="196"/>
      <c s="198"/>
    </row>
    <row r="515" spans="1:4" ht="15">
      <c r="A515" s="196" t="str">
        <f t="shared" si="7"/>
        <v/>
      </c>
      <c s="196"/>
      <c s="196"/>
      <c s="198"/>
    </row>
    <row r="516" spans="1:4" ht="15">
      <c r="A516" s="196" t="str">
        <f t="shared" si="8" ref="A516:A579">IF($C516&lt;&gt;"",ROW($A514),"")</f>
        <v/>
      </c>
      <c s="196"/>
      <c s="196"/>
      <c s="198"/>
    </row>
    <row r="517" spans="1:4" ht="15">
      <c r="A517" s="196" t="str">
        <f t="shared" si="8"/>
        <v/>
      </c>
      <c s="196"/>
      <c s="196"/>
      <c s="198"/>
    </row>
    <row r="518" spans="1:4" ht="15">
      <c r="A518" s="196" t="str">
        <f t="shared" si="8"/>
        <v/>
      </c>
      <c s="196"/>
      <c s="196"/>
      <c s="198"/>
    </row>
    <row r="519" spans="1:4" ht="15">
      <c r="A519" s="196" t="str">
        <f t="shared" si="8"/>
        <v/>
      </c>
      <c s="196"/>
      <c s="196"/>
      <c s="198"/>
    </row>
    <row r="520" spans="1:4" ht="15">
      <c r="A520" s="196" t="str">
        <f t="shared" si="8"/>
        <v/>
      </c>
      <c s="196"/>
      <c s="196"/>
      <c s="198"/>
    </row>
    <row r="521" spans="1:4" ht="15">
      <c r="A521" s="196" t="str">
        <f t="shared" si="8"/>
        <v/>
      </c>
      <c s="196"/>
      <c s="196"/>
      <c s="198"/>
    </row>
    <row r="522" spans="1:4" ht="15">
      <c r="A522" s="196" t="str">
        <f t="shared" si="8"/>
        <v/>
      </c>
      <c s="196"/>
      <c s="196"/>
      <c s="198"/>
    </row>
    <row r="523" spans="1:4" ht="15">
      <c r="A523" s="196" t="str">
        <f t="shared" si="8"/>
        <v/>
      </c>
      <c s="196"/>
      <c s="196"/>
      <c s="198"/>
    </row>
    <row r="524" spans="1:4" ht="15">
      <c r="A524" s="196" t="str">
        <f t="shared" si="8"/>
        <v/>
      </c>
      <c s="196"/>
      <c s="196"/>
      <c s="198"/>
    </row>
    <row r="525" spans="1:4" ht="15">
      <c r="A525" s="196" t="str">
        <f t="shared" si="8"/>
        <v/>
      </c>
      <c s="196"/>
      <c s="196"/>
      <c s="198"/>
    </row>
    <row r="526" spans="1:4" ht="15">
      <c r="A526" s="196" t="str">
        <f t="shared" si="8"/>
        <v/>
      </c>
      <c s="196"/>
      <c s="196"/>
      <c s="198"/>
    </row>
    <row r="527" spans="1:4" ht="15">
      <c r="A527" s="196" t="str">
        <f t="shared" si="8"/>
        <v/>
      </c>
      <c s="196"/>
      <c s="196"/>
      <c s="198"/>
    </row>
    <row r="528" spans="1:4" ht="15">
      <c r="A528" s="196" t="str">
        <f t="shared" si="8"/>
        <v/>
      </c>
      <c s="196"/>
      <c s="196"/>
      <c s="198"/>
    </row>
    <row r="529" spans="1:4" ht="15">
      <c r="A529" s="196" t="str">
        <f t="shared" si="8"/>
        <v/>
      </c>
      <c s="196"/>
      <c s="196"/>
      <c s="198"/>
    </row>
    <row r="530" spans="1:4" ht="15">
      <c r="A530" s="196" t="str">
        <f t="shared" si="8"/>
        <v/>
      </c>
      <c s="196"/>
      <c s="196"/>
      <c s="198"/>
    </row>
    <row r="531" spans="1:4" ht="15">
      <c r="A531" s="196" t="str">
        <f t="shared" si="8"/>
        <v/>
      </c>
      <c s="196"/>
      <c s="196"/>
      <c s="198"/>
    </row>
    <row r="532" spans="1:4" ht="15">
      <c r="A532" s="196" t="str">
        <f t="shared" si="8"/>
        <v/>
      </c>
      <c s="196"/>
      <c s="196"/>
      <c s="198"/>
    </row>
    <row r="533" spans="1:4" ht="15">
      <c r="A533" s="196" t="str">
        <f t="shared" si="8"/>
        <v/>
      </c>
      <c s="196"/>
      <c s="196"/>
      <c s="198"/>
    </row>
    <row r="534" spans="1:4" ht="15">
      <c r="A534" s="196" t="str">
        <f t="shared" si="8"/>
        <v/>
      </c>
      <c s="196"/>
      <c s="196"/>
      <c s="198"/>
    </row>
    <row r="535" spans="1:4" ht="15">
      <c r="A535" s="196" t="str">
        <f t="shared" si="8"/>
        <v/>
      </c>
      <c s="196"/>
      <c s="196"/>
      <c s="198"/>
    </row>
    <row r="536" spans="1:4" ht="15">
      <c r="A536" s="196" t="str">
        <f t="shared" si="8"/>
        <v/>
      </c>
      <c s="196"/>
      <c s="196"/>
      <c s="198"/>
    </row>
    <row r="537" spans="1:4" ht="15">
      <c r="A537" s="196" t="str">
        <f t="shared" si="8"/>
        <v/>
      </c>
      <c s="196"/>
      <c s="196"/>
      <c s="198"/>
    </row>
    <row r="538" spans="1:4" ht="15">
      <c r="A538" s="196" t="str">
        <f t="shared" si="8"/>
        <v/>
      </c>
      <c s="196"/>
      <c s="196"/>
      <c s="198"/>
    </row>
    <row r="539" spans="1:4" ht="15">
      <c r="A539" s="196" t="str">
        <f t="shared" si="8"/>
        <v/>
      </c>
      <c s="196"/>
      <c s="196"/>
      <c s="198"/>
    </row>
    <row r="540" spans="1:4" ht="15">
      <c r="A540" s="196" t="str">
        <f t="shared" si="8"/>
        <v/>
      </c>
      <c s="196"/>
      <c s="196"/>
      <c s="198"/>
    </row>
    <row r="541" spans="1:4" ht="15">
      <c r="A541" s="196" t="str">
        <f t="shared" si="8"/>
        <v/>
      </c>
      <c s="196"/>
      <c s="196"/>
      <c s="198"/>
    </row>
    <row r="542" spans="1:4" ht="15">
      <c r="A542" s="196" t="str">
        <f t="shared" si="8"/>
        <v/>
      </c>
      <c s="196"/>
      <c s="196"/>
      <c s="198"/>
    </row>
    <row r="543" spans="1:4" ht="15">
      <c r="A543" s="196" t="str">
        <f t="shared" si="8"/>
        <v/>
      </c>
      <c s="196"/>
      <c s="196"/>
      <c s="198"/>
    </row>
    <row r="544" spans="1:4" ht="15">
      <c r="A544" s="196" t="str">
        <f t="shared" si="8"/>
        <v/>
      </c>
      <c s="196"/>
      <c s="196"/>
      <c s="198"/>
    </row>
    <row r="545" spans="1:4" ht="15">
      <c r="A545" s="196" t="str">
        <f t="shared" si="8"/>
        <v/>
      </c>
      <c s="196"/>
      <c s="196"/>
      <c s="198"/>
    </row>
    <row r="546" spans="1:4" ht="15">
      <c r="A546" s="196" t="str">
        <f t="shared" si="8"/>
        <v/>
      </c>
      <c s="196"/>
      <c s="196"/>
      <c s="198"/>
    </row>
    <row r="547" spans="1:4" ht="15">
      <c r="A547" s="196" t="str">
        <f t="shared" si="8"/>
        <v/>
      </c>
      <c s="196"/>
      <c s="196"/>
      <c s="198"/>
    </row>
    <row r="548" spans="1:4" ht="15">
      <c r="A548" s="196" t="str">
        <f t="shared" si="8"/>
        <v/>
      </c>
      <c s="196"/>
      <c s="196"/>
      <c s="198"/>
    </row>
    <row r="549" spans="1:4" ht="15">
      <c r="A549" s="196" t="str">
        <f t="shared" si="8"/>
        <v/>
      </c>
      <c s="196"/>
      <c s="196"/>
      <c s="198"/>
    </row>
    <row r="550" spans="1:4" ht="15">
      <c r="A550" s="196" t="str">
        <f t="shared" si="8"/>
        <v/>
      </c>
      <c s="196"/>
      <c s="196"/>
      <c s="198"/>
    </row>
    <row r="551" spans="1:4" ht="15">
      <c r="A551" s="196" t="str">
        <f t="shared" si="8"/>
        <v/>
      </c>
      <c s="196"/>
      <c s="196"/>
      <c s="198"/>
    </row>
    <row r="552" spans="1:4" ht="15">
      <c r="A552" s="196" t="str">
        <f t="shared" si="8"/>
        <v/>
      </c>
      <c s="196"/>
      <c s="196"/>
      <c s="198"/>
    </row>
    <row r="553" spans="1:4" ht="15">
      <c r="A553" s="196" t="str">
        <f t="shared" si="8"/>
        <v/>
      </c>
      <c s="196"/>
      <c s="196"/>
      <c s="198"/>
    </row>
    <row r="554" spans="1:4" ht="15">
      <c r="A554" s="196" t="str">
        <f t="shared" si="8"/>
        <v/>
      </c>
      <c s="196"/>
      <c s="196"/>
      <c s="198"/>
    </row>
    <row r="555" spans="1:4" ht="15">
      <c r="A555" s="196" t="str">
        <f t="shared" si="8"/>
        <v/>
      </c>
      <c s="196"/>
      <c s="196"/>
      <c s="198"/>
    </row>
    <row r="556" spans="1:4" ht="15">
      <c r="A556" s="196" t="str">
        <f t="shared" si="8"/>
        <v/>
      </c>
      <c s="196"/>
      <c s="196"/>
      <c s="198"/>
    </row>
    <row r="557" spans="1:4" ht="15">
      <c r="A557" s="196" t="str">
        <f t="shared" si="8"/>
        <v/>
      </c>
      <c s="196"/>
      <c s="196"/>
      <c s="198"/>
    </row>
    <row r="558" spans="1:4" ht="15">
      <c r="A558" s="196" t="str">
        <f t="shared" si="8"/>
        <v/>
      </c>
      <c s="196"/>
      <c s="196"/>
      <c s="198"/>
    </row>
    <row r="559" spans="1:4" ht="15">
      <c r="A559" s="196" t="str">
        <f t="shared" si="8"/>
        <v/>
      </c>
      <c s="196"/>
      <c s="196"/>
      <c s="198"/>
    </row>
    <row r="560" spans="1:4" ht="15">
      <c r="A560" s="196" t="str">
        <f t="shared" si="8"/>
        <v/>
      </c>
      <c s="196"/>
      <c s="196"/>
      <c s="198"/>
    </row>
    <row r="561" spans="1:4" ht="15">
      <c r="A561" s="196" t="str">
        <f t="shared" si="8"/>
        <v/>
      </c>
      <c s="196"/>
      <c s="196"/>
      <c s="198"/>
    </row>
    <row r="562" spans="1:4" ht="15">
      <c r="A562" s="196" t="str">
        <f t="shared" si="8"/>
        <v/>
      </c>
      <c s="196"/>
      <c s="196"/>
      <c s="198"/>
    </row>
    <row r="563" spans="1:4" ht="15">
      <c r="A563" s="196" t="str">
        <f t="shared" si="8"/>
        <v/>
      </c>
      <c s="196"/>
      <c s="196"/>
      <c s="198"/>
    </row>
    <row r="564" spans="1:4" ht="15">
      <c r="A564" s="196" t="str">
        <f t="shared" si="8"/>
        <v/>
      </c>
      <c s="196"/>
      <c s="196"/>
      <c s="198"/>
    </row>
    <row r="565" spans="1:4" ht="15">
      <c r="A565" s="196" t="str">
        <f t="shared" si="8"/>
        <v/>
      </c>
      <c s="196"/>
      <c s="196"/>
      <c s="198"/>
    </row>
    <row r="566" spans="1:4" ht="15">
      <c r="A566" s="196" t="str">
        <f t="shared" si="8"/>
        <v/>
      </c>
      <c s="196"/>
      <c s="196"/>
      <c s="198"/>
    </row>
    <row r="567" spans="1:4" ht="15">
      <c r="A567" s="196" t="str">
        <f t="shared" si="8"/>
        <v/>
      </c>
      <c s="196"/>
      <c s="196"/>
      <c s="198"/>
    </row>
    <row r="568" spans="1:4" ht="15">
      <c r="A568" s="196" t="str">
        <f t="shared" si="8"/>
        <v/>
      </c>
      <c s="196"/>
      <c s="196"/>
      <c s="198"/>
    </row>
    <row r="569" spans="1:4" ht="15">
      <c r="A569" s="196" t="str">
        <f t="shared" si="8"/>
        <v/>
      </c>
      <c s="196"/>
      <c s="196"/>
      <c s="198"/>
    </row>
    <row r="570" spans="1:4" ht="15">
      <c r="A570" s="196" t="str">
        <f t="shared" si="8"/>
        <v/>
      </c>
      <c s="196"/>
      <c s="196"/>
      <c s="198"/>
    </row>
    <row r="571" spans="1:4" ht="15">
      <c r="A571" s="196" t="str">
        <f t="shared" si="8"/>
        <v/>
      </c>
      <c s="196"/>
      <c s="196"/>
      <c s="198"/>
    </row>
    <row r="572" spans="1:4" ht="15">
      <c r="A572" s="196" t="str">
        <f t="shared" si="8"/>
        <v/>
      </c>
      <c s="196"/>
      <c s="196"/>
      <c s="198"/>
    </row>
    <row r="573" spans="1:4" ht="15">
      <c r="A573" s="196" t="str">
        <f t="shared" si="8"/>
        <v/>
      </c>
      <c s="196"/>
      <c s="196"/>
      <c s="198"/>
    </row>
    <row r="574" spans="1:4" ht="15">
      <c r="A574" s="196" t="str">
        <f t="shared" si="8"/>
        <v/>
      </c>
      <c s="196"/>
      <c s="196"/>
      <c s="198"/>
    </row>
    <row r="575" spans="1:4" ht="15">
      <c r="A575" s="196" t="str">
        <f t="shared" si="8"/>
        <v/>
      </c>
      <c s="196"/>
      <c s="196"/>
      <c s="198"/>
    </row>
    <row r="576" spans="1:4" ht="15">
      <c r="A576" s="196" t="str">
        <f t="shared" si="8"/>
        <v/>
      </c>
      <c s="196"/>
      <c s="196"/>
      <c s="198"/>
    </row>
    <row r="577" spans="1:4" ht="15">
      <c r="A577" s="196" t="str">
        <f t="shared" si="8"/>
        <v/>
      </c>
      <c s="196"/>
      <c s="196"/>
      <c s="198"/>
    </row>
    <row r="578" spans="1:4" ht="15">
      <c r="A578" s="196" t="str">
        <f t="shared" si="8"/>
        <v/>
      </c>
      <c s="196"/>
      <c s="196"/>
      <c s="198"/>
    </row>
    <row r="579" spans="1:4" ht="15">
      <c r="A579" s="196" t="str">
        <f t="shared" si="8"/>
        <v/>
      </c>
      <c s="196"/>
      <c s="196"/>
      <c s="198"/>
    </row>
    <row r="580" spans="1:4" ht="15">
      <c r="A580" s="196" t="str">
        <f t="shared" si="9" ref="A580:A643">IF($C580&lt;&gt;"",ROW($A578),"")</f>
        <v/>
      </c>
      <c s="196"/>
      <c s="196"/>
      <c s="198"/>
    </row>
    <row r="581" spans="1:4" ht="15">
      <c r="A581" s="196" t="str">
        <f t="shared" si="9"/>
        <v/>
      </c>
      <c s="196"/>
      <c s="196"/>
      <c s="198"/>
    </row>
    <row r="582" spans="1:4" ht="15">
      <c r="A582" s="196" t="str">
        <f t="shared" si="9"/>
        <v/>
      </c>
      <c s="196"/>
      <c s="196"/>
      <c s="198"/>
    </row>
    <row r="583" spans="1:4" ht="15">
      <c r="A583" s="196" t="str">
        <f t="shared" si="9"/>
        <v/>
      </c>
      <c s="196"/>
      <c s="196"/>
      <c s="198"/>
    </row>
    <row r="584" spans="1:4" ht="15">
      <c r="A584" s="196" t="str">
        <f t="shared" si="9"/>
        <v/>
      </c>
      <c s="196"/>
      <c s="196"/>
      <c s="198"/>
    </row>
    <row r="585" spans="1:4" ht="15">
      <c r="A585" s="196" t="str">
        <f t="shared" si="9"/>
        <v/>
      </c>
      <c s="196"/>
      <c s="196"/>
      <c s="198"/>
    </row>
    <row r="586" spans="1:4" ht="15">
      <c r="A586" s="196" t="str">
        <f t="shared" si="9"/>
        <v/>
      </c>
      <c s="196"/>
      <c s="196"/>
      <c s="198"/>
    </row>
    <row r="587" spans="1:4" ht="15">
      <c r="A587" s="196" t="str">
        <f t="shared" si="9"/>
        <v/>
      </c>
      <c s="196"/>
      <c s="196"/>
      <c s="198"/>
    </row>
    <row r="588" spans="1:4" ht="15">
      <c r="A588" s="196" t="str">
        <f t="shared" si="9"/>
        <v/>
      </c>
      <c s="196"/>
      <c s="196"/>
      <c s="198"/>
    </row>
    <row r="589" spans="1:4" ht="15">
      <c r="A589" s="196" t="str">
        <f t="shared" si="9"/>
        <v/>
      </c>
      <c s="196"/>
      <c s="196"/>
      <c s="198"/>
    </row>
    <row r="590" spans="1:4" ht="15">
      <c r="A590" s="196" t="str">
        <f t="shared" si="9"/>
        <v/>
      </c>
      <c s="196"/>
      <c s="196"/>
      <c s="198"/>
    </row>
    <row r="591" spans="1:4" ht="15">
      <c r="A591" s="196" t="str">
        <f t="shared" si="9"/>
        <v/>
      </c>
      <c s="196"/>
      <c s="196"/>
      <c s="198"/>
    </row>
    <row r="592" spans="1:4" ht="15">
      <c r="A592" s="196" t="str">
        <f t="shared" si="9"/>
        <v/>
      </c>
      <c s="196"/>
      <c s="196"/>
      <c s="198"/>
    </row>
    <row r="593" spans="1:4" ht="15">
      <c r="A593" s="196" t="str">
        <f t="shared" si="9"/>
        <v/>
      </c>
      <c s="196"/>
      <c s="196"/>
      <c s="198"/>
    </row>
    <row r="594" spans="1:4" ht="15">
      <c r="A594" s="196" t="str">
        <f t="shared" si="9"/>
        <v/>
      </c>
      <c s="196"/>
      <c s="196"/>
      <c s="198"/>
    </row>
    <row r="595" spans="1:4" ht="15">
      <c r="A595" s="196" t="str">
        <f t="shared" si="9"/>
        <v/>
      </c>
      <c s="196"/>
      <c s="196"/>
      <c s="198"/>
    </row>
    <row r="596" spans="1:4" ht="15">
      <c r="A596" s="196" t="str">
        <f t="shared" si="9"/>
        <v/>
      </c>
      <c s="196"/>
      <c s="196"/>
      <c s="198"/>
    </row>
    <row r="597" spans="1:4" ht="15">
      <c r="A597" s="196" t="str">
        <f t="shared" si="9"/>
        <v/>
      </c>
      <c s="196"/>
      <c s="196"/>
      <c s="198"/>
    </row>
    <row r="598" spans="1:4" ht="15">
      <c r="A598" s="196" t="str">
        <f t="shared" si="9"/>
        <v/>
      </c>
      <c s="196"/>
      <c s="196"/>
      <c s="198"/>
    </row>
    <row r="599" spans="1:4" ht="15">
      <c r="A599" s="196" t="str">
        <f t="shared" si="9"/>
        <v/>
      </c>
      <c s="196"/>
      <c s="196"/>
      <c s="198"/>
    </row>
    <row r="600" spans="1:4" ht="15">
      <c r="A600" s="196" t="str">
        <f t="shared" si="9"/>
        <v/>
      </c>
      <c s="196"/>
      <c s="196"/>
      <c s="198"/>
    </row>
    <row r="601" spans="1:4" ht="15">
      <c r="A601" s="196" t="str">
        <f t="shared" si="9"/>
        <v/>
      </c>
      <c s="196"/>
      <c s="196"/>
      <c s="198"/>
    </row>
    <row r="602" spans="1:4" ht="15">
      <c r="A602" s="196" t="str">
        <f t="shared" si="9"/>
        <v/>
      </c>
      <c s="196"/>
      <c s="196"/>
      <c s="198"/>
    </row>
    <row r="603" spans="1:4" ht="15">
      <c r="A603" s="196" t="str">
        <f t="shared" si="9"/>
        <v/>
      </c>
      <c s="196"/>
      <c s="196"/>
      <c s="198"/>
    </row>
    <row r="604" spans="1:4" ht="15">
      <c r="A604" s="196" t="str">
        <f t="shared" si="9"/>
        <v/>
      </c>
      <c s="196"/>
      <c s="196"/>
      <c s="198"/>
    </row>
    <row r="605" spans="1:4" ht="15">
      <c r="A605" s="196" t="str">
        <f t="shared" si="9"/>
        <v/>
      </c>
      <c s="196"/>
      <c s="196"/>
      <c s="198"/>
    </row>
    <row r="606" spans="1:4" ht="15">
      <c r="A606" s="196" t="str">
        <f t="shared" si="9"/>
        <v/>
      </c>
      <c s="196"/>
      <c s="196"/>
      <c s="198"/>
    </row>
    <row r="607" spans="1:4" ht="15">
      <c r="A607" s="196" t="str">
        <f t="shared" si="9"/>
        <v/>
      </c>
      <c s="196"/>
      <c s="196"/>
      <c s="198"/>
    </row>
    <row r="608" spans="1:4" ht="15">
      <c r="A608" s="196" t="str">
        <f t="shared" si="9"/>
        <v/>
      </c>
      <c s="196"/>
      <c s="196"/>
      <c s="198"/>
    </row>
    <row r="609" spans="1:4" ht="15">
      <c r="A609" s="196" t="str">
        <f t="shared" si="9"/>
        <v/>
      </c>
      <c s="196"/>
      <c s="196"/>
      <c s="198"/>
    </row>
    <row r="610" spans="1:4" ht="15">
      <c r="A610" s="196" t="str">
        <f t="shared" si="9"/>
        <v/>
      </c>
      <c s="196"/>
      <c s="196"/>
      <c s="198"/>
    </row>
    <row r="611" spans="1:4" ht="15">
      <c r="A611" s="196" t="str">
        <f t="shared" si="9"/>
        <v/>
      </c>
      <c s="196"/>
      <c s="196"/>
      <c s="198"/>
    </row>
    <row r="612" spans="1:4" ht="15">
      <c r="A612" s="196" t="str">
        <f t="shared" si="9"/>
        <v/>
      </c>
      <c s="196"/>
      <c s="196"/>
      <c s="198"/>
    </row>
    <row r="613" spans="1:4" ht="15">
      <c r="A613" s="196" t="str">
        <f t="shared" si="9"/>
        <v/>
      </c>
      <c s="196"/>
      <c s="196"/>
      <c s="198"/>
    </row>
    <row r="614" spans="1:4" ht="15">
      <c r="A614" s="196" t="str">
        <f t="shared" si="9"/>
        <v/>
      </c>
      <c s="196"/>
      <c s="196"/>
      <c s="198"/>
    </row>
    <row r="615" spans="1:4" ht="15">
      <c r="A615" s="196" t="str">
        <f t="shared" si="9"/>
        <v/>
      </c>
      <c s="196"/>
      <c s="196"/>
      <c s="198"/>
    </row>
    <row r="616" spans="1:4" ht="15">
      <c r="A616" s="196" t="str">
        <f t="shared" si="9"/>
        <v/>
      </c>
      <c s="196"/>
      <c s="196"/>
      <c s="198"/>
    </row>
    <row r="617" spans="1:4" ht="15">
      <c r="A617" s="196" t="str">
        <f t="shared" si="9"/>
        <v/>
      </c>
      <c s="196"/>
      <c s="196"/>
      <c s="198"/>
    </row>
    <row r="618" spans="1:4" ht="15">
      <c r="A618" s="196" t="str">
        <f t="shared" si="9"/>
        <v/>
      </c>
      <c s="196"/>
      <c s="196"/>
      <c s="198"/>
    </row>
    <row r="619" spans="1:4" ht="15">
      <c r="A619" s="196" t="str">
        <f t="shared" si="9"/>
        <v/>
      </c>
      <c s="196"/>
      <c s="196"/>
      <c s="198"/>
    </row>
    <row r="620" spans="1:4" ht="15">
      <c r="A620" s="196" t="str">
        <f t="shared" si="9"/>
        <v/>
      </c>
      <c s="196"/>
      <c s="196"/>
      <c s="198"/>
    </row>
    <row r="621" spans="1:4" ht="15">
      <c r="A621" s="196" t="str">
        <f t="shared" si="9"/>
        <v/>
      </c>
      <c s="196"/>
      <c s="196"/>
      <c s="198"/>
    </row>
    <row r="622" spans="1:4" ht="15">
      <c r="A622" s="196" t="str">
        <f t="shared" si="9"/>
        <v/>
      </c>
      <c s="196"/>
      <c s="196"/>
      <c s="198"/>
    </row>
    <row r="623" spans="1:4" ht="15">
      <c r="A623" s="196" t="str">
        <f t="shared" si="9"/>
        <v/>
      </c>
      <c s="196"/>
      <c s="196"/>
      <c s="198"/>
    </row>
    <row r="624" spans="1:4" ht="15">
      <c r="A624" s="196" t="str">
        <f t="shared" si="9"/>
        <v/>
      </c>
      <c s="196"/>
      <c s="196"/>
      <c s="198"/>
    </row>
    <row r="625" spans="1:4" ht="15">
      <c r="A625" s="196" t="str">
        <f t="shared" si="9"/>
        <v/>
      </c>
      <c s="196"/>
      <c s="196"/>
      <c s="198"/>
    </row>
    <row r="626" spans="1:4" ht="15">
      <c r="A626" s="196" t="str">
        <f t="shared" si="9"/>
        <v/>
      </c>
      <c s="196"/>
      <c s="196"/>
      <c s="198"/>
    </row>
    <row r="627" spans="1:4" ht="15">
      <c r="A627" s="196" t="str">
        <f t="shared" si="9"/>
        <v/>
      </c>
      <c s="196"/>
      <c s="196"/>
      <c s="198"/>
    </row>
    <row r="628" spans="1:4" ht="15">
      <c r="A628" s="196" t="str">
        <f t="shared" si="9"/>
        <v/>
      </c>
      <c s="196"/>
      <c s="196"/>
      <c s="198"/>
    </row>
    <row r="629" spans="1:4" ht="15">
      <c r="A629" s="196" t="str">
        <f t="shared" si="9"/>
        <v/>
      </c>
      <c s="196"/>
      <c s="196"/>
      <c s="198"/>
    </row>
    <row r="630" spans="1:4" ht="15">
      <c r="A630" s="196" t="str">
        <f t="shared" si="9"/>
        <v/>
      </c>
      <c s="196"/>
      <c s="196"/>
      <c s="198"/>
    </row>
    <row r="631" spans="1:4" ht="15">
      <c r="A631" s="196" t="str">
        <f t="shared" si="9"/>
        <v/>
      </c>
      <c s="196"/>
      <c s="196"/>
      <c s="198"/>
    </row>
    <row r="632" spans="1:4" ht="15">
      <c r="A632" s="196" t="str">
        <f t="shared" si="9"/>
        <v/>
      </c>
      <c s="196"/>
      <c s="196"/>
      <c s="198"/>
    </row>
    <row r="633" spans="1:4" ht="15">
      <c r="A633" s="196" t="str">
        <f t="shared" si="9"/>
        <v/>
      </c>
      <c s="196"/>
      <c s="196"/>
      <c s="198"/>
    </row>
    <row r="634" spans="1:4" ht="15">
      <c r="A634" s="196" t="str">
        <f t="shared" si="9"/>
        <v/>
      </c>
      <c s="196"/>
      <c s="196"/>
      <c s="198"/>
    </row>
    <row r="635" spans="1:4" ht="15">
      <c r="A635" s="196" t="str">
        <f t="shared" si="9"/>
        <v/>
      </c>
      <c s="196"/>
      <c s="196"/>
      <c s="198"/>
    </row>
    <row r="636" spans="1:4" ht="15">
      <c r="A636" s="196" t="str">
        <f t="shared" si="9"/>
        <v/>
      </c>
      <c s="196"/>
      <c s="196"/>
      <c s="198"/>
    </row>
    <row r="637" spans="1:4" ht="15">
      <c r="A637" s="196" t="str">
        <f t="shared" si="9"/>
        <v/>
      </c>
      <c s="196"/>
      <c s="196"/>
      <c s="198"/>
    </row>
    <row r="638" spans="1:4" ht="15">
      <c r="A638" s="196" t="str">
        <f t="shared" si="9"/>
        <v/>
      </c>
      <c s="196"/>
      <c s="196"/>
      <c s="198"/>
    </row>
    <row r="639" spans="1:4" ht="15">
      <c r="A639" s="196" t="str">
        <f t="shared" si="9"/>
        <v/>
      </c>
      <c s="196"/>
      <c s="196"/>
      <c s="198"/>
    </row>
    <row r="640" spans="1:4" ht="15">
      <c r="A640" s="196" t="str">
        <f t="shared" si="9"/>
        <v/>
      </c>
      <c s="196"/>
      <c s="196"/>
      <c s="198"/>
    </row>
    <row r="641" spans="1:4" ht="15">
      <c r="A641" s="196" t="str">
        <f t="shared" si="9"/>
        <v/>
      </c>
      <c s="196"/>
      <c s="196"/>
      <c s="198"/>
    </row>
    <row r="642" spans="1:4" ht="15">
      <c r="A642" s="196" t="str">
        <f t="shared" si="9"/>
        <v/>
      </c>
      <c s="196"/>
      <c s="196"/>
      <c s="198"/>
    </row>
    <row r="643" spans="1:4" ht="15">
      <c r="A643" s="196" t="str">
        <f t="shared" si="9"/>
        <v/>
      </c>
      <c s="196"/>
      <c s="196"/>
      <c s="198"/>
    </row>
    <row r="644" spans="1:4" ht="15">
      <c r="A644" s="196" t="str">
        <f t="shared" si="10" ref="A644:A707">IF($C644&lt;&gt;"",ROW($A642),"")</f>
        <v/>
      </c>
      <c s="196"/>
      <c s="196"/>
      <c s="198"/>
    </row>
    <row r="645" spans="1:4" ht="15">
      <c r="A645" s="196" t="str">
        <f t="shared" si="10"/>
        <v/>
      </c>
      <c s="196"/>
      <c s="196"/>
      <c s="198"/>
    </row>
    <row r="646" spans="1:4" ht="15">
      <c r="A646" s="196" t="str">
        <f t="shared" si="10"/>
        <v/>
      </c>
      <c s="196"/>
      <c s="196"/>
      <c s="198"/>
    </row>
    <row r="647" spans="1:4" ht="15">
      <c r="A647" s="196" t="str">
        <f t="shared" si="10"/>
        <v/>
      </c>
      <c s="196"/>
      <c s="196"/>
      <c s="198"/>
    </row>
    <row r="648" spans="1:4" ht="15">
      <c r="A648" s="196" t="str">
        <f t="shared" si="10"/>
        <v/>
      </c>
      <c s="196"/>
      <c s="196"/>
      <c s="198"/>
    </row>
    <row r="649" spans="1:4" ht="15">
      <c r="A649" s="196" t="str">
        <f t="shared" si="10"/>
        <v/>
      </c>
      <c s="196"/>
      <c s="196"/>
      <c s="198"/>
    </row>
    <row r="650" spans="1:4" ht="15">
      <c r="A650" s="196" t="str">
        <f t="shared" si="10"/>
        <v/>
      </c>
      <c s="196"/>
      <c s="196"/>
      <c s="198"/>
    </row>
    <row r="651" spans="1:4" ht="15">
      <c r="A651" s="196" t="str">
        <f t="shared" si="10"/>
        <v/>
      </c>
      <c s="196"/>
      <c s="196"/>
      <c s="198"/>
    </row>
    <row r="652" spans="1:4" ht="15">
      <c r="A652" s="196" t="str">
        <f t="shared" si="10"/>
        <v/>
      </c>
      <c s="196"/>
      <c s="196"/>
      <c s="198"/>
    </row>
    <row r="653" spans="1:4" ht="15">
      <c r="A653" s="196" t="str">
        <f t="shared" si="10"/>
        <v/>
      </c>
      <c s="196"/>
      <c s="196"/>
      <c s="198"/>
    </row>
    <row r="654" spans="1:4" ht="15">
      <c r="A654" s="196" t="str">
        <f t="shared" si="10"/>
        <v/>
      </c>
      <c s="196"/>
      <c s="196"/>
      <c s="198"/>
    </row>
    <row r="655" spans="1:4" ht="15">
      <c r="A655" s="196" t="str">
        <f t="shared" si="10"/>
        <v/>
      </c>
      <c s="196"/>
      <c s="196"/>
      <c s="198"/>
    </row>
    <row r="656" spans="1:4" ht="15">
      <c r="A656" s="196" t="str">
        <f t="shared" si="10"/>
        <v/>
      </c>
      <c s="196"/>
      <c s="196"/>
      <c s="198"/>
    </row>
    <row r="657" spans="1:4" ht="15">
      <c r="A657" s="196" t="str">
        <f t="shared" si="10"/>
        <v/>
      </c>
      <c s="196"/>
      <c s="196"/>
      <c s="198"/>
    </row>
    <row r="658" spans="1:4" ht="15">
      <c r="A658" s="196" t="str">
        <f t="shared" si="10"/>
        <v/>
      </c>
      <c s="196"/>
      <c s="196"/>
      <c s="198"/>
    </row>
    <row r="659" spans="1:4" ht="15">
      <c r="A659" s="196" t="str">
        <f t="shared" si="10"/>
        <v/>
      </c>
      <c s="196"/>
      <c s="196"/>
      <c s="198"/>
    </row>
    <row r="660" spans="1:4" ht="15">
      <c r="A660" s="196" t="str">
        <f t="shared" si="10"/>
        <v/>
      </c>
      <c s="196"/>
      <c s="196"/>
      <c s="198"/>
    </row>
    <row r="661" spans="1:4" ht="15">
      <c r="A661" s="196" t="str">
        <f t="shared" si="10"/>
        <v/>
      </c>
      <c s="196"/>
      <c s="196"/>
      <c s="198"/>
    </row>
    <row r="662" spans="1:4" ht="15">
      <c r="A662" s="196" t="str">
        <f t="shared" si="10"/>
        <v/>
      </c>
      <c s="196"/>
      <c s="196"/>
      <c s="198"/>
    </row>
    <row r="663" spans="1:4" ht="15">
      <c r="A663" s="196" t="str">
        <f t="shared" si="10"/>
        <v/>
      </c>
      <c s="196"/>
      <c s="196"/>
      <c s="198"/>
    </row>
    <row r="664" spans="1:4" ht="15">
      <c r="A664" s="196" t="str">
        <f t="shared" si="10"/>
        <v/>
      </c>
      <c s="196"/>
      <c s="196"/>
      <c s="198"/>
    </row>
    <row r="665" spans="1:4" ht="15">
      <c r="A665" s="196" t="str">
        <f t="shared" si="10"/>
        <v/>
      </c>
      <c s="196"/>
      <c s="196"/>
      <c s="198"/>
    </row>
    <row r="666" spans="1:4" ht="15">
      <c r="A666" s="196" t="str">
        <f t="shared" si="10"/>
        <v/>
      </c>
      <c s="196"/>
      <c s="196"/>
      <c s="198"/>
    </row>
    <row r="667" spans="1:4" ht="15">
      <c r="A667" s="196" t="str">
        <f t="shared" si="10"/>
        <v/>
      </c>
      <c s="196"/>
      <c s="196"/>
      <c s="198"/>
    </row>
    <row r="668" spans="1:4" ht="15">
      <c r="A668" s="196" t="str">
        <f t="shared" si="10"/>
        <v/>
      </c>
      <c s="196"/>
      <c s="196"/>
      <c s="198"/>
    </row>
    <row r="669" spans="1:4" ht="15">
      <c r="A669" s="196" t="str">
        <f t="shared" si="10"/>
        <v/>
      </c>
      <c s="196"/>
      <c s="196"/>
      <c s="198"/>
    </row>
    <row r="670" spans="1:4" ht="15">
      <c r="A670" s="196" t="str">
        <f t="shared" si="10"/>
        <v/>
      </c>
      <c s="196"/>
      <c s="196"/>
      <c s="198"/>
    </row>
    <row r="671" spans="1:4" ht="15">
      <c r="A671" s="196" t="str">
        <f t="shared" si="10"/>
        <v/>
      </c>
      <c s="196"/>
      <c s="196"/>
      <c s="198"/>
    </row>
    <row r="672" spans="1:4" ht="15">
      <c r="A672" s="196" t="str">
        <f t="shared" si="10"/>
        <v/>
      </c>
      <c s="196"/>
      <c s="196"/>
      <c s="198"/>
    </row>
    <row r="673" spans="1:4" ht="15">
      <c r="A673" s="196" t="str">
        <f t="shared" si="10"/>
        <v/>
      </c>
      <c s="196"/>
      <c s="196"/>
      <c s="198"/>
    </row>
    <row r="674" spans="1:4" ht="15">
      <c r="A674" s="196" t="str">
        <f t="shared" si="10"/>
        <v/>
      </c>
      <c s="196"/>
      <c s="196"/>
      <c s="198"/>
    </row>
    <row r="675" spans="1:4" ht="15">
      <c r="A675" s="196" t="str">
        <f t="shared" si="10"/>
        <v/>
      </c>
      <c s="196"/>
      <c s="196"/>
      <c s="198"/>
    </row>
    <row r="676" spans="1:4" ht="15">
      <c r="A676" s="196" t="str">
        <f t="shared" si="10"/>
        <v/>
      </c>
      <c s="196"/>
      <c s="196"/>
      <c s="198"/>
    </row>
    <row r="677" spans="1:4" ht="15">
      <c r="A677" s="196" t="str">
        <f t="shared" si="10"/>
        <v/>
      </c>
      <c s="196"/>
      <c s="196"/>
      <c s="198"/>
    </row>
    <row r="678" spans="1:4" ht="15">
      <c r="A678" s="196" t="str">
        <f t="shared" si="10"/>
        <v/>
      </c>
      <c s="196"/>
      <c s="196"/>
      <c s="198"/>
    </row>
    <row r="679" spans="1:4" ht="15">
      <c r="A679" s="196" t="str">
        <f t="shared" si="10"/>
        <v/>
      </c>
      <c s="196"/>
      <c s="196"/>
      <c s="198"/>
    </row>
    <row r="680" spans="1:4" ht="15">
      <c r="A680" s="196" t="str">
        <f t="shared" si="10"/>
        <v/>
      </c>
      <c s="196"/>
      <c s="196"/>
      <c s="198"/>
    </row>
    <row r="681" spans="1:4" ht="15">
      <c r="A681" s="196" t="str">
        <f t="shared" si="10"/>
        <v/>
      </c>
      <c s="196"/>
      <c s="196"/>
      <c s="198"/>
    </row>
    <row r="682" spans="1:4" ht="15">
      <c r="A682" s="196" t="str">
        <f t="shared" si="10"/>
        <v/>
      </c>
      <c s="196"/>
      <c s="196"/>
      <c s="198"/>
    </row>
    <row r="683" spans="1:4" ht="15">
      <c r="A683" s="196" t="str">
        <f t="shared" si="10"/>
        <v/>
      </c>
      <c s="196"/>
      <c s="196"/>
      <c s="198"/>
    </row>
    <row r="684" spans="1:4" ht="15">
      <c r="A684" s="196" t="str">
        <f t="shared" si="10"/>
        <v/>
      </c>
      <c s="196"/>
      <c s="196"/>
      <c s="198"/>
    </row>
    <row r="685" spans="1:4" ht="15">
      <c r="A685" s="196" t="str">
        <f t="shared" si="10"/>
        <v/>
      </c>
      <c s="196"/>
      <c s="196"/>
      <c s="198"/>
    </row>
    <row r="686" spans="1:4" ht="15">
      <c r="A686" s="196" t="str">
        <f t="shared" si="10"/>
        <v/>
      </c>
      <c s="196"/>
      <c s="196"/>
      <c s="198"/>
    </row>
    <row r="687" spans="1:4" ht="15">
      <c r="A687" s="196" t="str">
        <f t="shared" si="10"/>
        <v/>
      </c>
      <c s="196"/>
      <c s="196"/>
      <c s="198"/>
    </row>
    <row r="688" spans="1:4" ht="15">
      <c r="A688" s="196" t="str">
        <f t="shared" si="10"/>
        <v/>
      </c>
      <c s="196"/>
      <c s="196"/>
      <c s="198"/>
    </row>
    <row r="689" spans="1:4" ht="15">
      <c r="A689" s="196" t="str">
        <f t="shared" si="10"/>
        <v/>
      </c>
      <c s="196"/>
      <c s="196"/>
      <c s="198"/>
    </row>
    <row r="690" spans="1:4" ht="15">
      <c r="A690" s="196" t="str">
        <f t="shared" si="10"/>
        <v/>
      </c>
      <c s="196"/>
      <c s="196"/>
      <c s="198"/>
    </row>
    <row r="691" spans="1:4" ht="15">
      <c r="A691" s="196" t="str">
        <f t="shared" si="10"/>
        <v/>
      </c>
      <c s="196"/>
      <c s="196"/>
      <c s="198"/>
    </row>
    <row r="692" spans="1:4" ht="15">
      <c r="A692" s="196" t="str">
        <f t="shared" si="10"/>
        <v/>
      </c>
      <c s="196"/>
      <c s="196"/>
      <c s="198"/>
    </row>
    <row r="693" spans="1:4" ht="15">
      <c r="A693" s="196" t="str">
        <f t="shared" si="10"/>
        <v/>
      </c>
      <c s="196"/>
      <c s="196"/>
      <c s="198"/>
    </row>
    <row r="694" spans="1:4" ht="15">
      <c r="A694" s="196" t="str">
        <f t="shared" si="10"/>
        <v/>
      </c>
      <c s="196"/>
      <c s="196"/>
      <c s="198"/>
    </row>
    <row r="695" spans="1:4" ht="15">
      <c r="A695" s="196" t="str">
        <f t="shared" si="10"/>
        <v/>
      </c>
      <c s="196"/>
      <c s="196"/>
      <c s="198"/>
    </row>
    <row r="696" spans="1:4" ht="15">
      <c r="A696" s="196" t="str">
        <f t="shared" si="10"/>
        <v/>
      </c>
      <c s="196"/>
      <c s="196"/>
      <c s="198"/>
    </row>
    <row r="697" spans="1:4" ht="15">
      <c r="A697" s="196" t="str">
        <f t="shared" si="10"/>
        <v/>
      </c>
      <c s="196"/>
      <c s="196"/>
      <c s="198"/>
    </row>
    <row r="698" spans="1:4" ht="15">
      <c r="A698" s="196" t="str">
        <f t="shared" si="10"/>
        <v/>
      </c>
      <c s="196"/>
      <c s="196"/>
      <c s="198"/>
    </row>
    <row r="699" spans="1:4" ht="15">
      <c r="A699" s="196" t="str">
        <f t="shared" si="10"/>
        <v/>
      </c>
      <c s="196"/>
      <c s="196"/>
      <c s="198"/>
    </row>
    <row r="700" spans="1:4" ht="15">
      <c r="A700" s="196" t="str">
        <f t="shared" si="10"/>
        <v/>
      </c>
      <c s="196"/>
      <c s="196"/>
      <c s="198"/>
    </row>
    <row r="701" spans="1:4" ht="15">
      <c r="A701" s="196" t="str">
        <f t="shared" si="10"/>
        <v/>
      </c>
      <c s="196"/>
      <c s="196"/>
      <c s="198"/>
    </row>
    <row r="702" spans="1:4" ht="15">
      <c r="A702" s="196" t="str">
        <f t="shared" si="10"/>
        <v/>
      </c>
      <c s="196"/>
      <c s="196"/>
      <c s="198"/>
    </row>
    <row r="703" spans="1:4" ht="15">
      <c r="A703" s="196" t="str">
        <f t="shared" si="10"/>
        <v/>
      </c>
      <c s="196"/>
      <c s="196"/>
      <c s="198"/>
    </row>
    <row r="704" spans="1:4" ht="15">
      <c r="A704" s="196" t="str">
        <f t="shared" si="10"/>
        <v/>
      </c>
      <c s="196"/>
      <c s="196"/>
      <c s="198"/>
    </row>
    <row r="705" spans="1:4" ht="15">
      <c r="A705" s="196" t="str">
        <f t="shared" si="10"/>
        <v/>
      </c>
      <c s="196"/>
      <c s="196"/>
      <c s="198"/>
    </row>
    <row r="706" spans="1:4" ht="15">
      <c r="A706" s="196" t="str">
        <f t="shared" si="10"/>
        <v/>
      </c>
      <c s="196"/>
      <c s="196"/>
      <c s="198"/>
    </row>
    <row r="707" spans="1:4" ht="15">
      <c r="A707" s="196" t="str">
        <f t="shared" si="10"/>
        <v/>
      </c>
      <c s="196"/>
      <c s="196"/>
      <c s="198"/>
    </row>
  </sheetData>
  <sheetProtection formatRows="0"/>
  <mergeCells count="1">
    <mergeCell ref="A1:D1"/>
  </mergeCells>
  <pageMargins left="0.7" right="0.7" top="0.75" bottom="0.75" header="0.3" footer="0.3"/>
  <pageSetup orientation="portrait" r:id="rId2"/>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7030A0"/>
    <pageSetUpPr fitToPage="1"/>
  </sheetPr>
  <dimension ref="A1:M27"/>
  <sheetViews>
    <sheetView workbookViewId="0" topLeftCell="A1">
      <selection pane="topLeft" activeCell="K8" sqref="K8:L8"/>
    </sheetView>
  </sheetViews>
  <sheetFormatPr defaultColWidth="0" defaultRowHeight="15" customHeight="1" zeroHeight="1"/>
  <cols>
    <col min="1" max="1" width="9.85714285714286" style="329" customWidth="1"/>
    <col min="2" max="2" width="8.28571428571429" style="107" customWidth="1"/>
    <col min="3" max="7" width="4.71428571428571" style="107" customWidth="1"/>
    <col min="8" max="8" width="8.28571428571429" style="107" customWidth="1"/>
    <col min="9" max="9" width="6.71428571428571" style="107" customWidth="1"/>
    <col min="10" max="10" width="9.85714285714286" style="107" customWidth="1"/>
    <col min="11" max="11" width="6.57142857142857" style="107" customWidth="1"/>
    <col min="12" max="12" width="10.8571428571429" style="107" customWidth="1"/>
    <col min="13" max="13" width="10.5714285714286" style="265" customWidth="1"/>
    <col min="14" max="14" width="3.42857142857143" customWidth="1"/>
    <col min="15" max="16384" width="14" hidden="1"/>
  </cols>
  <sheetData>
    <row r="1" spans="1:13" ht="24.75" customHeight="1">
      <c r="A1" s="961" t="s">
        <v>24</v>
      </c>
      <c s="962"/>
      <c s="962"/>
      <c s="962"/>
      <c s="962"/>
      <c s="962"/>
      <c s="962"/>
      <c s="962"/>
      <c s="962"/>
      <c s="962"/>
      <c s="962"/>
      <c s="962"/>
      <c s="962"/>
    </row>
    <row r="2" spans="1:13" ht="24.75" customHeight="1">
      <c r="A2" s="984" t="s">
        <v>150</v>
      </c>
      <c s="962"/>
      <c s="962"/>
      <c s="962"/>
      <c s="962"/>
      <c s="962"/>
      <c s="962"/>
      <c s="962"/>
      <c s="962"/>
      <c s="962"/>
      <c s="962"/>
      <c s="962"/>
      <c s="962"/>
    </row>
    <row r="3" spans="1:13" ht="20.25" customHeight="1">
      <c r="A3" s="975" t="s">
        <v>181</v>
      </c>
      <c s="976"/>
      <c s="976"/>
      <c s="976"/>
      <c s="976"/>
      <c s="976"/>
      <c s="976"/>
      <c s="976"/>
      <c s="976"/>
      <c s="976"/>
      <c s="976"/>
      <c s="976"/>
      <c s="976"/>
    </row>
    <row r="4" spans="1:13" ht="21.75" customHeight="1">
      <c r="A4" s="988" t="s">
        <v>182</v>
      </c>
      <c s="989"/>
      <c s="321"/>
      <c s="321"/>
      <c s="321"/>
      <c s="321"/>
      <c s="321"/>
      <c s="106" t="s">
        <v>183</v>
      </c>
      <c s="188"/>
      <c s="966"/>
      <c s="990"/>
      <c s="106" t="s">
        <v>10</v>
      </c>
      <c s="321"/>
    </row>
    <row r="5" spans="1:13" ht="24.75" customHeight="1">
      <c r="A5" s="970" t="s">
        <v>184</v>
      </c>
      <c s="962"/>
      <c s="966"/>
      <c s="967"/>
      <c s="967"/>
      <c s="967"/>
      <c s="967"/>
      <c s="967"/>
      <c s="970" t="s">
        <v>185</v>
      </c>
      <c s="962"/>
      <c s="966"/>
      <c s="967"/>
      <c s="967"/>
    </row>
    <row r="6" spans="1:13" ht="24.75" customHeight="1">
      <c r="A6" s="194" t="s">
        <v>186</v>
      </c>
      <c s="974"/>
      <c s="967"/>
      <c s="967"/>
      <c s="967"/>
      <c s="967"/>
      <c s="967"/>
      <c s="967"/>
      <c s="194" t="s">
        <v>187</v>
      </c>
      <c s="966"/>
      <c s="967"/>
      <c s="967"/>
      <c s="967"/>
    </row>
    <row r="7" spans="1:13" ht="24.75" customHeight="1">
      <c r="A7" s="973" t="s">
        <v>188</v>
      </c>
      <c s="962"/>
      <c s="962"/>
      <c s="962"/>
      <c s="962"/>
      <c s="972"/>
      <c s="967"/>
      <c s="967"/>
      <c s="967"/>
      <c s="967"/>
      <c s="967"/>
      <c s="967"/>
      <c s="967"/>
    </row>
    <row r="8" spans="1:13" ht="24.75" customHeight="1">
      <c r="A8" s="193" t="s">
        <v>189</v>
      </c>
      <c s="966"/>
      <c s="966"/>
      <c s="966"/>
      <c s="971" t="s">
        <v>156</v>
      </c>
      <c s="962"/>
      <c s="962"/>
      <c s="962"/>
      <c s="966"/>
      <c s="966"/>
      <c s="971" t="s">
        <v>157</v>
      </c>
      <c s="962"/>
      <c s="322"/>
    </row>
    <row r="9" spans="1:13" ht="24.75" customHeight="1">
      <c r="A9" s="195" t="s">
        <v>190</v>
      </c>
      <c s="106"/>
      <c s="106"/>
      <c s="106"/>
      <c s="966"/>
      <c s="967"/>
      <c s="968" t="s">
        <v>191</v>
      </c>
      <c s="969"/>
      <c s="321"/>
      <c s="323" t="s">
        <v>192</v>
      </c>
      <c s="321"/>
      <c s="324" t="s">
        <v>193</v>
      </c>
      <c s="321"/>
    </row>
    <row r="10" spans="1:13" ht="35.25" customHeight="1">
      <c r="A10" s="963" t="s">
        <v>194</v>
      </c>
      <c s="964"/>
      <c s="964"/>
      <c s="964"/>
      <c s="964"/>
      <c s="964"/>
      <c s="964"/>
      <c s="964"/>
      <c s="964"/>
      <c s="964"/>
      <c s="964"/>
      <c s="964"/>
      <c s="965"/>
    </row>
    <row r="11" spans="1:13" ht="42" customHeight="1">
      <c r="A11" s="977"/>
      <c s="978"/>
      <c s="978"/>
      <c s="978"/>
      <c s="978"/>
      <c s="978"/>
      <c s="978"/>
      <c s="978"/>
      <c s="978"/>
      <c s="978"/>
      <c s="978"/>
      <c s="978"/>
      <c s="979"/>
    </row>
    <row r="12" spans="1:13" ht="24.75" customHeight="1">
      <c r="A12" s="985" t="s">
        <v>195</v>
      </c>
      <c s="986"/>
      <c s="986"/>
      <c s="986"/>
      <c s="986"/>
      <c s="986"/>
      <c s="986"/>
      <c s="986"/>
      <c s="986"/>
      <c s="986"/>
      <c s="986"/>
      <c s="986"/>
      <c s="987"/>
    </row>
    <row r="13" spans="1:13" ht="46.5" customHeight="1">
      <c r="A13" s="977"/>
      <c s="978"/>
      <c s="978"/>
      <c s="978"/>
      <c s="978"/>
      <c s="978"/>
      <c s="978"/>
      <c s="978"/>
      <c s="978"/>
      <c s="978"/>
      <c s="978"/>
      <c s="978"/>
      <c s="979"/>
    </row>
    <row r="14" spans="1:13" ht="24.75" customHeight="1">
      <c r="A14" s="991" t="s">
        <v>196</v>
      </c>
      <c s="992"/>
      <c s="992"/>
      <c s="992"/>
      <c s="992"/>
      <c s="992"/>
      <c s="992"/>
      <c s="992"/>
      <c s="992"/>
      <c s="992"/>
      <c s="992"/>
      <c s="992"/>
      <c s="993"/>
    </row>
    <row r="15" spans="1:13" ht="27" customHeight="1">
      <c r="A15" s="980"/>
      <c s="978"/>
      <c s="978"/>
      <c s="978"/>
      <c s="978"/>
      <c s="978"/>
      <c s="978"/>
      <c s="978"/>
      <c s="978"/>
      <c s="978"/>
      <c s="978"/>
      <c s="978"/>
      <c s="979"/>
    </row>
    <row r="16" spans="1:13" ht="24.75" customHeight="1">
      <c r="A16" s="994" t="s">
        <v>197</v>
      </c>
      <c s="995"/>
      <c s="995"/>
      <c s="995"/>
      <c s="995"/>
      <c s="995"/>
      <c s="995"/>
      <c s="995"/>
      <c s="995"/>
      <c s="995"/>
      <c s="995"/>
      <c s="995"/>
      <c s="996"/>
    </row>
    <row r="17" spans="1:13" ht="27" customHeight="1">
      <c r="A17" s="980"/>
      <c s="978"/>
      <c s="978"/>
      <c s="978"/>
      <c s="978"/>
      <c s="978"/>
      <c s="978"/>
      <c s="978"/>
      <c s="978"/>
      <c s="978"/>
      <c s="978"/>
      <c s="978"/>
      <c s="979"/>
    </row>
    <row r="18" spans="1:1" ht="24.75" customHeight="1">
      <c r="A18" s="325" t="s">
        <v>198</v>
      </c>
    </row>
    <row r="19" spans="1:13" ht="46.5" customHeight="1">
      <c r="A19" s="977"/>
      <c s="978"/>
      <c s="978"/>
      <c s="978"/>
      <c s="978"/>
      <c s="978"/>
      <c s="978"/>
      <c s="978"/>
      <c s="978"/>
      <c s="978"/>
      <c s="978"/>
      <c s="978"/>
      <c s="979"/>
    </row>
    <row r="20" spans="1:11" ht="24.75" customHeight="1">
      <c r="A20" s="326"/>
      <c r="J20" s="1001" t="s">
        <v>199</v>
      </c>
      <c s="1001"/>
    </row>
    <row r="21" spans="1:11" ht="24.75" customHeight="1">
      <c r="A21" s="326"/>
      <c r="J21" s="1001" t="s">
        <v>200</v>
      </c>
      <c s="1001"/>
    </row>
    <row r="22" spans="1:1" ht="19.5" customHeight="1">
      <c r="A22" s="326"/>
    </row>
    <row r="23" spans="1:13" ht="19.5" customHeight="1">
      <c r="A23" s="327" t="s">
        <v>201</v>
      </c>
      <c s="90"/>
      <c s="90"/>
      <c s="90"/>
      <c s="90"/>
      <c s="90"/>
      <c s="90"/>
      <c s="90"/>
      <c s="90"/>
      <c s="90"/>
      <c s="90"/>
      <c s="90"/>
      <c s="328"/>
    </row>
    <row r="24" spans="1:13" ht="19.5" customHeight="1">
      <c r="A24" s="998" t="s">
        <v>202</v>
      </c>
      <c s="999"/>
      <c s="999"/>
      <c s="999"/>
      <c s="999"/>
      <c s="999"/>
      <c s="999"/>
      <c s="999"/>
      <c s="999"/>
      <c s="999"/>
      <c s="999"/>
      <c s="999"/>
      <c s="1000"/>
    </row>
    <row r="25" spans="1:13" ht="19.5" customHeight="1">
      <c r="A25" s="998" t="s">
        <v>203</v>
      </c>
      <c s="999"/>
      <c s="999"/>
      <c s="999"/>
      <c s="999"/>
      <c s="999"/>
      <c s="999"/>
      <c s="999"/>
      <c s="999"/>
      <c s="999"/>
      <c s="999"/>
      <c s="999"/>
      <c s="1000"/>
    </row>
    <row r="26" spans="1:13" ht="39.75" customHeight="1">
      <c r="A26" s="981" t="s">
        <v>204</v>
      </c>
      <c s="982"/>
      <c s="982"/>
      <c s="982"/>
      <c s="982"/>
      <c s="982"/>
      <c s="982"/>
      <c s="982"/>
      <c s="982"/>
      <c s="982"/>
      <c s="982"/>
      <c s="982"/>
      <c s="983"/>
    </row>
    <row r="27" spans="1:13" ht="46.5" customHeight="1">
      <c r="A27" s="997" t="s">
        <v>205</v>
      </c>
      <c s="982"/>
      <c s="982"/>
      <c s="982"/>
      <c s="982"/>
      <c s="982"/>
      <c s="982"/>
      <c s="982"/>
      <c s="982"/>
      <c s="982"/>
      <c s="982"/>
      <c s="982"/>
      <c s="983"/>
    </row>
    <row r="28" ht="15" customHeight="1" hidden="1"/>
    <row r="29" ht="15" customHeight="1" hidden="1"/>
    <row r="30" ht="15" customHeight="1" hidden="1"/>
    <row r="31" ht="15" customHeight="1" hidden="1"/>
    <row r="32" ht="15" customHeight="1" hidden="1"/>
    <row r="33" ht="15" customHeight="1" hidden="1"/>
    <row r="34" ht="15" customHeight="1" hidden="1"/>
    <row r="35" ht="15" customHeight="1" hidden="1"/>
    <row r="36" ht="15" customHeight="1" hidden="1"/>
    <row r="37" ht="15" customHeight="1" hidden="1"/>
    <row r="38" ht="15" customHeight="1" hidden="1"/>
    <row r="39" ht="15" customHeight="1" hidden="1"/>
    <row r="40" ht="15" customHeight="1" hidden="1"/>
    <row r="41" ht="15" customHeight="1" hidden="1"/>
    <row r="42" ht="15" customHeight="1" hidden="1"/>
    <row r="43" ht="15" customHeight="1" hidden="1"/>
    <row r="44" ht="15" customHeight="1" hidden="1"/>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sheetData>
  <sheetProtection password="CDA0" sheet="1" objects="1" scenarios="1" formatRows="0"/>
  <mergeCells count="34">
    <mergeCell ref="A27:M27"/>
    <mergeCell ref="A17:M17"/>
    <mergeCell ref="A25:M25"/>
    <mergeCell ref="A19:M19"/>
    <mergeCell ref="J20:K20"/>
    <mergeCell ref="J21:K21"/>
    <mergeCell ref="A24:M24"/>
    <mergeCell ref="A13:M13"/>
    <mergeCell ref="C5:H5"/>
    <mergeCell ref="A15:M15"/>
    <mergeCell ref="A26:M26"/>
    <mergeCell ref="A2:M2"/>
    <mergeCell ref="A12:M12"/>
    <mergeCell ref="A4:B4"/>
    <mergeCell ref="A11:M11"/>
    <mergeCell ref="E8:H8"/>
    <mergeCell ref="I5:J5"/>
    <mergeCell ref="E9:F9"/>
    <mergeCell ref="J4:K4"/>
    <mergeCell ref="A14:M14"/>
    <mergeCell ref="A16:M16"/>
    <mergeCell ref="A1:M1"/>
    <mergeCell ref="A10:M10"/>
    <mergeCell ref="K5:M5"/>
    <mergeCell ref="G9:H9"/>
    <mergeCell ref="A5:B5"/>
    <mergeCell ref="K8:L8"/>
    <mergeCell ref="J6:M6"/>
    <mergeCell ref="F7:M7"/>
    <mergeCell ref="A7:E7"/>
    <mergeCell ref="B6:H6"/>
    <mergeCell ref="A3:M3"/>
    <mergeCell ref="B8:D8"/>
    <mergeCell ref="I8:J8"/>
  </mergeCells>
  <printOptions horizontalCentered="1"/>
  <pageMargins left="0.196850393700787" right="0.118110236220472" top="0.196850393700787" bottom="0.196850393700787" header="0.118110236220472" footer="0.118110236220472"/>
  <pageSetup fitToHeight="0" orientation="portrait" paperSize="9" r:id="rId2"/>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C4BD97"/>
    <pageSetUpPr fitToPage="1"/>
  </sheetPr>
  <dimension ref="A1:I31"/>
  <sheetViews>
    <sheetView workbookViewId="0" topLeftCell="A1">
      <selection pane="topLeft" activeCell="F19" sqref="F19"/>
    </sheetView>
  </sheetViews>
  <sheetFormatPr defaultColWidth="0" defaultRowHeight="15" customHeight="1" zeroHeight="1"/>
  <cols>
    <col min="1" max="1" width="5.28571428571429" customWidth="1"/>
    <col min="2" max="2" width="13.4285714285714" customWidth="1"/>
    <col min="3" max="3" width="18.7142857142857" customWidth="1"/>
    <col min="4" max="4" width="16" customWidth="1"/>
    <col min="5" max="5" width="20.5714285714286" customWidth="1"/>
    <col min="6" max="6" width="10.8571428571429" customWidth="1"/>
    <col min="7" max="7" width="6.14285714285714" customWidth="1"/>
    <col min="8" max="8" width="5" customWidth="1"/>
    <col min="9" max="9" width="8.71428571428571" customWidth="1"/>
    <col min="10" max="16384" width="14" hidden="1"/>
  </cols>
  <sheetData>
    <row r="1" spans="1:8" ht="24" customHeight="1">
      <c r="A1" s="1040" t="s">
        <v>167</v>
      </c>
      <c s="1041"/>
      <c s="1041"/>
      <c s="1041"/>
      <c s="1041"/>
      <c s="1041"/>
      <c s="1041"/>
      <c s="1041"/>
    </row>
    <row r="2" spans="1:8" ht="30.95" customHeight="1">
      <c r="A2" s="1038" t="str">
        <f>'MASTER SHEET'!A1</f>
        <v>माध्यमिक शिक्षा बोर्ड राजस्थान, अजमेर</v>
      </c>
      <c s="1039"/>
      <c s="1039"/>
      <c s="1039"/>
      <c s="1039"/>
      <c s="1039"/>
      <c s="1039"/>
      <c s="1039"/>
    </row>
    <row r="3" spans="1:8" ht="23.25" customHeight="1">
      <c r="A3" s="1030" t="s">
        <v>16</v>
      </c>
      <c s="1031"/>
      <c s="1033"/>
      <c s="1033"/>
      <c s="190" t="s">
        <v>300</v>
      </c>
      <c s="1035"/>
      <c s="1036"/>
      <c s="1037"/>
    </row>
    <row r="4" spans="1:8" ht="28.5" customHeight="1">
      <c r="A4" s="1032" t="s">
        <v>183</v>
      </c>
      <c s="1032"/>
      <c s="1034" t="s">
        <v>229</v>
      </c>
      <c s="1034"/>
      <c s="96" t="s">
        <v>268</v>
      </c>
      <c s="102" t="s">
        <v>301</v>
      </c>
      <c s="967"/>
      <c s="967"/>
    </row>
    <row r="5" spans="1:8" ht="24" customHeight="1">
      <c r="A5" s="1025" t="s">
        <v>168</v>
      </c>
      <c s="1026"/>
      <c s="1026"/>
      <c s="1026"/>
      <c s="1026"/>
      <c s="1026"/>
      <c s="1026"/>
      <c s="1026"/>
    </row>
    <row r="6" spans="1:8" ht="57" customHeight="1">
      <c r="A6" s="97" t="s">
        <v>0</v>
      </c>
      <c s="1027" t="s">
        <v>169</v>
      </c>
      <c s="1028"/>
      <c s="98" t="s">
        <v>170</v>
      </c>
      <c s="98" t="s">
        <v>171</v>
      </c>
      <c s="1027" t="s">
        <v>172</v>
      </c>
      <c s="1028"/>
      <c s="1028"/>
    </row>
    <row r="7" spans="1:8" ht="36" customHeight="1">
      <c r="A7" s="318">
        <v>1</v>
      </c>
      <c s="1024"/>
      <c s="990"/>
      <c s="319"/>
      <c s="319"/>
      <c s="1029"/>
      <c s="990"/>
      <c s="990"/>
    </row>
    <row r="8" spans="1:8" ht="36" customHeight="1">
      <c r="A8" s="318">
        <v>2</v>
      </c>
      <c s="1024"/>
      <c s="990"/>
      <c s="319"/>
      <c s="319"/>
      <c s="1029"/>
      <c s="990"/>
      <c s="990"/>
    </row>
    <row r="9" spans="1:8" ht="36" customHeight="1">
      <c r="A9" s="318">
        <v>3</v>
      </c>
      <c s="1024"/>
      <c s="990"/>
      <c s="319"/>
      <c s="319"/>
      <c s="1029"/>
      <c s="990"/>
      <c s="990"/>
    </row>
    <row r="10" spans="1:8" ht="36" customHeight="1">
      <c r="A10" s="318">
        <v>4</v>
      </c>
      <c s="1024"/>
      <c s="990"/>
      <c s="319"/>
      <c s="319"/>
      <c s="1029"/>
      <c s="990"/>
      <c s="990"/>
    </row>
    <row r="11" spans="1:8" ht="36" customHeight="1">
      <c r="A11" s="318">
        <v>5</v>
      </c>
      <c s="1024"/>
      <c s="990"/>
      <c s="319"/>
      <c s="319"/>
      <c s="1029"/>
      <c s="990"/>
      <c s="990"/>
    </row>
    <row r="12" spans="1:8" ht="36" customHeight="1">
      <c r="A12" s="318">
        <v>6</v>
      </c>
      <c s="1024"/>
      <c s="990"/>
      <c s="319"/>
      <c s="319"/>
      <c s="1029"/>
      <c s="990"/>
      <c s="990"/>
    </row>
    <row r="13" spans="1:8" ht="36" customHeight="1">
      <c r="A13" s="318">
        <v>7</v>
      </c>
      <c s="1024"/>
      <c s="990"/>
      <c s="319"/>
      <c s="319"/>
      <c s="1029"/>
      <c s="990"/>
      <c s="990"/>
    </row>
    <row r="14" spans="1:8" ht="36" customHeight="1">
      <c r="A14" s="318">
        <v>8</v>
      </c>
      <c s="1024"/>
      <c s="990"/>
      <c s="319"/>
      <c s="319"/>
      <c s="1029"/>
      <c s="990"/>
      <c s="990"/>
    </row>
    <row r="15" spans="1:8" ht="36" customHeight="1">
      <c r="A15" s="318">
        <v>9</v>
      </c>
      <c s="1024"/>
      <c s="990"/>
      <c s="319"/>
      <c s="319"/>
      <c s="1029"/>
      <c s="990"/>
      <c s="990"/>
    </row>
    <row r="16" spans="1:8" ht="36" customHeight="1">
      <c r="A16" s="318">
        <v>10</v>
      </c>
      <c s="1024"/>
      <c s="990"/>
      <c s="319"/>
      <c s="319"/>
      <c s="1029"/>
      <c s="990"/>
      <c s="990"/>
    </row>
    <row r="17" spans="1:8" ht="6" customHeight="1">
      <c r="A17" s="100"/>
      <c s="99"/>
      <c s="100"/>
      <c s="100"/>
      <c s="100"/>
      <c s="100"/>
      <c s="100"/>
      <c s="100"/>
    </row>
    <row r="18" spans="1:9" ht="22.5" customHeight="1">
      <c r="A18" s="1043" t="s">
        <v>173</v>
      </c>
      <c s="962"/>
      <c s="962"/>
      <c s="962"/>
      <c s="962"/>
      <c s="962"/>
      <c s="962"/>
      <c s="962"/>
      <c s="89"/>
    </row>
    <row r="19" spans="1:9" ht="43.5" customHeight="1">
      <c r="A19" s="1044" t="s">
        <v>174</v>
      </c>
      <c s="989"/>
      <c s="101" t="s">
        <v>175</v>
      </c>
      <c s="101" t="s">
        <v>176</v>
      </c>
      <c s="101" t="s">
        <v>177</v>
      </c>
      <c s="101" t="s">
        <v>178</v>
      </c>
      <c s="101" t="s">
        <v>179</v>
      </c>
      <c s="101" t="s">
        <v>180</v>
      </c>
      <c s="50"/>
    </row>
    <row r="20" spans="1:8" ht="17.25" customHeight="1">
      <c r="A20" s="1042"/>
      <c s="990"/>
      <c s="320"/>
      <c s="320"/>
      <c s="320"/>
      <c s="320"/>
      <c s="320"/>
      <c s="320"/>
    </row>
    <row r="21" spans="1:8" ht="17.25" customHeight="1">
      <c r="A21" s="1042"/>
      <c s="990"/>
      <c s="320"/>
      <c s="320"/>
      <c s="320"/>
      <c s="320"/>
      <c s="320"/>
      <c s="320"/>
    </row>
    <row r="22" spans="1:8" ht="17.25" customHeight="1">
      <c r="A22" s="1042"/>
      <c s="990"/>
      <c s="320"/>
      <c s="320"/>
      <c s="320"/>
      <c s="320"/>
      <c s="320"/>
      <c s="320"/>
    </row>
    <row r="23" spans="1:8" ht="17.25" customHeight="1">
      <c r="A23" s="1042"/>
      <c s="990"/>
      <c s="320"/>
      <c s="320"/>
      <c s="320"/>
      <c s="320"/>
      <c s="320"/>
      <c s="320"/>
    </row>
    <row r="24" spans="1:8" ht="17.25" customHeight="1">
      <c r="A24" s="1042"/>
      <c s="990"/>
      <c s="320"/>
      <c s="320"/>
      <c s="320"/>
      <c s="320"/>
      <c s="320"/>
      <c s="320"/>
    </row>
    <row r="25" spans="1:8" ht="17.25" customHeight="1">
      <c r="A25" s="1042"/>
      <c s="990"/>
      <c s="320"/>
      <c s="320"/>
      <c s="320"/>
      <c s="320"/>
      <c s="320"/>
      <c s="320"/>
    </row>
    <row r="26" spans="1:8" ht="17.25" customHeight="1">
      <c r="A26" s="1042"/>
      <c s="990"/>
      <c s="320"/>
      <c s="320"/>
      <c s="320"/>
      <c s="320"/>
      <c s="320"/>
      <c s="320"/>
    </row>
    <row r="27" spans="2:2" ht="14.25" customHeight="1">
      <c r="B27" s="1"/>
    </row>
    <row r="28" spans="2:2" ht="18" customHeight="1">
      <c r="B28" s="1"/>
    </row>
    <row r="29" spans="1:9" ht="18.75" customHeight="1">
      <c r="A29" s="80" t="s">
        <v>362</v>
      </c>
      <c s="80"/>
      <c s="80"/>
      <c s="80"/>
      <c s="175" t="s">
        <v>363</v>
      </c>
      <c s="176"/>
      <c s="80"/>
      <c s="80"/>
      <c s="80"/>
    </row>
    <row r="30" spans="1:9" ht="21" customHeight="1">
      <c r="A30" s="80" t="s">
        <v>18</v>
      </c>
      <c s="80"/>
      <c s="80"/>
      <c s="80"/>
      <c s="166" t="s">
        <v>364</v>
      </c>
      <c s="164"/>
      <c s="164"/>
      <c s="164"/>
      <c s="80"/>
    </row>
    <row r="31" spans="2:2" ht="14.25" customHeight="1">
      <c r="B31" s="1"/>
    </row>
    <row r="32" ht="15" customHeight="1" hidden="1"/>
    <row r="33" ht="15" customHeight="1" hidden="1"/>
    <row r="34" ht="15" customHeight="1" hidden="1"/>
    <row r="35" ht="15" customHeight="1" hidden="1"/>
    <row r="36" ht="15" customHeight="1" hidden="1"/>
    <row r="37" ht="15" customHeight="1" hidden="1"/>
    <row r="38" ht="15" customHeight="1" hidden="1"/>
    <row r="39" ht="15" customHeight="1" hidden="1"/>
    <row r="40" ht="15" customHeight="1" hidden="1"/>
    <row r="41" ht="15" customHeight="1" hidden="1"/>
    <row r="42" ht="15" customHeight="1" hidden="1"/>
    <row r="43" ht="15" customHeight="1" hidden="1"/>
    <row r="44" ht="15" customHeight="1" hidden="1"/>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sheetData>
  <sheetProtection password="CDA0" sheet="1" objects="1" scenarios="1" formatRows="0"/>
  <mergeCells count="40">
    <mergeCell ref="B9:C9"/>
    <mergeCell ref="A21:B21"/>
    <mergeCell ref="B13:C13"/>
    <mergeCell ref="A19:B19"/>
    <mergeCell ref="A20:B20"/>
    <mergeCell ref="B15:C15"/>
    <mergeCell ref="A24:B24"/>
    <mergeCell ref="B16:C16"/>
    <mergeCell ref="F15:H15"/>
    <mergeCell ref="A22:B22"/>
    <mergeCell ref="F16:H16"/>
    <mergeCell ref="A2:H2"/>
    <mergeCell ref="B14:C14"/>
    <mergeCell ref="A1:H1"/>
    <mergeCell ref="A26:B26"/>
    <mergeCell ref="F11:H11"/>
    <mergeCell ref="A18:H18"/>
    <mergeCell ref="F9:H9"/>
    <mergeCell ref="B10:C10"/>
    <mergeCell ref="F12:H12"/>
    <mergeCell ref="B12:C12"/>
    <mergeCell ref="F14:H14"/>
    <mergeCell ref="B11:C11"/>
    <mergeCell ref="A23:B23"/>
    <mergeCell ref="F10:H10"/>
    <mergeCell ref="F13:H13"/>
    <mergeCell ref="A25:B25"/>
    <mergeCell ref="A3:B3"/>
    <mergeCell ref="A4:B4"/>
    <mergeCell ref="C3:D3"/>
    <mergeCell ref="G4:H4"/>
    <mergeCell ref="C4:D4"/>
    <mergeCell ref="F3:H3"/>
    <mergeCell ref="B7:C7"/>
    <mergeCell ref="A5:H5"/>
    <mergeCell ref="B8:C8"/>
    <mergeCell ref="F6:H6"/>
    <mergeCell ref="F7:H7"/>
    <mergeCell ref="B6:C6"/>
    <mergeCell ref="F8:H8"/>
  </mergeCells>
  <dataValidations count="2">
    <dataValidation type="list" allowBlank="1" showInputMessage="1" showErrorMessage="1" sqref="E4">
      <formula1>INDIRECT($C$4)</formula1>
    </dataValidation>
    <dataValidation type="list" allowBlank="1" showInputMessage="1" showErrorMessage="1" sqref="C4">
      <formula1>'MASTER SHEET'!$BU$12:$CL$12</formula1>
    </dataValidation>
  </dataValidations>
  <printOptions horizontalCentered="1"/>
  <pageMargins left="0.196850393700787" right="0.118110236220472" top="0.196850393700787" bottom="0.196850393700787" header="0.118110236220472" footer="0.118110236220472"/>
  <pageSetup fitToHeight="0" orientation="portrait" paperSize="9"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92D050"/>
    <pageSetUpPr fitToPage="1"/>
  </sheetPr>
  <dimension ref="A1:N21"/>
  <sheetViews>
    <sheetView workbookViewId="0" topLeftCell="A1">
      <selection pane="topLeft" activeCell="A8" sqref="A8:M8"/>
    </sheetView>
  </sheetViews>
  <sheetFormatPr defaultColWidth="0" defaultRowHeight="15" customHeight="1" zeroHeight="1"/>
  <cols>
    <col min="1" max="7" width="9.14285714285714" customWidth="1"/>
    <col min="8" max="9" width="8.71428571428571" customWidth="1"/>
    <col min="10" max="10" width="11.5714285714286" customWidth="1"/>
    <col min="11" max="11" width="8.71428571428571" customWidth="1"/>
    <col min="12" max="12" width="9.57142857142857" customWidth="1"/>
    <col min="13" max="13" width="11.4285714285714" customWidth="1"/>
    <col min="14" max="14" width="9.14285714285714" style="169" customWidth="1"/>
    <col min="15" max="16384" width="14" hidden="1"/>
  </cols>
  <sheetData>
    <row r="1" spans="1:14" ht="48" customHeight="1">
      <c r="A1" s="1054" t="s">
        <v>138</v>
      </c>
      <c s="1055"/>
      <c s="1055"/>
      <c s="1055"/>
      <c s="1055"/>
      <c s="1055"/>
      <c s="1055"/>
      <c s="1055"/>
      <c s="1055"/>
      <c s="1055"/>
      <c s="1055"/>
      <c s="1055"/>
      <c s="1055"/>
      <c s="171"/>
    </row>
    <row r="2" spans="1:14" ht="9.75" customHeight="1">
      <c r="A2" s="77"/>
      <c s="77"/>
      <c s="77"/>
      <c s="77"/>
      <c s="77"/>
      <c s="77"/>
      <c s="77"/>
      <c s="77"/>
      <c s="77"/>
      <c s="77"/>
      <c s="77"/>
      <c s="77"/>
      <c s="77"/>
      <c s="171"/>
    </row>
    <row r="3" spans="1:14" ht="24" customHeight="1">
      <c r="A3" s="1060" t="s">
        <v>139</v>
      </c>
      <c s="1061"/>
      <c s="1061"/>
      <c s="1061"/>
      <c s="1061"/>
      <c s="78"/>
      <c s="78"/>
      <c s="1052" t="s">
        <v>140</v>
      </c>
      <c s="1052"/>
      <c s="1052"/>
      <c s="1052"/>
      <c s="1052"/>
      <c s="1053"/>
      <c s="172"/>
    </row>
    <row r="4" spans="1:14" ht="35.25" customHeight="1">
      <c r="A4" s="1077" t="s">
        <v>9</v>
      </c>
      <c s="1071" t="s">
        <v>229</v>
      </c>
      <c s="1072"/>
      <c s="1073"/>
      <c s="1065" t="s">
        <v>268</v>
      </c>
      <c s="1066"/>
      <c s="1067"/>
      <c s="1062" t="s">
        <v>141</v>
      </c>
      <c s="1063"/>
      <c s="1063"/>
      <c s="1063"/>
      <c s="1063"/>
      <c s="1064"/>
      <c s="172"/>
    </row>
    <row r="5" spans="1:14" ht="15.75">
      <c r="A5" s="1078"/>
      <c s="1074"/>
      <c s="1075"/>
      <c s="1076"/>
      <c s="1068"/>
      <c s="1069"/>
      <c s="1070"/>
      <c s="313"/>
      <c s="314"/>
      <c s="314"/>
      <c s="314"/>
      <c s="314"/>
      <c s="314"/>
      <c s="172"/>
    </row>
    <row r="6" spans="1:14" ht="15.75">
      <c r="A6" s="79"/>
      <c s="80"/>
      <c s="80"/>
      <c s="80"/>
      <c s="80"/>
      <c s="80"/>
      <c s="80"/>
      <c s="80"/>
      <c s="80"/>
      <c s="80"/>
      <c s="80"/>
      <c s="80"/>
      <c s="81"/>
      <c s="172"/>
    </row>
    <row r="7" spans="1:14" ht="21" customHeight="1">
      <c r="A7" s="1051" t="str">
        <f>'MASTER SHEET'!$A$1</f>
        <v>माध्यमिक शिक्षा बोर्ड राजस्थान, अजमेर</v>
      </c>
      <c s="1051"/>
      <c s="1051"/>
      <c s="1051"/>
      <c s="1051"/>
      <c s="1051"/>
      <c s="1051"/>
      <c s="1051"/>
      <c s="1051"/>
      <c s="1051"/>
      <c s="1051"/>
      <c s="1051"/>
      <c s="1051"/>
      <c s="173"/>
    </row>
    <row r="8" spans="1:14" ht="21" customHeight="1">
      <c r="A8" s="1056" t="str">
        <f>'MASTER SHEET'!A2:D2</f>
        <v xml:space="preserve">    उच्च माध्यमिक प्रायोगिक परीक्षा - 2024</v>
      </c>
      <c s="1056"/>
      <c s="1056"/>
      <c s="1056"/>
      <c s="1056"/>
      <c s="1056"/>
      <c s="1056"/>
      <c s="1056"/>
      <c s="1056"/>
      <c s="1056"/>
      <c s="1056"/>
      <c s="1056"/>
      <c s="1056"/>
      <c s="173"/>
    </row>
    <row r="9" spans="1:14" ht="30" customHeight="1">
      <c r="A9" s="1082" t="s">
        <v>142</v>
      </c>
      <c s="1063"/>
      <c s="1063"/>
      <c s="1063"/>
      <c s="1063"/>
      <c s="1063"/>
      <c s="1063"/>
      <c s="1063"/>
      <c s="1063"/>
      <c s="1063"/>
      <c s="1063"/>
      <c s="1063"/>
      <c s="1064"/>
      <c s="172"/>
    </row>
    <row r="10" spans="1:14" ht="21">
      <c r="A10" s="82"/>
      <c s="83"/>
      <c s="83"/>
      <c s="83"/>
      <c s="83"/>
      <c s="83"/>
      <c s="83"/>
      <c s="83"/>
      <c s="83"/>
      <c s="83"/>
      <c s="83"/>
      <c s="83"/>
      <c s="84"/>
      <c s="172"/>
    </row>
    <row r="11" spans="1:14" ht="17.25">
      <c r="A11" s="85" t="s">
        <v>143</v>
      </c>
      <c s="80"/>
      <c s="80"/>
      <c s="80"/>
      <c s="80"/>
      <c s="80"/>
      <c s="80"/>
      <c s="1057" t="s">
        <v>144</v>
      </c>
      <c s="1059"/>
      <c s="1057" t="s">
        <v>108</v>
      </c>
      <c s="1058"/>
      <c s="1058"/>
      <c s="1059"/>
      <c s="172"/>
    </row>
    <row r="12" spans="1:14" ht="43.5" customHeight="1">
      <c r="A12" s="79"/>
      <c s="86" t="s">
        <v>145</v>
      </c>
      <c s="80"/>
      <c s="80"/>
      <c s="80"/>
      <c s="80"/>
      <c s="80"/>
      <c s="1083">
        <f>'MASTER SHEET'!C5</f>
        <v>1191153</v>
      </c>
      <c s="1084"/>
      <c s="1079" t="str">
        <f>'MASTER SHEET'!C4</f>
        <v>GOVT.SEN.SEC.SCHOOL DASANA KHURD (MOULASR)DEEDWANA-KUCHAMAN</v>
      </c>
      <c s="1080"/>
      <c s="1080"/>
      <c s="1081"/>
      <c s="172"/>
    </row>
    <row r="13" spans="1:14" ht="34.5" customHeight="1">
      <c r="A13" s="79"/>
      <c s="86" t="s">
        <v>146</v>
      </c>
      <c s="80"/>
      <c s="80"/>
      <c s="80"/>
      <c s="80"/>
      <c s="80"/>
      <c s="1050"/>
      <c s="1049"/>
      <c s="1047"/>
      <c s="1048"/>
      <c s="1048"/>
      <c s="1049"/>
      <c s="172"/>
    </row>
    <row r="14" spans="1:14" ht="34.5" customHeight="1">
      <c r="A14" s="79"/>
      <c s="86" t="s">
        <v>147</v>
      </c>
      <c s="80"/>
      <c s="80"/>
      <c s="80"/>
      <c s="80"/>
      <c s="80"/>
      <c s="1050"/>
      <c s="1049"/>
      <c s="1047"/>
      <c s="1048"/>
      <c s="1048"/>
      <c s="1049"/>
      <c s="172"/>
    </row>
    <row r="15" spans="1:14" ht="34.5" customHeight="1">
      <c r="A15" s="79"/>
      <c s="80"/>
      <c s="80"/>
      <c s="80"/>
      <c s="80"/>
      <c s="80"/>
      <c s="80"/>
      <c s="1050"/>
      <c s="1049"/>
      <c s="1047"/>
      <c s="1048"/>
      <c s="1048"/>
      <c s="1049"/>
      <c s="172"/>
    </row>
    <row r="16" spans="1:14" ht="26.25" customHeight="1">
      <c r="A16" s="85" t="s">
        <v>148</v>
      </c>
      <c s="80"/>
      <c s="80"/>
      <c s="80"/>
      <c s="80"/>
      <c s="80"/>
      <c s="80"/>
      <c s="1050"/>
      <c s="1049"/>
      <c s="1047"/>
      <c s="1048"/>
      <c s="1048"/>
      <c s="1049"/>
      <c s="172"/>
    </row>
    <row r="17" spans="1:14" ht="24" customHeight="1">
      <c r="A17" s="79"/>
      <c s="1045" t="s">
        <v>149</v>
      </c>
      <c s="1045"/>
      <c s="1045"/>
      <c s="1045"/>
      <c s="1045"/>
      <c s="1046"/>
      <c s="1050"/>
      <c s="1049"/>
      <c s="1047"/>
      <c s="1048"/>
      <c s="1048"/>
      <c s="1049"/>
      <c s="172"/>
    </row>
    <row r="18" spans="1:14" ht="38.25" customHeight="1">
      <c r="A18" s="79"/>
      <c s="1085" t="str">
        <f>J12</f>
        <v>GOVT.SEN.SEC.SCHOOL DASANA KHURD (MOULASR)DEEDWANA-KUCHAMAN</v>
      </c>
      <c s="1085"/>
      <c s="1085"/>
      <c s="1085"/>
      <c s="1085"/>
      <c s="1086"/>
      <c s="1050"/>
      <c s="1049"/>
      <c s="1047"/>
      <c s="1048"/>
      <c s="1048"/>
      <c s="1049"/>
      <c s="172"/>
    </row>
    <row r="19" spans="1:14" ht="18" customHeight="1">
      <c r="A19" s="79"/>
      <c s="94"/>
      <c s="94"/>
      <c s="94"/>
      <c s="94"/>
      <c s="94"/>
      <c s="95"/>
      <c s="1050"/>
      <c s="1049"/>
      <c s="1047"/>
      <c s="1048"/>
      <c s="1048"/>
      <c s="1049"/>
      <c s="172"/>
    </row>
    <row r="20" spans="1:14" ht="18" customHeight="1">
      <c r="A20" s="87"/>
      <c s="88"/>
      <c s="88"/>
      <c s="88"/>
      <c s="88"/>
      <c s="88"/>
      <c s="88"/>
      <c s="1050"/>
      <c s="1049"/>
      <c s="1047"/>
      <c s="1048"/>
      <c s="1048"/>
      <c s="1049"/>
      <c s="172"/>
    </row>
    <row r="21" spans="1:14" ht="15.75">
      <c r="A21" s="172"/>
      <c s="172"/>
      <c s="172"/>
      <c s="172"/>
      <c s="172"/>
      <c s="172"/>
      <c s="172"/>
      <c s="172"/>
      <c s="172"/>
      <c s="172"/>
      <c s="172"/>
      <c s="172"/>
      <c s="172"/>
      <c s="172"/>
    </row>
    <row r="22" ht="15" customHeight="1" hidden="1"/>
    <row r="23" ht="15" customHeight="1" hidden="1"/>
    <row r="24" ht="15" customHeight="1" hidden="1"/>
    <row r="25" ht="15" customHeight="1" hidden="1"/>
    <row r="26" ht="15" customHeight="1" hidden="1"/>
    <row r="27" ht="15" customHeight="1" hidden="1"/>
    <row r="28" ht="15" customHeight="1" hidden="1"/>
    <row r="29" ht="15" customHeight="1" hidden="1"/>
    <row r="30" ht="15" customHeight="1" hidden="1"/>
    <row r="31" ht="15" customHeight="1" hidden="1"/>
    <row r="32" ht="15" customHeight="1" hidden="1"/>
    <row r="33" ht="15" customHeight="1" hidden="1"/>
    <row r="34" ht="15" customHeight="1" hidden="1"/>
    <row r="35" ht="15" customHeight="1" hidden="1"/>
    <row r="36" ht="15" customHeight="1" hidden="1"/>
    <row r="37" ht="15" customHeight="1" hidden="1"/>
    <row r="38" ht="15" customHeight="1" hidden="1"/>
    <row r="39" ht="15" customHeight="1" hidden="1"/>
    <row r="40" ht="15" customHeight="1" hidden="1"/>
    <row r="41" ht="15" customHeight="1" hidden="1"/>
    <row r="42" ht="15" customHeight="1" hidden="1"/>
    <row r="43" ht="15" customHeight="1" hidden="1"/>
    <row r="44" ht="15" customHeight="1" hidden="1"/>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sheetData>
  <sheetProtection password="CDA0" sheet="1" objects="1" scenarios="1"/>
  <mergeCells count="32">
    <mergeCell ref="J12:M12"/>
    <mergeCell ref="H11:I11"/>
    <mergeCell ref="J20:M20"/>
    <mergeCell ref="A9:M9"/>
    <mergeCell ref="H17:I17"/>
    <mergeCell ref="J19:M19"/>
    <mergeCell ref="H20:I20"/>
    <mergeCell ref="J15:M15"/>
    <mergeCell ref="H12:I12"/>
    <mergeCell ref="H15:I15"/>
    <mergeCell ref="H13:I13"/>
    <mergeCell ref="H19:I19"/>
    <mergeCell ref="J14:M14"/>
    <mergeCell ref="J16:M16"/>
    <mergeCell ref="H16:I16"/>
    <mergeCell ref="B18:G18"/>
    <mergeCell ref="A7:M7"/>
    <mergeCell ref="H3:M3"/>
    <mergeCell ref="A1:M1"/>
    <mergeCell ref="A8:M8"/>
    <mergeCell ref="J11:M11"/>
    <mergeCell ref="A3:E3"/>
    <mergeCell ref="H4:M4"/>
    <mergeCell ref="E4:G5"/>
    <mergeCell ref="B4:D5"/>
    <mergeCell ref="A4:A5"/>
    <mergeCell ref="B17:G17"/>
    <mergeCell ref="J13:M13"/>
    <mergeCell ref="H18:I18"/>
    <mergeCell ref="J18:M18"/>
    <mergeCell ref="J17:M17"/>
    <mergeCell ref="H14:I14"/>
  </mergeCells>
  <dataValidations count="2">
    <dataValidation type="list" allowBlank="1" showInputMessage="1" showErrorMessage="1" sqref="E4:G5">
      <formula1>INDIRECT($B$4)</formula1>
    </dataValidation>
    <dataValidation type="list" allowBlank="1" showInputMessage="1" showErrorMessage="1" sqref="B4">
      <formula1>'MASTER SHEET'!$BU$12:$CL$12</formula1>
    </dataValidation>
  </dataValidations>
  <pageMargins left="0.196850393700787" right="0.118110236220472" top="0.196850393700787" bottom="0.196850393700787" header="0.118110236220472" footer="0.118110236220472"/>
  <pageSetup fitToHeight="0" orientation="portrait" paperSize="9" scale="81"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FF00"/>
    <pageSetUpPr fitToPage="1"/>
  </sheetPr>
  <dimension ref="A1:CL42"/>
  <sheetViews>
    <sheetView workbookViewId="0" topLeftCell="A1">
      <selection pane="topLeft" activeCell="A12" sqref="A12:B12"/>
    </sheetView>
  </sheetViews>
  <sheetFormatPr defaultColWidth="0" defaultRowHeight="15" zeroHeight="1"/>
  <cols>
    <col min="1" max="1" width="14.5714285714286" customWidth="1"/>
    <col min="2" max="2" width="21.8571428571429" customWidth="1"/>
    <col min="3" max="3" width="26.1428571428571" customWidth="1"/>
    <col min="4" max="4" width="33.8571428571429" customWidth="1"/>
    <col min="5" max="5" width="10" customWidth="1"/>
    <col min="6" max="6" width="17.2857142857143" customWidth="1"/>
    <col min="7" max="7" width="17.1428571428571" customWidth="1"/>
    <col min="8" max="70" width="17.1428571428571" style="108" hidden="1" customWidth="1"/>
    <col min="71" max="71" width="14.4285714285714" hidden="1" customWidth="1"/>
    <col min="72" max="72" width="17.5714285714286" hidden="1" customWidth="1"/>
    <col min="73" max="73" width="8.42857142857143" style="7" hidden="1" customWidth="1"/>
    <col min="74" max="75" width="10" hidden="1" customWidth="1"/>
    <col min="76" max="76" width="11.1428571428571" style="8" hidden="1" customWidth="1"/>
    <col min="77" max="90" width="10" hidden="1" customWidth="1"/>
    <col min="91" max="91" width="10" customWidth="1"/>
    <col min="92" max="92" width="0" hidden="1" customWidth="1"/>
    <col min="93" max="16384" width="10" hidden="1"/>
  </cols>
  <sheetData>
    <row r="1" spans="1:4" ht="21" customHeight="1" thickTop="1">
      <c r="A1" s="554" t="s">
        <v>5</v>
      </c>
      <c s="555"/>
      <c s="555"/>
      <c s="556"/>
    </row>
    <row r="2" spans="1:5 72:72" ht="25.5" customHeight="1">
      <c r="A2" s="557" t="s">
        <v>8</v>
      </c>
      <c s="558"/>
      <c s="558"/>
      <c s="559"/>
      <c s="108"/>
      <c r="BT2" s="9" t="s">
        <v>273</v>
      </c>
    </row>
    <row r="3" spans="1:70" ht="19.5" customHeight="1" thickBot="1">
      <c r="A3" s="560" t="s">
        <v>22</v>
      </c>
      <c s="561"/>
      <c s="561"/>
      <c s="562"/>
      <c r="G3" s="10"/>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row>
    <row r="4" spans="1:76" s="7" customFormat="1" ht="35.25" customHeight="1" thickTop="1" thickBot="1">
      <c r="A4" s="569" t="s">
        <v>11</v>
      </c>
      <c s="570"/>
      <c s="567" t="s">
        <v>206</v>
      </c>
      <c s="568"/>
      <c s="11"/>
      <c s="12"/>
      <c s="12"/>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s="521"/>
      <c r="BX4" s="8"/>
    </row>
    <row r="5" spans="1:4" ht="18" customHeight="1" thickTop="1" thickBot="1">
      <c r="A5" s="563" t="s">
        <v>14</v>
      </c>
      <c s="564"/>
      <c s="565">
        <v>1191153</v>
      </c>
      <c s="566"/>
    </row>
    <row r="6" spans="1:4" ht="25.5" customHeight="1" thickTop="1" thickBot="1">
      <c r="A6" s="358" t="s">
        <v>15</v>
      </c>
      <c s="359" t="s">
        <v>229</v>
      </c>
      <c s="360" t="s">
        <v>274</v>
      </c>
      <c s="361" t="s">
        <v>268</v>
      </c>
    </row>
    <row r="7" spans="1:4" ht="20.25" thickTop="1" thickBot="1">
      <c r="A7" s="358" t="s">
        <v>16</v>
      </c>
      <c s="551" t="s">
        <v>207</v>
      </c>
      <c s="552"/>
      <c s="553"/>
    </row>
    <row r="8" spans="1:4" ht="17.25" thickTop="1" thickBot="1">
      <c r="A8" s="358" t="s">
        <v>212</v>
      </c>
      <c s="356">
        <v>45325</v>
      </c>
      <c s="362" t="s">
        <v>20</v>
      </c>
      <c s="376" t="s">
        <v>208</v>
      </c>
    </row>
    <row r="9" spans="1:4" ht="20.25" thickTop="1" thickBot="1">
      <c r="A9" s="549" t="s">
        <v>209</v>
      </c>
      <c s="550"/>
      <c s="357">
        <v>1</v>
      </c>
      <c s="363"/>
    </row>
    <row r="10" spans="1:4" ht="10.5" customHeight="1" thickTop="1">
      <c r="A10" s="364"/>
      <c s="107"/>
      <c s="107"/>
      <c s="365"/>
    </row>
    <row r="11" spans="1:4" ht="21">
      <c r="A11" s="366" t="s">
        <v>0</v>
      </c>
      <c s="347" t="s">
        <v>1</v>
      </c>
      <c s="347" t="s">
        <v>2</v>
      </c>
      <c s="367" t="s">
        <v>3</v>
      </c>
    </row>
    <row r="12" spans="1:90" ht="34.5" customHeight="1">
      <c r="A12" s="368">
        <v>1</v>
      </c>
      <c s="348">
        <v>3265916</v>
      </c>
      <c s="349" t="str">
        <f t="shared" si="0" ref="C12:C41">IFERROR(IF($A12="","",UPPER(VLOOKUP($B12,ROLLNO,2,0))),"")</f>
        <v>AMIT MEGHWAL</v>
      </c>
      <c s="369" t="str">
        <f t="shared" si="1" ref="D12:D41">IFERROR(IF($A12="","",UPPER(VLOOKUP($B12,ROLLNO,3,0))),"")</f>
        <v>SWAI RAM</v>
      </c>
      <c r="F12" s="14" t="s">
        <v>6</v>
      </c>
      <c s="15" t="s">
        <v>7</v>
      </c>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4"/>
      <c s="1096"/>
      <c s="1096"/>
      <c s="1096"/>
      <c s="1096"/>
      <c s="1096"/>
      <c s="1096"/>
      <c s="1096"/>
      <c s="1096"/>
      <c s="1096"/>
      <c s="1096"/>
      <c s="1096"/>
      <c s="1096"/>
      <c s="1096"/>
      <c s="1096"/>
      <c s="1096"/>
      <c s="1096"/>
      <c s="1096"/>
      <c s="1096"/>
      <c s="1094"/>
      <c r="BT12" s="16" t="s">
        <v>9</v>
      </c>
      <c s="17" t="s">
        <v>229</v>
      </c>
      <c s="18" t="s">
        <v>230</v>
      </c>
      <c s="18" t="s">
        <v>258</v>
      </c>
      <c s="16" t="s">
        <v>257</v>
      </c>
      <c s="18" t="s">
        <v>259</v>
      </c>
      <c s="18" t="s">
        <v>260</v>
      </c>
      <c s="18" t="s">
        <v>261</v>
      </c>
      <c s="18" t="s">
        <v>262</v>
      </c>
      <c s="18" t="s">
        <v>263</v>
      </c>
      <c s="18" t="s">
        <v>21</v>
      </c>
      <c s="18" t="s">
        <v>12</v>
      </c>
      <c s="18" t="s">
        <v>13</v>
      </c>
      <c s="18" t="s">
        <v>417</v>
      </c>
      <c s="16" t="s">
        <v>265</v>
      </c>
      <c s="6" t="s">
        <v>267</v>
      </c>
      <c s="19"/>
      <c s="19"/>
      <c s="19"/>
    </row>
    <row r="13" spans="1:90" ht="26.25" customHeight="1">
      <c r="A13" s="370">
        <f>IF(A12&gt;=$G$13,"",A12+1)</f>
        <v>2</v>
      </c>
      <c s="346">
        <f>IF(A13="","",B12+1)</f>
        <v>3265917</v>
      </c>
      <c s="13" t="str">
        <f t="shared" si="0"/>
        <v>ANITA KANWAR</v>
      </c>
      <c s="371" t="str">
        <f t="shared" si="1"/>
        <v>PAPPU SINGH</v>
      </c>
      <c r="F13" s="377">
        <f>B12</f>
        <v>3265916</v>
      </c>
      <c s="199">
        <v>12</v>
      </c>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5"/>
      <c s="1097"/>
      <c s="1097"/>
      <c s="1097"/>
      <c s="1097"/>
      <c s="1097"/>
      <c s="1097"/>
      <c s="1097"/>
      <c s="1097"/>
      <c s="1097"/>
      <c s="1097"/>
      <c s="1097"/>
      <c s="1097"/>
      <c s="1097"/>
      <c s="1097"/>
      <c s="1097"/>
      <c s="1097"/>
      <c s="1097"/>
      <c s="1097"/>
      <c s="1095"/>
      <c r="BT13" s="16" t="s">
        <v>10</v>
      </c>
      <c s="20" t="s">
        <v>268</v>
      </c>
      <c s="20" t="s">
        <v>269</v>
      </c>
      <c s="21" t="s">
        <v>250</v>
      </c>
      <c s="22" t="s">
        <v>275</v>
      </c>
      <c s="21" t="s">
        <v>251</v>
      </c>
      <c s="21" t="s">
        <v>252</v>
      </c>
      <c s="21" t="s">
        <v>253</v>
      </c>
      <c s="21" t="s">
        <v>254</v>
      </c>
      <c s="21" t="s">
        <v>255</v>
      </c>
      <c s="21" t="s">
        <v>270</v>
      </c>
      <c s="21" t="s">
        <v>271</v>
      </c>
      <c s="21" t="s">
        <v>272</v>
      </c>
      <c s="21" t="s">
        <v>418</v>
      </c>
      <c s="16" t="s">
        <v>264</v>
      </c>
      <c s="16" t="s">
        <v>266</v>
      </c>
      <c s="16" t="s">
        <v>256</v>
      </c>
      <c s="16" t="s">
        <v>256</v>
      </c>
      <c s="16" t="s">
        <v>256</v>
      </c>
    </row>
    <row r="14" spans="1:4 52:86" ht="18.75">
      <c r="A14" s="370">
        <f t="shared" si="2" ref="A14:A41">IF(A13&gt;=$G$13,"",A13+1)</f>
        <v>3</v>
      </c>
      <c s="346">
        <f t="shared" si="3" ref="B14:B41">IF(A14="","",B13+1)</f>
        <v>3265918</v>
      </c>
      <c s="13" t="str">
        <f t="shared" si="0"/>
        <v>HANS KANWAR</v>
      </c>
      <c s="371" t="str">
        <f t="shared" si="1"/>
        <v>DATAR SINGH</v>
      </c>
      <c r="AZ14" s="169"/>
      <c s="169"/>
      <c s="169"/>
      <c s="169"/>
      <c s="169"/>
      <c s="169"/>
      <c s="169"/>
      <c s="169"/>
      <c s="169"/>
      <c s="169"/>
      <c s="169"/>
      <c s="169"/>
      <c s="169"/>
      <c s="169"/>
      <c s="169"/>
      <c s="169"/>
      <c s="169"/>
      <c s="169"/>
      <c r="BT14" s="23"/>
      <c s="24"/>
      <c s="24"/>
      <c s="24"/>
      <c s="24"/>
      <c s="24"/>
      <c s="24"/>
      <c s="24"/>
      <c s="24"/>
      <c s="24"/>
      <c s="24"/>
      <c s="24"/>
      <c s="24"/>
      <c s="24"/>
      <c s="24"/>
    </row>
    <row r="15" spans="1:4 52:73" ht="18.75">
      <c r="A15" s="370">
        <f t="shared" si="2"/>
        <v>4</v>
      </c>
      <c s="346">
        <f t="shared" si="3"/>
        <v>3265919</v>
      </c>
      <c s="13" t="str">
        <f t="shared" si="0"/>
        <v>LALITA JANGIR</v>
      </c>
      <c s="371" t="str">
        <f t="shared" si="1"/>
        <v>GOKUL RAM</v>
      </c>
      <c r="AZ15" s="169"/>
      <c s="169"/>
      <c s="169"/>
      <c s="169"/>
      <c s="169"/>
      <c s="169"/>
      <c s="169"/>
      <c s="169"/>
      <c s="169"/>
      <c s="169"/>
      <c s="169"/>
      <c s="169"/>
      <c s="169"/>
      <c s="169"/>
      <c s="169"/>
      <c s="169"/>
      <c s="169"/>
      <c s="169"/>
      <c r="BT15" s="25"/>
      <c s="4"/>
    </row>
    <row r="16" spans="1:4 52:73" ht="18.75">
      <c r="A16" s="370">
        <f t="shared" si="2"/>
        <v>5</v>
      </c>
      <c s="346">
        <f t="shared" si="3"/>
        <v>3265920</v>
      </c>
      <c s="13" t="str">
        <f t="shared" si="0"/>
        <v>MANJU NAYAK</v>
      </c>
      <c s="371" t="str">
        <f t="shared" si="1"/>
        <v>UGMA RAM</v>
      </c>
      <c r="AZ16" s="169"/>
      <c s="169"/>
      <c s="169"/>
      <c s="169"/>
      <c s="169"/>
      <c s="169"/>
      <c s="169"/>
      <c s="169"/>
      <c s="169"/>
      <c s="169"/>
      <c s="169"/>
      <c s="169"/>
      <c s="169"/>
      <c s="169"/>
      <c s="169"/>
      <c s="169"/>
      <c s="169"/>
      <c s="169"/>
      <c r="BT16" s="25"/>
      <c s="4"/>
    </row>
    <row r="17" spans="1:4 52:73" ht="18.75">
      <c r="A17" s="370">
        <f t="shared" si="2"/>
        <v>6</v>
      </c>
      <c s="346">
        <f t="shared" si="3"/>
        <v>3265921</v>
      </c>
      <c s="13" t="str">
        <f t="shared" si="0"/>
        <v>NIRMALA SAIN</v>
      </c>
      <c s="371" t="str">
        <f t="shared" si="1"/>
        <v>MOHANA RAM SAIN</v>
      </c>
      <c r="AZ17" s="169"/>
      <c s="169"/>
      <c s="169"/>
      <c s="169"/>
      <c s="169"/>
      <c s="169"/>
      <c s="169"/>
      <c s="169"/>
      <c s="169"/>
      <c s="169"/>
      <c s="169"/>
      <c s="169"/>
      <c s="169"/>
      <c s="169"/>
      <c s="169"/>
      <c s="169"/>
      <c s="169"/>
      <c s="169"/>
      <c r="BT17" s="25"/>
      <c s="4"/>
    </row>
    <row r="18" spans="1:4 52:73" ht="18.75">
      <c r="A18" s="370">
        <f t="shared" si="2"/>
        <v>7</v>
      </c>
      <c s="346">
        <f t="shared" si="3"/>
        <v>3265922</v>
      </c>
      <c s="13" t="str">
        <f t="shared" si="0"/>
        <v>PAYAL</v>
      </c>
      <c s="371" t="str">
        <f t="shared" si="1"/>
        <v>BABU LAL</v>
      </c>
      <c r="AZ18" s="169"/>
      <c s="169"/>
      <c s="169"/>
      <c s="169"/>
      <c s="169"/>
      <c s="169"/>
      <c s="169"/>
      <c s="169"/>
      <c s="169"/>
      <c s="169"/>
      <c s="169"/>
      <c s="169"/>
      <c s="169"/>
      <c s="169"/>
      <c s="169"/>
      <c s="169"/>
      <c s="169"/>
      <c s="169"/>
      <c r="BT18" s="25"/>
      <c s="4"/>
    </row>
    <row r="19" spans="1:4 52:73" ht="18.75">
      <c r="A19" s="370">
        <f t="shared" si="2"/>
        <v>8</v>
      </c>
      <c s="346">
        <f t="shared" si="3"/>
        <v>3265923</v>
      </c>
      <c s="13" t="str">
        <f t="shared" si="0"/>
        <v>PRIYANKA</v>
      </c>
      <c s="371" t="str">
        <f t="shared" si="1"/>
        <v>JAGDISH</v>
      </c>
      <c r="AZ19" s="169"/>
      <c s="169"/>
      <c s="169"/>
      <c s="169"/>
      <c s="169"/>
      <c s="169"/>
      <c s="169"/>
      <c s="169"/>
      <c s="169"/>
      <c s="169"/>
      <c s="169"/>
      <c s="169"/>
      <c s="169"/>
      <c s="169"/>
      <c s="169"/>
      <c s="169"/>
      <c s="169"/>
      <c s="169"/>
      <c r="BT19" s="25"/>
      <c s="4"/>
    </row>
    <row r="20" spans="1:4 52:73" ht="18.75">
      <c r="A20" s="370">
        <f t="shared" si="2"/>
        <v>9</v>
      </c>
      <c s="346">
        <f t="shared" si="3"/>
        <v>3265924</v>
      </c>
      <c s="13" t="str">
        <f t="shared" si="0"/>
        <v>PRIYANKA KANWAR</v>
      </c>
      <c s="371" t="str">
        <f t="shared" si="1"/>
        <v>MAL SINGH</v>
      </c>
      <c r="AZ20" s="169"/>
      <c s="169"/>
      <c s="169"/>
      <c s="169"/>
      <c s="169"/>
      <c s="169"/>
      <c s="169"/>
      <c s="169"/>
      <c s="169"/>
      <c s="169"/>
      <c s="169"/>
      <c s="169"/>
      <c s="169"/>
      <c s="169"/>
      <c s="169"/>
      <c s="169"/>
      <c s="169"/>
      <c s="169"/>
      <c r="BT20" s="25"/>
      <c s="4"/>
    </row>
    <row r="21" spans="1:4 52:73" ht="18.75">
      <c r="A21" s="370">
        <f t="shared" si="2"/>
        <v>10</v>
      </c>
      <c s="346">
        <f t="shared" si="3"/>
        <v>3265925</v>
      </c>
      <c s="13" t="str">
        <f t="shared" si="0"/>
        <v>RENU NETAR</v>
      </c>
      <c s="371" t="str">
        <f t="shared" si="1"/>
        <v>MUKESH NETAR</v>
      </c>
      <c r="AZ21" s="169"/>
      <c s="169"/>
      <c s="169"/>
      <c s="169"/>
      <c s="169"/>
      <c s="169"/>
      <c s="169"/>
      <c s="169"/>
      <c s="169"/>
      <c s="169"/>
      <c s="169"/>
      <c s="169"/>
      <c s="169"/>
      <c s="169"/>
      <c s="169"/>
      <c s="169"/>
      <c s="169"/>
      <c s="169"/>
      <c r="BT21" s="25"/>
      <c s="4"/>
    </row>
    <row r="22" spans="1:4 52:73" ht="18.75">
      <c r="A22" s="370">
        <f t="shared" si="2"/>
        <v>11</v>
      </c>
      <c s="346">
        <f t="shared" si="3"/>
        <v>3265926</v>
      </c>
      <c s="13" t="str">
        <f t="shared" si="0"/>
        <v>SHARWAN</v>
      </c>
      <c s="371" t="str">
        <f t="shared" si="1"/>
        <v>BHANWARA RAM</v>
      </c>
      <c r="AZ22" s="169"/>
      <c s="169"/>
      <c s="169"/>
      <c s="169"/>
      <c s="169"/>
      <c s="169"/>
      <c s="169"/>
      <c s="169"/>
      <c s="169"/>
      <c s="169"/>
      <c s="169"/>
      <c s="169"/>
      <c s="169"/>
      <c s="169"/>
      <c s="169"/>
      <c s="169"/>
      <c s="169"/>
      <c s="169"/>
      <c r="BT22" s="25"/>
      <c s="4"/>
    </row>
    <row r="23" spans="1:4 52:73" ht="18.75">
      <c r="A23" s="370">
        <f t="shared" si="2"/>
        <v>12</v>
      </c>
      <c s="346">
        <f t="shared" si="3"/>
        <v>3265927</v>
      </c>
      <c s="13" t="str">
        <f t="shared" si="0"/>
        <v>VASUNDHARA GURJAR</v>
      </c>
      <c s="371" t="str">
        <f t="shared" si="1"/>
        <v>RAMNIWAS</v>
      </c>
      <c r="AZ23" s="169"/>
      <c s="169"/>
      <c s="169"/>
      <c s="169"/>
      <c s="169"/>
      <c s="169"/>
      <c s="169"/>
      <c s="169"/>
      <c s="169"/>
      <c s="169"/>
      <c s="169"/>
      <c s="169"/>
      <c s="169"/>
      <c s="169"/>
      <c s="169"/>
      <c s="169"/>
      <c s="169"/>
      <c s="169"/>
      <c r="BT23" s="25"/>
      <c s="4"/>
    </row>
    <row r="24" spans="1:4 52:73" ht="18.75">
      <c r="A24" s="370" t="str">
        <f t="shared" si="2"/>
        <v/>
      </c>
      <c s="346" t="str">
        <f t="shared" si="3"/>
        <v/>
      </c>
      <c s="13" t="str">
        <f t="shared" si="0"/>
        <v/>
      </c>
      <c s="371" t="str">
        <f t="shared" si="1"/>
        <v/>
      </c>
      <c r="AZ24" s="169"/>
      <c s="169"/>
      <c s="169"/>
      <c s="169"/>
      <c s="169"/>
      <c s="169"/>
      <c s="169"/>
      <c s="169"/>
      <c s="169"/>
      <c s="169"/>
      <c s="169"/>
      <c s="169"/>
      <c s="169"/>
      <c s="169"/>
      <c s="169"/>
      <c s="169"/>
      <c s="169"/>
      <c s="169"/>
      <c r="BT24" s="25"/>
      <c s="4"/>
    </row>
    <row r="25" spans="1:4 72:73" ht="18.75">
      <c r="A25" s="370" t="str">
        <f t="shared" si="2"/>
        <v/>
      </c>
      <c s="346" t="str">
        <f t="shared" si="3"/>
        <v/>
      </c>
      <c s="13" t="str">
        <f t="shared" si="0"/>
        <v/>
      </c>
      <c s="371" t="str">
        <f t="shared" si="1"/>
        <v/>
      </c>
      <c r="BT25" s="24"/>
      <c s="24"/>
    </row>
    <row r="26" spans="1:4 72:73" ht="18.75">
      <c r="A26" s="370" t="str">
        <f t="shared" si="2"/>
        <v/>
      </c>
      <c s="346" t="str">
        <f t="shared" si="3"/>
        <v/>
      </c>
      <c s="13" t="str">
        <f t="shared" si="0"/>
        <v/>
      </c>
      <c s="371" t="str">
        <f t="shared" si="1"/>
        <v/>
      </c>
      <c r="BT26" s="24"/>
      <c s="24"/>
    </row>
    <row r="27" spans="1:4 72:73" ht="18.75">
      <c r="A27" s="370" t="str">
        <f t="shared" si="2"/>
        <v/>
      </c>
      <c s="346" t="str">
        <f t="shared" si="3"/>
        <v/>
      </c>
      <c s="13" t="str">
        <f t="shared" si="0"/>
        <v/>
      </c>
      <c s="371" t="str">
        <f t="shared" si="1"/>
        <v/>
      </c>
      <c r="BT27" s="24"/>
      <c s="24"/>
    </row>
    <row r="28" spans="1:4 72:73" ht="18.75">
      <c r="A28" s="370" t="str">
        <f t="shared" si="2"/>
        <v/>
      </c>
      <c s="346" t="str">
        <f t="shared" si="3"/>
        <v/>
      </c>
      <c s="13" t="str">
        <f t="shared" si="0"/>
        <v/>
      </c>
      <c s="371" t="str">
        <f t="shared" si="1"/>
        <v/>
      </c>
      <c r="BT28" s="24"/>
      <c s="24"/>
    </row>
    <row r="29" spans="1:4 72:73" ht="18.75">
      <c r="A29" s="370" t="str">
        <f t="shared" si="2"/>
        <v/>
      </c>
      <c s="346" t="str">
        <f t="shared" si="3"/>
        <v/>
      </c>
      <c s="13" t="str">
        <f t="shared" si="0"/>
        <v/>
      </c>
      <c s="371" t="str">
        <f t="shared" si="1"/>
        <v/>
      </c>
      <c r="BT29" s="24"/>
      <c s="24"/>
    </row>
    <row r="30" spans="1:4 72:73" ht="18.75">
      <c r="A30" s="370" t="str">
        <f t="shared" si="2"/>
        <v/>
      </c>
      <c s="346" t="str">
        <f t="shared" si="3"/>
        <v/>
      </c>
      <c s="13" t="str">
        <f t="shared" si="0"/>
        <v/>
      </c>
      <c s="371" t="str">
        <f t="shared" si="1"/>
        <v/>
      </c>
      <c r="BT30" s="24"/>
      <c s="24"/>
    </row>
    <row r="31" spans="1:4 72:73" ht="18.75">
      <c r="A31" s="370" t="str">
        <f t="shared" si="2"/>
        <v/>
      </c>
      <c s="346" t="str">
        <f t="shared" si="3"/>
        <v/>
      </c>
      <c s="13" t="str">
        <f t="shared" si="0"/>
        <v/>
      </c>
      <c s="371" t="str">
        <f t="shared" si="1"/>
        <v/>
      </c>
      <c r="BT31" s="24"/>
      <c s="24"/>
    </row>
    <row r="32" spans="1:4 72:73" ht="18.75">
      <c r="A32" s="370" t="str">
        <f t="shared" si="2"/>
        <v/>
      </c>
      <c s="346" t="str">
        <f t="shared" si="3"/>
        <v/>
      </c>
      <c s="13" t="str">
        <f t="shared" si="0"/>
        <v/>
      </c>
      <c s="371" t="str">
        <f t="shared" si="1"/>
        <v/>
      </c>
      <c r="BT32" s="24"/>
      <c s="24"/>
    </row>
    <row r="33" spans="1:4 72:73" ht="18.75">
      <c r="A33" s="370" t="str">
        <f t="shared" si="2"/>
        <v/>
      </c>
      <c s="346" t="str">
        <f t="shared" si="3"/>
        <v/>
      </c>
      <c s="13" t="str">
        <f t="shared" si="0"/>
        <v/>
      </c>
      <c s="371" t="str">
        <f t="shared" si="1"/>
        <v/>
      </c>
      <c r="BT33" s="24"/>
      <c s="24"/>
    </row>
    <row r="34" spans="1:4 72:73" ht="18.75">
      <c r="A34" s="370" t="str">
        <f t="shared" si="2"/>
        <v/>
      </c>
      <c s="346" t="str">
        <f t="shared" si="3"/>
        <v/>
      </c>
      <c s="13" t="str">
        <f t="shared" si="0"/>
        <v/>
      </c>
      <c s="371" t="str">
        <f t="shared" si="1"/>
        <v/>
      </c>
      <c r="BT34" s="24"/>
      <c s="24"/>
    </row>
    <row r="35" spans="1:4 72:73" ht="18.75">
      <c r="A35" s="370" t="str">
        <f t="shared" si="2"/>
        <v/>
      </c>
      <c s="346" t="str">
        <f t="shared" si="3"/>
        <v/>
      </c>
      <c s="13" t="str">
        <f t="shared" si="0"/>
        <v/>
      </c>
      <c s="371" t="str">
        <f t="shared" si="1"/>
        <v/>
      </c>
      <c r="BT35" s="24"/>
      <c s="24"/>
    </row>
    <row r="36" spans="1:4 72:73" ht="18.75">
      <c r="A36" s="370" t="str">
        <f t="shared" si="2"/>
        <v/>
      </c>
      <c s="346" t="str">
        <f t="shared" si="3"/>
        <v/>
      </c>
      <c s="13" t="str">
        <f t="shared" si="0"/>
        <v/>
      </c>
      <c s="371" t="str">
        <f t="shared" si="1"/>
        <v/>
      </c>
      <c r="BT36" s="24"/>
      <c s="24"/>
    </row>
    <row r="37" spans="1:4" ht="18.75">
      <c r="A37" s="370" t="str">
        <f t="shared" si="2"/>
        <v/>
      </c>
      <c s="346" t="str">
        <f t="shared" si="3"/>
        <v/>
      </c>
      <c s="13" t="str">
        <f t="shared" si="0"/>
        <v/>
      </c>
      <c s="371" t="str">
        <f t="shared" si="1"/>
        <v/>
      </c>
    </row>
    <row r="38" spans="1:4" ht="18.75">
      <c r="A38" s="370" t="str">
        <f t="shared" si="2"/>
        <v/>
      </c>
      <c s="346" t="str">
        <f t="shared" si="3"/>
        <v/>
      </c>
      <c s="13" t="str">
        <f t="shared" si="0"/>
        <v/>
      </c>
      <c s="371" t="str">
        <f t="shared" si="1"/>
        <v/>
      </c>
    </row>
    <row r="39" spans="1:4" ht="18.75">
      <c r="A39" s="370" t="str">
        <f t="shared" si="2"/>
        <v/>
      </c>
      <c s="346" t="str">
        <f t="shared" si="3"/>
        <v/>
      </c>
      <c s="13" t="str">
        <f t="shared" si="0"/>
        <v/>
      </c>
      <c s="371" t="str">
        <f t="shared" si="1"/>
        <v/>
      </c>
    </row>
    <row r="40" spans="1:4" ht="18.75">
      <c r="A40" s="370" t="str">
        <f t="shared" si="2"/>
        <v/>
      </c>
      <c s="346" t="str">
        <f t="shared" si="3"/>
        <v/>
      </c>
      <c s="13" t="str">
        <f t="shared" si="0"/>
        <v/>
      </c>
      <c s="371" t="str">
        <f t="shared" si="1"/>
        <v/>
      </c>
    </row>
    <row r="41" spans="1:4" ht="19.5" thickBot="1">
      <c r="A41" s="372" t="str">
        <f t="shared" si="2"/>
        <v/>
      </c>
      <c s="373" t="str">
        <f t="shared" si="3"/>
        <v/>
      </c>
      <c s="374" t="str">
        <f t="shared" si="0"/>
        <v/>
      </c>
      <c s="375" t="str">
        <f t="shared" si="1"/>
        <v/>
      </c>
    </row>
    <row r="42" spans="4:4" ht="9.75" customHeight="1" thickTop="1">
      <c r="D42" s="26"/>
    </row>
    <row r="43" ht="7.5" customHeight="1"/>
    <row r="44" ht="15" hidden="1"/>
    <row r="45" ht="15" hidden="1"/>
    <row r="46" ht="15" hidden="1"/>
    <row r="47" ht="15" hidden="1"/>
    <row r="48" ht="15" hidden="1"/>
    <row r="49" ht="15" hidden="1"/>
    <row r="50" ht="15" hidden="1"/>
    <row r="51" ht="15" hidden="1"/>
    <row r="52" ht="15" hidden="1"/>
  </sheetData>
  <sheetProtection password="CDA0" sheet="1" objects="1" scenarios="1" formatRows="0"/>
  <mergeCells count="9">
    <mergeCell ref="A9:B9"/>
    <mergeCell ref="B7:D7"/>
    <mergeCell ref="A1:D1"/>
    <mergeCell ref="A2:D2"/>
    <mergeCell ref="A3:D3"/>
    <mergeCell ref="A5:B5"/>
    <mergeCell ref="C5:D5"/>
    <mergeCell ref="C4:D4"/>
    <mergeCell ref="A4:B4"/>
  </mergeCells>
  <dataValidations count="3">
    <dataValidation type="list" allowBlank="1" showInputMessage="1" showErrorMessage="1" sqref="B6">
      <formula1>$BU$12:$CL$12</formula1>
    </dataValidation>
    <dataValidation type="list" allowBlank="1" showInputMessage="1" showErrorMessage="1" sqref="D6">
      <formula1>INDIRECT($B$6)</formula1>
    </dataValidation>
    <dataValidation type="whole" allowBlank="1" showInputMessage="1" showErrorMessage="1" prompt="YOU CAN'T WRITE HERE ABOVE 30" sqref="G13:BR13">
      <formula1>0</formula1>
      <formula2>30</formula2>
    </dataValidation>
  </dataValidations>
  <printOptions horizontalCentered="1"/>
  <pageMargins left="0.196850393700787" right="0.118110236220472" top="0.196850393700787" bottom="0.196850393700787" header="0.118110236220472" footer="0.118110236220472"/>
  <pageSetup fitToHeight="0" orientation="portrait" paperSize="9" r:id="rId4"/>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theme="8" tint="-0.249960005283356"/>
    <pageSetUpPr fitToPage="1"/>
  </sheetPr>
  <dimension ref="A1:H42"/>
  <sheetViews>
    <sheetView showGridLines="0" tabSelected="1" workbookViewId="0" topLeftCell="A1">
      <selection pane="topLeft" activeCell="B8" sqref="B8"/>
    </sheetView>
  </sheetViews>
  <sheetFormatPr defaultColWidth="0" defaultRowHeight="15" customHeight="1" zeroHeight="1"/>
  <cols>
    <col min="1" max="1" width="7" customWidth="1"/>
    <col min="2" max="2" width="12.2857142857143" customWidth="1"/>
    <col min="3" max="3" width="12.7142857142857" customWidth="1"/>
    <col min="4" max="4" width="26.8571428571429" customWidth="1"/>
    <col min="5" max="5" width="24" customWidth="1"/>
    <col min="6" max="6" width="13.5714285714286" customWidth="1"/>
    <col min="7" max="7" width="11.5714285714286" customWidth="1"/>
    <col min="8" max="8" width="8.71428571428571" style="27" customWidth="1"/>
    <col min="9" max="16384" width="14.4285714285714" hidden="1"/>
  </cols>
  <sheetData>
    <row r="1" spans="1:8" ht="29.25" customHeight="1">
      <c r="A1" s="574" t="str">
        <f>'MASTER SHEET'!A1</f>
        <v>माध्यमिक शिक्षा बोर्ड राजस्थान, अजमेर</v>
      </c>
      <c s="575"/>
      <c s="575"/>
      <c s="575"/>
      <c s="575"/>
      <c s="575"/>
      <c s="575"/>
      <c s="28"/>
    </row>
    <row r="2" spans="1:8" ht="26.25" customHeight="1">
      <c r="A2" s="580" t="str">
        <f>'MASTER SHEET'!A2</f>
        <v xml:space="preserve">    उच्च माध्यमिक प्रायोगिक परीक्षा - 2024</v>
      </c>
      <c s="581"/>
      <c s="581"/>
      <c s="581"/>
      <c s="581"/>
      <c s="581"/>
      <c s="581"/>
      <c s="28"/>
    </row>
    <row r="3" spans="1:8" ht="27.75" customHeight="1">
      <c r="A3" s="587" t="s">
        <v>25</v>
      </c>
      <c s="588"/>
      <c s="588"/>
      <c s="588"/>
      <c s="588"/>
      <c s="588"/>
      <c s="588"/>
      <c s="29"/>
    </row>
    <row r="4" spans="1:8" ht="35.25" customHeight="1">
      <c r="A4" s="585" t="str">
        <f>CONCATENATE('MASTER SHEET'!A4,":-",'MASTER SHEET'!C4)</f>
        <v>विद्यालय का नाम :-GOVT.SEN.SEC.SCHOOL DASANA KHURD (MOULASR)DEEDWANA-KUCHAMAN</v>
      </c>
      <c s="586"/>
      <c s="586"/>
      <c s="586"/>
      <c s="584" t="str">
        <f>CONCATENATE('MASTER SHEET'!A5,":-",'MASTER SHEET'!C5)</f>
        <v>विद्यालय कोड :-1191153</v>
      </c>
      <c s="584"/>
      <c s="584"/>
      <c s="30"/>
    </row>
    <row r="5" spans="1:8" ht="39" customHeight="1">
      <c r="A5" s="582" t="str">
        <f>CONCATENATE('MASTER SHEET'!A6,"  ",'MASTER SHEET'!B6)</f>
        <v>विषय :-  COMPUTER_SCIENCE</v>
      </c>
      <c s="582"/>
      <c s="582"/>
      <c s="216" t="str">
        <f>CONCATENATE('MASTER SHEET'!C6," ",'MASTER SHEET'!D6)</f>
        <v>विषय कोड :- SUB CODE-3</v>
      </c>
      <c s="583" t="str">
        <f>CONCATENATE('MASTER SHEET'!A7,":-",'MASTER SHEET'!B7)</f>
        <v>परीक्षक का नाम:-:-BHAGIRATH MAL</v>
      </c>
      <c s="583"/>
      <c s="583"/>
      <c s="30"/>
    </row>
    <row r="6" spans="1:8" ht="19.5" customHeight="1">
      <c r="A6" s="31" t="str">
        <f>'MASTER SHEET'!A8</f>
        <v>दिनांक  :---</v>
      </c>
      <c s="589">
        <f>'MASTER SHEET'!B8</f>
        <v>45325</v>
      </c>
      <c s="589"/>
      <c s="578" t="str">
        <f>CONCATENATE('MASTER SHEET'!C8,"  ",'MASTER SHEET'!D8)</f>
        <v>समय:-  10.00  AM TO 2.00 PM</v>
      </c>
      <c s="579"/>
      <c s="576" t="str">
        <f>CONCATENATE('MASTER SHEET'!A9," :--   ",'MASTER SHEET'!C9)</f>
        <v>बैच नम्बर :--   1</v>
      </c>
      <c s="577"/>
      <c s="30"/>
    </row>
    <row r="7" spans="1:8" ht="33" customHeight="1">
      <c r="A7" s="200" t="s">
        <v>26</v>
      </c>
      <c s="32" t="s">
        <v>1</v>
      </c>
      <c s="32" t="s">
        <v>27</v>
      </c>
      <c s="32" t="s">
        <v>28</v>
      </c>
      <c s="32" t="s">
        <v>29</v>
      </c>
      <c s="32" t="s">
        <v>30</v>
      </c>
      <c s="201" t="s">
        <v>31</v>
      </c>
      <c s="33"/>
    </row>
    <row r="8" spans="1:8" ht="20.25" customHeight="1">
      <c r="A8" s="202">
        <f>IF('MASTER SHEET'!B12="","",ROWS('MASTER SHEET'!$B$12:B12))</f>
        <v>1</v>
      </c>
      <c s="203" t="str">
        <f>" "&amp;'MASTER SHEET'!B12&amp;" "</f>
        <v xml:space="preserve"> 3265916 </v>
      </c>
      <c s="204"/>
      <c s="205" t="str">
        <f>IFERROR(VLOOKUP('MASTER SHEET'!$B12,NAME,2,0),"")</f>
        <v>AMIT MEGHWAL</v>
      </c>
      <c s="206" t="str">
        <f>IFERROR(VLOOKUP('MASTER SHEET'!$B12,NAME,3,0),"")</f>
        <v>SWAI RAM</v>
      </c>
      <c s="204"/>
      <c s="207"/>
      <c s="29"/>
    </row>
    <row r="9" spans="1:8" ht="20.25" customHeight="1">
      <c r="A9" s="202">
        <f>IF('MASTER SHEET'!B13="","",ROWS('MASTER SHEET'!$B$12:B13))</f>
        <v>2</v>
      </c>
      <c s="203" t="str">
        <f>" "&amp;'MASTER SHEET'!B13&amp;" "</f>
        <v xml:space="preserve"> 3265917 </v>
      </c>
      <c s="204"/>
      <c s="205" t="str">
        <f>IFERROR(VLOOKUP('MASTER SHEET'!B13,NAME,2,0),"")</f>
        <v>ANITA KANWAR</v>
      </c>
      <c s="206" t="str">
        <f>IFERROR(VLOOKUP('MASTER SHEET'!$B13,NAME,3,0),"")</f>
        <v>PAPPU SINGH</v>
      </c>
      <c s="204"/>
      <c s="207"/>
      <c s="29"/>
    </row>
    <row r="10" spans="1:8" ht="20.25" customHeight="1">
      <c r="A10" s="202">
        <f>IF('MASTER SHEET'!B14="","",ROWS('MASTER SHEET'!$B$12:B14))</f>
        <v>3</v>
      </c>
      <c s="203" t="str">
        <f>" "&amp;'MASTER SHEET'!B14&amp;" "</f>
        <v xml:space="preserve"> 3265918 </v>
      </c>
      <c s="204"/>
      <c s="205" t="str">
        <f>IFERROR(VLOOKUP('MASTER SHEET'!B14,NAME,2,0),"")</f>
        <v>HANS KANWAR</v>
      </c>
      <c s="206" t="str">
        <f>IFERROR(VLOOKUP('MASTER SHEET'!$B14,NAME,3,0),"")</f>
        <v>DATAR SINGH</v>
      </c>
      <c s="204"/>
      <c s="207"/>
      <c s="29"/>
    </row>
    <row r="11" spans="1:8" ht="20.25" customHeight="1">
      <c r="A11" s="202">
        <f>IF('MASTER SHEET'!B15="","",ROWS('MASTER SHEET'!$B$12:B15))</f>
        <v>4</v>
      </c>
      <c s="203" t="str">
        <f>" "&amp;'MASTER SHEET'!B15&amp;" "</f>
        <v xml:space="preserve"> 3265919 </v>
      </c>
      <c s="204"/>
      <c s="205" t="str">
        <f>IFERROR(VLOOKUP('MASTER SHEET'!B15,NAME,2,0),"")</f>
        <v>LALITA JANGIR</v>
      </c>
      <c s="206" t="str">
        <f>IFERROR(VLOOKUP('MASTER SHEET'!$B15,NAME,3,0),"")</f>
        <v>GOKUL RAM</v>
      </c>
      <c s="204"/>
      <c s="207"/>
      <c s="29"/>
    </row>
    <row r="12" spans="1:8" ht="20.25" customHeight="1">
      <c r="A12" s="202">
        <f>IF('MASTER SHEET'!B16="","",ROWS('MASTER SHEET'!$B$12:B16))</f>
        <v>5</v>
      </c>
      <c s="203" t="str">
        <f>" "&amp;'MASTER SHEET'!B16&amp;" "</f>
        <v xml:space="preserve"> 3265920 </v>
      </c>
      <c s="204"/>
      <c s="205" t="str">
        <f>IFERROR(VLOOKUP('MASTER SHEET'!B16,NAME,2,0),"")</f>
        <v>MANJU NAYAK</v>
      </c>
      <c s="206" t="str">
        <f>IFERROR(VLOOKUP('MASTER SHEET'!$B16,NAME,3,0),"")</f>
        <v>UGMA RAM</v>
      </c>
      <c s="204"/>
      <c s="207"/>
      <c s="29"/>
    </row>
    <row r="13" spans="1:8" ht="20.25" customHeight="1">
      <c r="A13" s="202">
        <f>IF('MASTER SHEET'!B17="","",ROWS('MASTER SHEET'!$B$12:B17))</f>
        <v>6</v>
      </c>
      <c s="203" t="str">
        <f>" "&amp;'MASTER SHEET'!B17&amp;" "</f>
        <v xml:space="preserve"> 3265921 </v>
      </c>
      <c s="204"/>
      <c s="205" t="str">
        <f>IFERROR(VLOOKUP('MASTER SHEET'!B17,NAME,2,0),"")</f>
        <v>NIRMALA SAIN</v>
      </c>
      <c s="206" t="str">
        <f>IFERROR(VLOOKUP('MASTER SHEET'!$B17,NAME,3,0),"")</f>
        <v>MOHANA RAM SAIN</v>
      </c>
      <c s="204"/>
      <c s="207"/>
      <c s="29"/>
    </row>
    <row r="14" spans="1:8" ht="20.25" customHeight="1">
      <c r="A14" s="202">
        <f>IF('MASTER SHEET'!B18="","",ROWS('MASTER SHEET'!$B$12:B18))</f>
        <v>7</v>
      </c>
      <c s="203" t="str">
        <f>" "&amp;'MASTER SHEET'!B18&amp;" "</f>
        <v xml:space="preserve"> 3265922 </v>
      </c>
      <c s="204"/>
      <c s="205" t="str">
        <f>IFERROR(VLOOKUP('MASTER SHEET'!B18,NAME,2,0),"")</f>
        <v>PAYAL</v>
      </c>
      <c s="206" t="str">
        <f>IFERROR(VLOOKUP('MASTER SHEET'!$B18,NAME,3,0),"")</f>
        <v>BABU LAL</v>
      </c>
      <c s="204"/>
      <c s="207"/>
      <c s="29"/>
    </row>
    <row r="15" spans="1:8" ht="20.25" customHeight="1">
      <c r="A15" s="202">
        <f>IF('MASTER SHEET'!B19="","",ROWS('MASTER SHEET'!$B$12:B19))</f>
        <v>8</v>
      </c>
      <c s="203" t="str">
        <f>" "&amp;'MASTER SHEET'!B19&amp;" "</f>
        <v xml:space="preserve"> 3265923 </v>
      </c>
      <c s="204"/>
      <c s="205" t="str">
        <f>IFERROR(VLOOKUP('MASTER SHEET'!B19,NAME,2,0),"")</f>
        <v>PRIYANKA</v>
      </c>
      <c s="206" t="str">
        <f>IFERROR(VLOOKUP('MASTER SHEET'!$B19,NAME,3,0),"")</f>
        <v>JAGDISH</v>
      </c>
      <c s="204"/>
      <c s="207"/>
      <c s="29"/>
    </row>
    <row r="16" spans="1:8" ht="20.25" customHeight="1">
      <c r="A16" s="202">
        <f>IF('MASTER SHEET'!B20="","",ROWS('MASTER SHEET'!$B$12:B20))</f>
        <v>9</v>
      </c>
      <c s="203" t="str">
        <f>" "&amp;'MASTER SHEET'!B20&amp;" "</f>
        <v xml:space="preserve"> 3265924 </v>
      </c>
      <c s="204"/>
      <c s="205" t="str">
        <f>IFERROR(VLOOKUP('MASTER SHEET'!B20,NAME,2,0),"")</f>
        <v>PRIYANKA KANWAR</v>
      </c>
      <c s="206" t="str">
        <f>IFERROR(VLOOKUP('MASTER SHEET'!$B20,NAME,3,0),"")</f>
        <v>MAL SINGH</v>
      </c>
      <c s="204"/>
      <c s="207"/>
      <c s="29"/>
    </row>
    <row r="17" spans="1:8" ht="20.25" customHeight="1">
      <c r="A17" s="202">
        <f>IF('MASTER SHEET'!B21="","",ROWS('MASTER SHEET'!$B$12:B21))</f>
        <v>10</v>
      </c>
      <c s="203" t="str">
        <f>" "&amp;'MASTER SHEET'!B21&amp;" "</f>
        <v xml:space="preserve"> 3265925 </v>
      </c>
      <c s="204"/>
      <c s="205" t="str">
        <f>IFERROR(VLOOKUP('MASTER SHEET'!B21,NAME,2,0),"")</f>
        <v>RENU NETAR</v>
      </c>
      <c s="206" t="str">
        <f>IFERROR(VLOOKUP('MASTER SHEET'!$B21,NAME,3,0),"")</f>
        <v>MUKESH NETAR</v>
      </c>
      <c s="204"/>
      <c s="207"/>
      <c s="29"/>
    </row>
    <row r="18" spans="1:8" ht="20.25" customHeight="1">
      <c r="A18" s="202">
        <f>IF('MASTER SHEET'!B22="","",ROWS('MASTER SHEET'!$B$12:B22))</f>
        <v>11</v>
      </c>
      <c s="203" t="str">
        <f>" "&amp;'MASTER SHEET'!B22&amp;" "</f>
        <v xml:space="preserve"> 3265926 </v>
      </c>
      <c s="208"/>
      <c s="205" t="str">
        <f>IFERROR(VLOOKUP('MASTER SHEET'!B22,NAME,2,0),"")</f>
        <v>SHARWAN</v>
      </c>
      <c s="206" t="str">
        <f>IFERROR(VLOOKUP('MASTER SHEET'!$B22,NAME,3,0),"")</f>
        <v>BHANWARA RAM</v>
      </c>
      <c s="204"/>
      <c s="207"/>
      <c s="29"/>
    </row>
    <row r="19" spans="1:8" ht="20.25" customHeight="1">
      <c r="A19" s="202">
        <f>IF('MASTER SHEET'!B23="","",ROWS('MASTER SHEET'!$B$12:B23))</f>
        <v>12</v>
      </c>
      <c s="203" t="str">
        <f>" "&amp;'MASTER SHEET'!B23&amp;" "</f>
        <v xml:space="preserve"> 3265927 </v>
      </c>
      <c s="208"/>
      <c s="205" t="str">
        <f>IFERROR(VLOOKUP('MASTER SHEET'!B23,NAME,2,0),"")</f>
        <v>VASUNDHARA GURJAR</v>
      </c>
      <c s="206" t="str">
        <f>IFERROR(VLOOKUP('MASTER SHEET'!$B23,NAME,3,0),"")</f>
        <v>RAMNIWAS</v>
      </c>
      <c s="204"/>
      <c s="207"/>
      <c s="29"/>
    </row>
    <row r="20" spans="1:8" ht="20.25" customHeight="1">
      <c r="A20" s="202" t="str">
        <f>IF('MASTER SHEET'!B24="","",ROWS('MASTER SHEET'!$B$12:B24))</f>
        <v/>
      </c>
      <c s="203" t="str">
        <f>" "&amp;'MASTER SHEET'!B24&amp;" "</f>
        <v xml:space="preserve">  </v>
      </c>
      <c s="208"/>
      <c s="205" t="str">
        <f>IFERROR(VLOOKUP('MASTER SHEET'!B24,NAME,2,0),"")</f>
        <v/>
      </c>
      <c s="206" t="str">
        <f>IFERROR(VLOOKUP('MASTER SHEET'!$B24,NAME,3,0),"")</f>
        <v/>
      </c>
      <c s="204"/>
      <c s="207"/>
      <c s="29"/>
    </row>
    <row r="21" spans="1:8" ht="20.25" customHeight="1">
      <c r="A21" s="202" t="str">
        <f>IF('MASTER SHEET'!B25="","",ROWS('MASTER SHEET'!$B$12:B25))</f>
        <v/>
      </c>
      <c s="203" t="str">
        <f>" "&amp;'MASTER SHEET'!B25&amp;" "</f>
        <v xml:space="preserve">  </v>
      </c>
      <c s="208"/>
      <c s="205" t="str">
        <f>IFERROR(VLOOKUP('MASTER SHEET'!B25,NAME,2,0),"")</f>
        <v/>
      </c>
      <c s="206" t="str">
        <f>IFERROR(VLOOKUP('MASTER SHEET'!$B25,NAME,3,0),"")</f>
        <v/>
      </c>
      <c s="204"/>
      <c s="207"/>
      <c s="29"/>
    </row>
    <row r="22" spans="1:8" ht="20.25" customHeight="1">
      <c r="A22" s="202" t="str">
        <f>IF('MASTER SHEET'!B26="","",ROWS('MASTER SHEET'!$B$12:B26))</f>
        <v/>
      </c>
      <c s="203" t="str">
        <f>" "&amp;'MASTER SHEET'!B26&amp;" "</f>
        <v xml:space="preserve">  </v>
      </c>
      <c s="208"/>
      <c s="205" t="str">
        <f>IFERROR(VLOOKUP('MASTER SHEET'!B26,NAME,2,0),"")</f>
        <v/>
      </c>
      <c s="206" t="str">
        <f>IFERROR(VLOOKUP('MASTER SHEET'!$B26,NAME,3,0),"")</f>
        <v/>
      </c>
      <c s="204"/>
      <c s="207"/>
      <c s="29"/>
    </row>
    <row r="23" spans="1:8" ht="20.25" customHeight="1">
      <c r="A23" s="202" t="str">
        <f>IF('MASTER SHEET'!B27="","",ROWS('MASTER SHEET'!$B$12:B27))</f>
        <v/>
      </c>
      <c s="203" t="str">
        <f>" "&amp;'MASTER SHEET'!B27&amp;" "</f>
        <v xml:space="preserve">  </v>
      </c>
      <c s="208"/>
      <c s="205" t="str">
        <f>IFERROR(VLOOKUP('MASTER SHEET'!B27,NAME,2,0),"")</f>
        <v/>
      </c>
      <c s="206" t="str">
        <f>IFERROR(VLOOKUP('MASTER SHEET'!$B27,NAME,3,0),"")</f>
        <v/>
      </c>
      <c s="204"/>
      <c s="207"/>
      <c s="29"/>
    </row>
    <row r="24" spans="1:8" ht="20.25" customHeight="1">
      <c r="A24" s="202" t="str">
        <f>IF('MASTER SHEET'!B28="","",ROWS('MASTER SHEET'!$B$12:B28))</f>
        <v/>
      </c>
      <c s="203" t="str">
        <f>" "&amp;'MASTER SHEET'!B28&amp;" "</f>
        <v xml:space="preserve">  </v>
      </c>
      <c s="208"/>
      <c s="205" t="str">
        <f>IFERROR(VLOOKUP('MASTER SHEET'!B28,NAME,2,0),"")</f>
        <v/>
      </c>
      <c s="206" t="str">
        <f>IFERROR(VLOOKUP('MASTER SHEET'!$B28,NAME,3,0),"")</f>
        <v/>
      </c>
      <c s="204"/>
      <c s="207"/>
      <c s="29"/>
    </row>
    <row r="25" spans="1:8" ht="20.25" customHeight="1">
      <c r="A25" s="202" t="str">
        <f>IF('MASTER SHEET'!B29="","",ROWS('MASTER SHEET'!$B$12:B29))</f>
        <v/>
      </c>
      <c s="203" t="str">
        <f>" "&amp;'MASTER SHEET'!B29&amp;" "</f>
        <v xml:space="preserve">  </v>
      </c>
      <c s="208"/>
      <c s="205" t="str">
        <f>IFERROR(VLOOKUP('MASTER SHEET'!B29,NAME,2,0),"")</f>
        <v/>
      </c>
      <c s="206" t="str">
        <f>IFERROR(VLOOKUP('MASTER SHEET'!$B29,NAME,3,0),"")</f>
        <v/>
      </c>
      <c s="204"/>
      <c s="207"/>
      <c s="29"/>
    </row>
    <row r="26" spans="1:8" ht="20.25" customHeight="1">
      <c r="A26" s="202" t="str">
        <f>IF('MASTER SHEET'!B30="","",ROWS('MASTER SHEET'!$B$12:B30))</f>
        <v/>
      </c>
      <c s="203" t="str">
        <f>" "&amp;'MASTER SHEET'!B30&amp;" "</f>
        <v xml:space="preserve">  </v>
      </c>
      <c s="208"/>
      <c s="205" t="str">
        <f>IFERROR(VLOOKUP('MASTER SHEET'!B30,NAME,2,0),"")</f>
        <v/>
      </c>
      <c s="206" t="str">
        <f>IFERROR(VLOOKUP('MASTER SHEET'!$B30,NAME,3,0),"")</f>
        <v/>
      </c>
      <c s="204"/>
      <c s="207"/>
      <c s="29"/>
    </row>
    <row r="27" spans="1:8" ht="20.25" customHeight="1">
      <c r="A27" s="202" t="str">
        <f>IF('MASTER SHEET'!B31="","",ROWS('MASTER SHEET'!$B$12:B31))</f>
        <v/>
      </c>
      <c s="203" t="str">
        <f>" "&amp;'MASTER SHEET'!B31&amp;" "</f>
        <v xml:space="preserve">  </v>
      </c>
      <c s="208"/>
      <c s="205" t="str">
        <f>IFERROR(VLOOKUP('MASTER SHEET'!B31,NAME,2,0),"")</f>
        <v/>
      </c>
      <c s="206" t="str">
        <f>IFERROR(VLOOKUP('MASTER SHEET'!$B31,NAME,3,0),"")</f>
        <v/>
      </c>
      <c s="204"/>
      <c s="207"/>
      <c s="29"/>
    </row>
    <row r="28" spans="1:8" ht="20.25" customHeight="1">
      <c r="A28" s="202" t="str">
        <f>IF('MASTER SHEET'!B32="","",ROWS('MASTER SHEET'!$B$12:B32))</f>
        <v/>
      </c>
      <c s="203" t="str">
        <f>" "&amp;'MASTER SHEET'!B32&amp;" "</f>
        <v xml:space="preserve">  </v>
      </c>
      <c s="208"/>
      <c s="205" t="str">
        <f>IFERROR(VLOOKUP('MASTER SHEET'!B32,NAME,2,0),"")</f>
        <v/>
      </c>
      <c s="206" t="str">
        <f>IFERROR(VLOOKUP('MASTER SHEET'!$B32,NAME,3,0),"")</f>
        <v/>
      </c>
      <c s="204"/>
      <c s="207"/>
      <c s="29"/>
    </row>
    <row r="29" spans="1:8" ht="20.25" customHeight="1">
      <c r="A29" s="202" t="str">
        <f>IF('MASTER SHEET'!B33="","",ROWS('MASTER SHEET'!$B$12:B33))</f>
        <v/>
      </c>
      <c s="203" t="str">
        <f>" "&amp;'MASTER SHEET'!B33&amp;" "</f>
        <v xml:space="preserve">  </v>
      </c>
      <c s="208"/>
      <c s="205" t="str">
        <f>IFERROR(VLOOKUP('MASTER SHEET'!B33,NAME,2,0),"")</f>
        <v/>
      </c>
      <c s="206" t="str">
        <f>IFERROR(VLOOKUP('MASTER SHEET'!$B33,NAME,3,0),"")</f>
        <v/>
      </c>
      <c s="204"/>
      <c s="207"/>
      <c s="29"/>
    </row>
    <row r="30" spans="1:8" ht="20.25" customHeight="1">
      <c r="A30" s="202" t="str">
        <f>IF('MASTER SHEET'!B34="","",ROWS('MASTER SHEET'!$B$12:B34))</f>
        <v/>
      </c>
      <c s="203" t="str">
        <f>" "&amp;'MASTER SHEET'!B34&amp;" "</f>
        <v xml:space="preserve">  </v>
      </c>
      <c s="208"/>
      <c s="205" t="str">
        <f>IFERROR(VLOOKUP('MASTER SHEET'!B34,NAME,2,0),"")</f>
        <v/>
      </c>
      <c s="206" t="str">
        <f>IFERROR(VLOOKUP('MASTER SHEET'!$B34,NAME,3,0),"")</f>
        <v/>
      </c>
      <c s="204"/>
      <c s="207"/>
      <c s="29"/>
    </row>
    <row r="31" spans="1:8" ht="20.25" customHeight="1">
      <c r="A31" s="202" t="str">
        <f>IF('MASTER SHEET'!B35="","",ROWS('MASTER SHEET'!$B$12:B35))</f>
        <v/>
      </c>
      <c s="203" t="str">
        <f>" "&amp;'MASTER SHEET'!B35&amp;" "</f>
        <v xml:space="preserve">  </v>
      </c>
      <c s="208"/>
      <c s="205" t="str">
        <f>IFERROR(VLOOKUP('MASTER SHEET'!B35,NAME,2,0),"")</f>
        <v/>
      </c>
      <c s="206" t="str">
        <f>IFERROR(VLOOKUP('MASTER SHEET'!$B35,NAME,3,0),"")</f>
        <v/>
      </c>
      <c s="204"/>
      <c s="207"/>
      <c s="29"/>
    </row>
    <row r="32" spans="1:8" ht="20.25" customHeight="1">
      <c r="A32" s="202" t="str">
        <f>IF('MASTER SHEET'!B36="","",ROWS('MASTER SHEET'!$B$12:B36))</f>
        <v/>
      </c>
      <c s="203" t="str">
        <f>" "&amp;'MASTER SHEET'!B36&amp;" "</f>
        <v xml:space="preserve">  </v>
      </c>
      <c s="208"/>
      <c s="205" t="str">
        <f>IFERROR(VLOOKUP('MASTER SHEET'!B36,NAME,2,0),"")</f>
        <v/>
      </c>
      <c s="206" t="str">
        <f>IFERROR(VLOOKUP('MASTER SHEET'!$B36,NAME,3,0),"")</f>
        <v/>
      </c>
      <c s="204"/>
      <c s="207"/>
      <c s="29"/>
    </row>
    <row r="33" spans="1:8" ht="20.25" customHeight="1">
      <c r="A33" s="202" t="str">
        <f>IF('MASTER SHEET'!B37="","",ROWS('MASTER SHEET'!$B$12:B37))</f>
        <v/>
      </c>
      <c s="203" t="str">
        <f>" "&amp;'MASTER SHEET'!B37&amp;" "</f>
        <v xml:space="preserve">  </v>
      </c>
      <c s="208"/>
      <c s="205" t="str">
        <f>IFERROR(VLOOKUP('MASTER SHEET'!B37,NAME,2,0),"")</f>
        <v/>
      </c>
      <c s="206" t="str">
        <f>IFERROR(VLOOKUP('MASTER SHEET'!$B37,NAME,3,0),"")</f>
        <v/>
      </c>
      <c s="204"/>
      <c s="207"/>
      <c s="29"/>
    </row>
    <row r="34" spans="1:8" ht="20.25" customHeight="1">
      <c r="A34" s="202" t="str">
        <f>IF('MASTER SHEET'!B38="","",ROWS('MASTER SHEET'!$B$12:B38))</f>
        <v/>
      </c>
      <c s="203" t="str">
        <f>" "&amp;'MASTER SHEET'!B38&amp;" "</f>
        <v xml:space="preserve">  </v>
      </c>
      <c s="208"/>
      <c s="205" t="str">
        <f>IFERROR(VLOOKUP('MASTER SHEET'!B38,NAME,2,0),"")</f>
        <v/>
      </c>
      <c s="206" t="str">
        <f>IFERROR(VLOOKUP('MASTER SHEET'!$B38,NAME,3,0),"")</f>
        <v/>
      </c>
      <c s="204"/>
      <c s="207"/>
      <c s="29"/>
    </row>
    <row r="35" spans="1:8" ht="20.25" customHeight="1">
      <c r="A35" s="202" t="str">
        <f>IF('MASTER SHEET'!B39="","",ROWS('MASTER SHEET'!$B$12:B39))</f>
        <v/>
      </c>
      <c s="203" t="str">
        <f>" "&amp;'MASTER SHEET'!B39&amp;" "</f>
        <v xml:space="preserve">  </v>
      </c>
      <c s="208"/>
      <c s="205" t="str">
        <f>IFERROR(VLOOKUP('MASTER SHEET'!B39,NAME,2,0),"")</f>
        <v/>
      </c>
      <c s="206" t="str">
        <f>IFERROR(VLOOKUP('MASTER SHEET'!$B39,NAME,3,0),"")</f>
        <v/>
      </c>
      <c s="204"/>
      <c s="207"/>
      <c s="29"/>
    </row>
    <row r="36" spans="1:8" ht="20.25" customHeight="1">
      <c r="A36" s="202" t="str">
        <f>IF('MASTER SHEET'!B40="","",ROWS('MASTER SHEET'!$B$12:B40))</f>
        <v/>
      </c>
      <c s="203" t="str">
        <f>" "&amp;'MASTER SHEET'!B40&amp;" "</f>
        <v xml:space="preserve">  </v>
      </c>
      <c s="208"/>
      <c s="205" t="str">
        <f>IFERROR(VLOOKUP('MASTER SHEET'!B40,NAME,2,0),"")</f>
        <v/>
      </c>
      <c s="206" t="str">
        <f>IFERROR(VLOOKUP('MASTER SHEET'!$B40,NAME,3,0),"")</f>
        <v/>
      </c>
      <c s="204"/>
      <c s="207"/>
      <c s="29"/>
    </row>
    <row r="37" spans="1:8" ht="20.25" customHeight="1">
      <c r="A37" s="202" t="str">
        <f>IF('MASTER SHEET'!B41="","",ROWS('MASTER SHEET'!$B$12:B41))</f>
        <v/>
      </c>
      <c s="203" t="str">
        <f>" "&amp;'MASTER SHEET'!B41&amp;" "</f>
        <v xml:space="preserve">  </v>
      </c>
      <c s="208"/>
      <c s="205" t="str">
        <f>IFERROR(VLOOKUP('MASTER SHEET'!B41,NAME,2,0),"")</f>
        <v/>
      </c>
      <c s="206" t="str">
        <f>IFERROR(VLOOKUP('MASTER SHEET'!$B41,NAME,3,0),"")</f>
        <v/>
      </c>
      <c s="204"/>
      <c s="207"/>
      <c s="29"/>
    </row>
    <row r="38" spans="1:8" ht="24" customHeight="1">
      <c r="A38" s="590" t="s">
        <v>413</v>
      </c>
      <c s="591"/>
      <c s="591"/>
      <c s="591"/>
      <c s="591"/>
      <c s="591"/>
      <c s="592"/>
      <c s="29"/>
    </row>
    <row r="39" spans="1:8" ht="18.75" customHeight="1">
      <c r="A39" s="209"/>
      <c s="3"/>
      <c s="3"/>
      <c s="3"/>
      <c s="3"/>
      <c s="3"/>
      <c s="210"/>
      <c s="29"/>
    </row>
    <row r="40" spans="1:8" ht="18.75" customHeight="1">
      <c r="A40" s="209"/>
      <c s="3"/>
      <c s="3"/>
      <c s="3"/>
      <c s="3"/>
      <c s="3"/>
      <c s="210"/>
      <c s="29"/>
    </row>
    <row r="41" spans="1:8" ht="15" customHeight="1">
      <c r="A41" s="571" t="s">
        <v>210</v>
      </c>
      <c s="572"/>
      <c s="572"/>
      <c s="3"/>
      <c s="572" t="s">
        <v>211</v>
      </c>
      <c s="572"/>
      <c s="573"/>
      <c s="29"/>
    </row>
    <row r="42" spans="1:8" ht="14.25" customHeight="1">
      <c r="A42" s="211"/>
      <c s="212"/>
      <c s="213"/>
      <c s="214"/>
      <c s="213"/>
      <c s="212"/>
      <c s="215"/>
      <c s="29"/>
    </row>
    <row r="43" ht="15" customHeight="1" hidden="1"/>
    <row r="44" ht="15" customHeight="1" hidden="1"/>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row r="998" ht="15" customHeight="1"/>
    <row r="999" ht="15" customHeight="1"/>
    <row r="1000" ht="15" customHeight="1" thickBot="1"/>
  </sheetData>
  <sheetProtection formatRows="0"/>
  <mergeCells count="13">
    <mergeCell ref="A41:C41"/>
    <mergeCell ref="E41:G41"/>
    <mergeCell ref="A1:G1"/>
    <mergeCell ref="F6:G6"/>
    <mergeCell ref="D6:E6"/>
    <mergeCell ref="A2:G2"/>
    <mergeCell ref="A5:C5"/>
    <mergeCell ref="E5:G5"/>
    <mergeCell ref="E4:G4"/>
    <mergeCell ref="A4:D4"/>
    <mergeCell ref="A3:G3"/>
    <mergeCell ref="B6:C6"/>
    <mergeCell ref="A38:G38"/>
  </mergeCells>
  <conditionalFormatting sqref="A8:G37">
    <cfRule type="expression" priority="1" dxfId="0">
      <formula>$A8&lt;&gt;""</formula>
    </cfRule>
  </conditionalFormatting>
  <printOptions horizontalCentered="1"/>
  <pageMargins left="0.196850393700787" right="0.118110236220472" top="0.196850393700787" bottom="0.196850393700787" header="0.118110236220472" footer="0.118110236220472"/>
  <pageSetup fitToHeight="0" orientation="portrait" paperSize="9" scale="92"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5F497A"/>
    <pageSetUpPr fitToPage="1"/>
  </sheetPr>
  <dimension ref="A1:O45"/>
  <sheetViews>
    <sheetView workbookViewId="0" topLeftCell="A1">
      <selection pane="topLeft" activeCell="G14" sqref="G14"/>
    </sheetView>
  </sheetViews>
  <sheetFormatPr defaultColWidth="0" defaultRowHeight="15" customHeight="1" zeroHeight="1"/>
  <cols>
    <col min="1" max="1" width="5" customWidth="1"/>
    <col min="2" max="2" width="11.4285714285714" customWidth="1"/>
    <col min="3" max="3" width="26.4285714285714" customWidth="1"/>
    <col min="4" max="4" width="25.7142857142857" customWidth="1"/>
    <col min="5" max="5" width="10.2857142857143" customWidth="1"/>
    <col min="6" max="7" width="4.57142857142857" customWidth="1"/>
    <col min="8" max="8" width="4.28571428571429" customWidth="1"/>
    <col min="9" max="10" width="5.14285714285714" customWidth="1"/>
    <col min="11" max="11" width="9.14285714285714" customWidth="1"/>
    <col min="12" max="12" width="9.14285714285714" hidden="1"/>
    <col min="13" max="13" width="19.5714285714286" hidden="1"/>
    <col min="14" max="14" width="9.14285714285714" hidden="1"/>
    <col min="15" max="15" width="11.2857142857143" hidden="1"/>
    <col min="16" max="16383" width="14" hidden="1"/>
    <col min="16384" max="16384" width="5.85714285714286" hidden="1"/>
  </cols>
  <sheetData>
    <row r="1" spans="1:15" ht="26.25" customHeight="1">
      <c r="A1" s="593" t="str">
        <f>'MASTER SHEET'!A1</f>
        <v>माध्यमिक शिक्षा बोर्ड राजस्थान, अजमेर</v>
      </c>
      <c s="593"/>
      <c s="593"/>
      <c s="593"/>
      <c s="593"/>
      <c s="593"/>
      <c s="593"/>
      <c s="593"/>
      <c s="593"/>
      <c s="593"/>
      <c s="35"/>
      <c s="35"/>
      <c s="35"/>
      <c s="35" t="str">
        <f>IF(C5="COMPUTER_SCIENCE",CONCATENATE(A5,"-","CODE","-","10"),"")</f>
        <v>विषय-CODE-10</v>
      </c>
      <c s="35"/>
    </row>
    <row r="2" spans="1:15" ht="28.5" customHeight="1">
      <c r="A2" s="615" t="str">
        <f>'MASTER SHEET'!A2</f>
        <v xml:space="preserve">    उच्च माध्यमिक प्रायोगिक परीक्षा - 2024</v>
      </c>
      <c s="615"/>
      <c s="615"/>
      <c s="615"/>
      <c s="615"/>
      <c s="615"/>
      <c s="615"/>
      <c s="615"/>
      <c s="615"/>
      <c s="615"/>
      <c s="35"/>
      <c s="35"/>
      <c s="35"/>
      <c s="35"/>
      <c s="35"/>
    </row>
    <row r="3" spans="1:15" ht="21.75" customHeight="1">
      <c r="A3" s="607" t="str">
        <f>ATTENDANCESHEET!A4</f>
        <v>विद्यालय का नाम :-GOVT.SEN.SEC.SCHOOL DASANA KHURD (MOULASR)DEEDWANA-KUCHAMAN</v>
      </c>
      <c s="607"/>
      <c s="607"/>
      <c s="607"/>
      <c s="607"/>
      <c s="607"/>
      <c s="607"/>
      <c s="607"/>
      <c s="607"/>
      <c s="607"/>
      <c s="36"/>
      <c s="35"/>
      <c r="N3" s="35"/>
      <c s="35"/>
    </row>
    <row r="4" spans="1:15" s="37" customFormat="1" ht="19.5" customHeight="1">
      <c r="A4" s="596" t="s">
        <v>32</v>
      </c>
      <c s="596"/>
      <c s="596"/>
      <c s="596"/>
      <c s="596"/>
      <c s="596"/>
      <c s="596"/>
      <c s="596"/>
      <c s="596"/>
      <c s="596"/>
      <c s="38"/>
      <c s="35"/>
      <c s="39"/>
      <c s="40" t="s">
        <v>247</v>
      </c>
      <c s="41" t="s">
        <v>213</v>
      </c>
    </row>
    <row r="5" spans="1:15" ht="24.75" customHeight="1">
      <c r="A5" s="602" t="s">
        <v>9</v>
      </c>
      <c s="602"/>
      <c s="217" t="s">
        <v>229</v>
      </c>
      <c s="218" t="s">
        <v>268</v>
      </c>
      <c s="601" t="str">
        <f>ATTENDANCESHEET!E4</f>
        <v>विद्यालय कोड :-1191153</v>
      </c>
      <c s="601"/>
      <c s="601"/>
      <c s="601"/>
      <c s="601"/>
      <c s="601"/>
      <c s="35"/>
      <c s="42"/>
      <c s="43"/>
      <c s="17" t="s">
        <v>229</v>
      </c>
      <c s="44" t="s">
        <v>234</v>
      </c>
    </row>
    <row r="6" spans="1:15" ht="21.75" customHeight="1">
      <c r="A6" s="602" t="str">
        <f>CONCATENATE('MASTER SHEET'!A9," :--       ",'MASTER SHEET'!C9)</f>
        <v>बैच नम्बर :--       1</v>
      </c>
      <c s="602"/>
      <c s="602"/>
      <c s="219" t="str">
        <f>'MASTER SHEET'!A8</f>
        <v>दिनांक  :---</v>
      </c>
      <c s="220" t="str">
        <f>TEXT('MASTER SHEET'!B8,"DD-MMM-YY")</f>
        <v>03-Feb-24</v>
      </c>
      <c s="603" t="str">
        <f>CONCATENATE('MASTER SHEET'!C8," ",'MASTER SHEET'!D8)</f>
        <v>समय:- 10.00  AM TO 2.00 PM</v>
      </c>
      <c s="603"/>
      <c s="603"/>
      <c s="603"/>
      <c s="603"/>
      <c s="35"/>
      <c s="45"/>
      <c s="43"/>
      <c s="18" t="s">
        <v>230</v>
      </c>
      <c s="44" t="s">
        <v>235</v>
      </c>
    </row>
    <row r="7" spans="1:15" ht="3.75" customHeight="1">
      <c r="A7" s="221"/>
      <c s="221"/>
      <c s="221"/>
      <c s="221"/>
      <c s="221"/>
      <c s="221"/>
      <c s="221"/>
      <c s="221"/>
      <c s="221"/>
      <c s="221"/>
      <c s="35"/>
      <c s="45"/>
      <c s="43"/>
      <c s="18" t="s">
        <v>17</v>
      </c>
      <c s="46" t="s">
        <v>237</v>
      </c>
    </row>
    <row r="8" spans="1:15" ht="39.75" customHeight="1">
      <c r="A8" s="604" t="s">
        <v>214</v>
      </c>
      <c s="594" t="s">
        <v>215</v>
      </c>
      <c s="594" t="s">
        <v>216</v>
      </c>
      <c s="222" t="s">
        <v>249</v>
      </c>
      <c s="222" t="s">
        <v>217</v>
      </c>
      <c s="222" t="s">
        <v>218</v>
      </c>
      <c s="222" t="s">
        <v>219</v>
      </c>
      <c s="222" t="s">
        <v>220</v>
      </c>
      <c s="222" t="s">
        <v>221</v>
      </c>
      <c s="378" t="s">
        <v>222</v>
      </c>
      <c s="47"/>
      <c s="48"/>
      <c s="43"/>
      <c s="16" t="s">
        <v>228</v>
      </c>
      <c s="49" t="s">
        <v>236</v>
      </c>
    </row>
    <row r="9" spans="1:15" ht="17.25" customHeight="1">
      <c r="A9" s="605"/>
      <c s="595"/>
      <c s="606"/>
      <c s="223" t="s">
        <v>223</v>
      </c>
      <c s="223">
        <v>7</v>
      </c>
      <c s="223">
        <v>5</v>
      </c>
      <c s="223">
        <v>8</v>
      </c>
      <c s="223">
        <v>3</v>
      </c>
      <c s="223">
        <v>7</v>
      </c>
      <c s="379">
        <f>SUM(E9:I9)</f>
        <v>30</v>
      </c>
      <c s="47"/>
      <c s="48"/>
      <c s="43"/>
      <c s="18" t="s">
        <v>19</v>
      </c>
      <c s="46" t="s">
        <v>238</v>
      </c>
    </row>
    <row r="10" spans="1:15" ht="18" customHeight="1" hidden="1">
      <c r="A10" s="224"/>
      <c s="225"/>
      <c s="225"/>
      <c s="225"/>
      <c s="225"/>
      <c s="225"/>
      <c s="225"/>
      <c s="225"/>
      <c s="225"/>
      <c s="380"/>
      <c s="35"/>
      <c s="45"/>
      <c s="43"/>
      <c s="18" t="s">
        <v>231</v>
      </c>
      <c s="46" t="s">
        <v>239</v>
      </c>
    </row>
    <row r="11" spans="1:15" ht="21.75" customHeight="1">
      <c r="A11" s="226">
        <f>IF('MASTER SHEET'!B12="","",ROWS('MASTER SHEET'!$B$12:B12))</f>
        <v>1</v>
      </c>
      <c s="227" t="str">
        <f>" "&amp;ATTENDANCESHEET!B8&amp;" "</f>
        <v xml:space="preserve">  3265916  </v>
      </c>
      <c s="228" t="str">
        <f>" "&amp;ATTENDANCESHEET!D8&amp;" "</f>
        <v xml:space="preserve"> AMIT MEGHWAL </v>
      </c>
      <c s="228" t="str">
        <f>" "&amp;ATTENDANCESHEET!E8&amp;" "</f>
        <v xml:space="preserve"> SWAI RAM </v>
      </c>
      <c s="277"/>
      <c s="277"/>
      <c s="277"/>
      <c s="277"/>
      <c s="277"/>
      <c s="274" t="str">
        <f t="shared" si="0" ref="J11:J40">IF(E11="","",SUM(E11:I11))</f>
        <v/>
      </c>
      <c s="35"/>
      <c s="45"/>
      <c s="43"/>
      <c s="18" t="s">
        <v>23</v>
      </c>
      <c s="46" t="s">
        <v>240</v>
      </c>
    </row>
    <row r="12" spans="1:15" ht="21.75" customHeight="1">
      <c r="A12" s="226">
        <f>IF('MASTER SHEET'!B13="","",ROWS('MASTER SHEET'!$B$12:B13))</f>
        <v>2</v>
      </c>
      <c s="227" t="str">
        <f>" "&amp;ATTENDANCESHEET!B9&amp;" "</f>
        <v xml:space="preserve">  3265917  </v>
      </c>
      <c s="228" t="str">
        <f>" "&amp;ATTENDANCESHEET!D9&amp;" "</f>
        <v xml:space="preserve"> ANITA KANWAR </v>
      </c>
      <c s="228" t="str">
        <f>" "&amp;ATTENDANCESHEET!E9&amp;" "</f>
        <v xml:space="preserve"> PAPPU SINGH </v>
      </c>
      <c s="277"/>
      <c s="277"/>
      <c s="277"/>
      <c s="277"/>
      <c s="277"/>
      <c s="274" t="str">
        <f t="shared" si="0"/>
        <v/>
      </c>
      <c s="35"/>
      <c s="45"/>
      <c s="43"/>
      <c s="18" t="s">
        <v>232</v>
      </c>
      <c s="46" t="s">
        <v>241</v>
      </c>
    </row>
    <row r="13" spans="1:15" ht="21.75" customHeight="1">
      <c r="A13" s="226">
        <f>IF('MASTER SHEET'!B14="","",ROWS('MASTER SHEET'!$B$12:B14))</f>
        <v>3</v>
      </c>
      <c s="227" t="str">
        <f>" "&amp;ATTENDANCESHEET!B10&amp;" "</f>
        <v xml:space="preserve">  3265918  </v>
      </c>
      <c s="228" t="str">
        <f>" "&amp;ATTENDANCESHEET!D10&amp;" "</f>
        <v xml:space="preserve"> HANS KANWAR </v>
      </c>
      <c s="228" t="str">
        <f>" "&amp;ATTENDANCESHEET!E10&amp;" "</f>
        <v xml:space="preserve"> DATAR SINGH </v>
      </c>
      <c s="277"/>
      <c s="277"/>
      <c s="277"/>
      <c s="277"/>
      <c s="277"/>
      <c s="274" t="str">
        <f t="shared" si="0"/>
        <v/>
      </c>
      <c s="35"/>
      <c s="45"/>
      <c s="43"/>
      <c s="18" t="s">
        <v>233</v>
      </c>
      <c s="46" t="s">
        <v>242</v>
      </c>
    </row>
    <row r="14" spans="1:15" ht="21.75" customHeight="1">
      <c r="A14" s="226">
        <f>IF('MASTER SHEET'!B15="","",ROWS('MASTER SHEET'!$B$12:B15))</f>
        <v>4</v>
      </c>
      <c s="227" t="str">
        <f>" "&amp;ATTENDANCESHEET!B11&amp;" "</f>
        <v xml:space="preserve">  3265919  </v>
      </c>
      <c s="228" t="str">
        <f>" "&amp;ATTENDANCESHEET!D11&amp;" "</f>
        <v xml:space="preserve"> LALITA JANGIR </v>
      </c>
      <c s="228" t="str">
        <f>" "&amp;ATTENDANCESHEET!E11&amp;" "</f>
        <v xml:space="preserve"> GOKUL RAM </v>
      </c>
      <c s="277"/>
      <c s="277"/>
      <c s="277"/>
      <c s="277"/>
      <c s="277"/>
      <c s="274" t="str">
        <f t="shared" si="0"/>
        <v/>
      </c>
      <c s="35"/>
      <c s="45"/>
      <c s="43"/>
      <c s="18" t="s">
        <v>21</v>
      </c>
      <c s="46" t="s">
        <v>243</v>
      </c>
    </row>
    <row r="15" spans="1:15" ht="21.75" customHeight="1">
      <c r="A15" s="226">
        <f>IF('MASTER SHEET'!B16="","",ROWS('MASTER SHEET'!$B$12:B16))</f>
        <v>5</v>
      </c>
      <c s="227" t="str">
        <f>" "&amp;ATTENDANCESHEET!B12&amp;" "</f>
        <v xml:space="preserve">  3265920  </v>
      </c>
      <c s="228" t="str">
        <f>" "&amp;ATTENDANCESHEET!D12&amp;" "</f>
        <v xml:space="preserve"> MANJU NAYAK </v>
      </c>
      <c s="228" t="str">
        <f>" "&amp;ATTENDANCESHEET!E12&amp;" "</f>
        <v xml:space="preserve"> UGMA RAM </v>
      </c>
      <c s="277"/>
      <c s="277"/>
      <c s="277"/>
      <c s="277"/>
      <c s="277"/>
      <c s="274" t="str">
        <f t="shared" si="0"/>
        <v/>
      </c>
      <c s="35"/>
      <c s="45"/>
      <c s="43"/>
      <c s="18" t="s">
        <v>12</v>
      </c>
      <c s="46" t="s">
        <v>244</v>
      </c>
    </row>
    <row r="16" spans="1:15" ht="21.75" customHeight="1">
      <c r="A16" s="226">
        <f>IF('MASTER SHEET'!B17="","",ROWS('MASTER SHEET'!$B$12:B17))</f>
        <v>6</v>
      </c>
      <c s="227" t="str">
        <f>" "&amp;ATTENDANCESHEET!B13&amp;" "</f>
        <v xml:space="preserve">  3265921  </v>
      </c>
      <c s="228" t="str">
        <f>" "&amp;ATTENDANCESHEET!D13&amp;" "</f>
        <v xml:space="preserve"> NIRMALA SAIN </v>
      </c>
      <c s="228" t="str">
        <f>" "&amp;ATTENDANCESHEET!E13&amp;" "</f>
        <v xml:space="preserve"> MOHANA RAM SAIN </v>
      </c>
      <c s="277"/>
      <c s="277"/>
      <c s="277"/>
      <c s="277"/>
      <c s="277"/>
      <c s="274" t="str">
        <f t="shared" si="0"/>
        <v/>
      </c>
      <c s="35"/>
      <c s="45"/>
      <c s="43"/>
      <c s="18" t="s">
        <v>13</v>
      </c>
      <c s="46" t="s">
        <v>245</v>
      </c>
    </row>
    <row r="17" spans="1:15" ht="21.75" customHeight="1">
      <c r="A17" s="226">
        <f>IF('MASTER SHEET'!B18="","",ROWS('MASTER SHEET'!$B$12:B18))</f>
        <v>7</v>
      </c>
      <c s="227" t="str">
        <f>" "&amp;ATTENDANCESHEET!B14&amp;" "</f>
        <v xml:space="preserve">  3265922  </v>
      </c>
      <c s="228" t="str">
        <f>" "&amp;ATTENDANCESHEET!D14&amp;" "</f>
        <v xml:space="preserve"> PAYAL </v>
      </c>
      <c s="228" t="str">
        <f>" "&amp;ATTENDANCESHEET!E14&amp;" "</f>
        <v xml:space="preserve"> BABU LAL </v>
      </c>
      <c s="277"/>
      <c s="277"/>
      <c s="277"/>
      <c s="277"/>
      <c s="277"/>
      <c s="274" t="str">
        <f t="shared" si="0"/>
        <v/>
      </c>
      <c s="35"/>
      <c s="45"/>
      <c s="43"/>
      <c s="18" t="s">
        <v>416</v>
      </c>
      <c s="46" t="s">
        <v>246</v>
      </c>
    </row>
    <row r="18" spans="1:15" ht="21.75" customHeight="1">
      <c r="A18" s="226">
        <f>IF('MASTER SHEET'!B19="","",ROWS('MASTER SHEET'!$B$12:B19))</f>
        <v>8</v>
      </c>
      <c s="227" t="str">
        <f>" "&amp;ATTENDANCESHEET!B15&amp;" "</f>
        <v xml:space="preserve">  3265923  </v>
      </c>
      <c s="228" t="str">
        <f>" "&amp;ATTENDANCESHEET!D15&amp;" "</f>
        <v xml:space="preserve"> PRIYANKA </v>
      </c>
      <c s="228" t="str">
        <f>" "&amp;ATTENDANCESHEET!E15&amp;" "</f>
        <v xml:space="preserve"> JAGDISH </v>
      </c>
      <c s="277"/>
      <c s="277"/>
      <c s="277"/>
      <c s="277"/>
      <c s="277"/>
      <c s="274" t="str">
        <f t="shared" si="0"/>
        <v/>
      </c>
      <c s="35"/>
      <c s="45"/>
      <c s="43"/>
      <c s="19"/>
      <c s="16" t="s">
        <v>213</v>
      </c>
    </row>
    <row r="19" spans="1:15" ht="21.75" customHeight="1">
      <c r="A19" s="226">
        <f>IF('MASTER SHEET'!B20="","",ROWS('MASTER SHEET'!$B$12:B20))</f>
        <v>9</v>
      </c>
      <c s="227" t="str">
        <f>" "&amp;ATTENDANCESHEET!B16&amp;" "</f>
        <v xml:space="preserve">  3265924  </v>
      </c>
      <c s="228" t="str">
        <f>" "&amp;ATTENDANCESHEET!D16&amp;" "</f>
        <v xml:space="preserve"> PRIYANKA KANWAR </v>
      </c>
      <c s="228" t="str">
        <f>" "&amp;ATTENDANCESHEET!E16&amp;" "</f>
        <v xml:space="preserve"> MAL SINGH </v>
      </c>
      <c s="277"/>
      <c s="277"/>
      <c s="277"/>
      <c s="277"/>
      <c s="277"/>
      <c s="274" t="str">
        <f t="shared" si="0"/>
        <v/>
      </c>
      <c s="35"/>
      <c s="45"/>
      <c s="43"/>
      <c s="19"/>
      <c s="16" t="s">
        <v>213</v>
      </c>
    </row>
    <row r="20" spans="1:15" ht="21.75" customHeight="1">
      <c r="A20" s="226">
        <f>IF('MASTER SHEET'!B21="","",ROWS('MASTER SHEET'!$B$12:B21))</f>
        <v>10</v>
      </c>
      <c s="227" t="str">
        <f>" "&amp;ATTENDANCESHEET!B17&amp;" "</f>
        <v xml:space="preserve">  3265925  </v>
      </c>
      <c s="228" t="str">
        <f>" "&amp;ATTENDANCESHEET!D17&amp;" "</f>
        <v xml:space="preserve"> RENU NETAR </v>
      </c>
      <c s="228" t="str">
        <f>" "&amp;ATTENDANCESHEET!E17&amp;" "</f>
        <v xml:space="preserve"> MUKESH NETAR </v>
      </c>
      <c s="277"/>
      <c s="277"/>
      <c s="277"/>
      <c s="277"/>
      <c s="277"/>
      <c s="274" t="str">
        <f t="shared" si="0"/>
        <v/>
      </c>
      <c s="35"/>
      <c s="45"/>
      <c s="43"/>
      <c s="19"/>
      <c s="16" t="s">
        <v>213</v>
      </c>
    </row>
    <row r="21" spans="1:15" ht="21.75" customHeight="1">
      <c r="A21" s="226">
        <f>IF('MASTER SHEET'!B22="","",ROWS('MASTER SHEET'!$B$12:B22))</f>
        <v>11</v>
      </c>
      <c s="227" t="str">
        <f>" "&amp;ATTENDANCESHEET!B18&amp;" "</f>
        <v xml:space="preserve">  3265926  </v>
      </c>
      <c s="228" t="str">
        <f>" "&amp;ATTENDANCESHEET!D18&amp;" "</f>
        <v xml:space="preserve"> SHARWAN </v>
      </c>
      <c s="228" t="str">
        <f>" "&amp;ATTENDANCESHEET!E18&amp;" "</f>
        <v xml:space="preserve"> BHANWARA RAM </v>
      </c>
      <c s="277"/>
      <c s="277"/>
      <c s="277"/>
      <c s="277"/>
      <c s="277"/>
      <c s="274" t="str">
        <f t="shared" si="0"/>
        <v/>
      </c>
      <c s="35"/>
      <c s="45"/>
      <c s="43"/>
      <c s="19"/>
      <c s="16" t="s">
        <v>213</v>
      </c>
    </row>
    <row r="22" spans="1:15" ht="21.75" customHeight="1">
      <c r="A22" s="226">
        <f>IF('MASTER SHEET'!B23="","",ROWS('MASTER SHEET'!$B$12:B23))</f>
        <v>12</v>
      </c>
      <c s="227" t="str">
        <f>" "&amp;ATTENDANCESHEET!B19&amp;" "</f>
        <v xml:space="preserve">  3265927  </v>
      </c>
      <c s="228" t="str">
        <f>" "&amp;ATTENDANCESHEET!D19&amp;" "</f>
        <v xml:space="preserve"> VASUNDHARA GURJAR </v>
      </c>
      <c s="228" t="str">
        <f>" "&amp;ATTENDANCESHEET!E19&amp;" "</f>
        <v xml:space="preserve"> RAMNIWAS </v>
      </c>
      <c s="277"/>
      <c s="277"/>
      <c s="277"/>
      <c s="277"/>
      <c s="277"/>
      <c s="274" t="str">
        <f t="shared" si="0"/>
        <v/>
      </c>
      <c s="35"/>
      <c s="45"/>
      <c s="43"/>
      <c s="19"/>
      <c s="16" t="s">
        <v>213</v>
      </c>
    </row>
    <row r="23" spans="1:15" ht="21.75" customHeight="1">
      <c r="A23" s="226" t="str">
        <f>IF('MASTER SHEET'!B24="","",ROWS('MASTER SHEET'!$B$12:B24))</f>
        <v/>
      </c>
      <c s="227" t="str">
        <f>" "&amp;ATTENDANCESHEET!B20&amp;" "</f>
        <v xml:space="preserve">    </v>
      </c>
      <c s="228" t="str">
        <f>" "&amp;ATTENDANCESHEET!D20&amp;" "</f>
        <v xml:space="preserve">  </v>
      </c>
      <c s="228" t="str">
        <f>" "&amp;ATTENDANCESHEET!E20&amp;" "</f>
        <v xml:space="preserve">  </v>
      </c>
      <c s="277"/>
      <c s="277"/>
      <c s="277"/>
      <c s="277"/>
      <c s="277"/>
      <c s="274" t="str">
        <f t="shared" si="0"/>
        <v/>
      </c>
      <c s="35"/>
      <c s="45"/>
      <c s="43"/>
      <c s="45"/>
      <c s="35"/>
    </row>
    <row r="24" spans="1:15" ht="21.75" customHeight="1">
      <c r="A24" s="226" t="str">
        <f>IF('MASTER SHEET'!B25="","",ROWS('MASTER SHEET'!$B$12:B25))</f>
        <v/>
      </c>
      <c s="227" t="str">
        <f>" "&amp;ATTENDANCESHEET!B21&amp;" "</f>
        <v xml:space="preserve">    </v>
      </c>
      <c s="228" t="str">
        <f>" "&amp;ATTENDANCESHEET!D21&amp;" "</f>
        <v xml:space="preserve">  </v>
      </c>
      <c s="228" t="str">
        <f>" "&amp;ATTENDANCESHEET!E21&amp;" "</f>
        <v xml:space="preserve">  </v>
      </c>
      <c s="277"/>
      <c s="277"/>
      <c s="277"/>
      <c s="277"/>
      <c s="277"/>
      <c s="274" t="str">
        <f t="shared" si="0"/>
        <v/>
      </c>
      <c s="35"/>
      <c s="45"/>
      <c s="43"/>
      <c s="45"/>
      <c s="35"/>
    </row>
    <row r="25" spans="1:15" ht="21.75" customHeight="1">
      <c r="A25" s="226" t="str">
        <f>IF('MASTER SHEET'!B26="","",ROWS('MASTER SHEET'!$B$12:B26))</f>
        <v/>
      </c>
      <c s="227" t="str">
        <f>" "&amp;ATTENDANCESHEET!B22&amp;" "</f>
        <v xml:space="preserve">    </v>
      </c>
      <c s="228" t="str">
        <f>" "&amp;ATTENDANCESHEET!D22&amp;" "</f>
        <v xml:space="preserve">  </v>
      </c>
      <c s="228" t="str">
        <f>" "&amp;ATTENDANCESHEET!E22&amp;" "</f>
        <v xml:space="preserve">  </v>
      </c>
      <c s="277"/>
      <c s="277"/>
      <c s="277"/>
      <c s="277"/>
      <c s="277"/>
      <c s="274" t="str">
        <f t="shared" si="0"/>
        <v/>
      </c>
      <c s="35"/>
      <c s="45"/>
      <c s="43"/>
      <c s="45"/>
      <c s="35"/>
    </row>
    <row r="26" spans="1:15" ht="21.75" customHeight="1">
      <c r="A26" s="226" t="str">
        <f>IF('MASTER SHEET'!B27="","",ROWS('MASTER SHEET'!$B$12:B27))</f>
        <v/>
      </c>
      <c s="227" t="str">
        <f>" "&amp;ATTENDANCESHEET!B23&amp;" "</f>
        <v xml:space="preserve">    </v>
      </c>
      <c s="228" t="str">
        <f>" "&amp;ATTENDANCESHEET!D23&amp;" "</f>
        <v xml:space="preserve">  </v>
      </c>
      <c s="228" t="str">
        <f>" "&amp;ATTENDANCESHEET!E23&amp;" "</f>
        <v xml:space="preserve">  </v>
      </c>
      <c s="277"/>
      <c s="277"/>
      <c s="277"/>
      <c s="277"/>
      <c s="277"/>
      <c s="274" t="str">
        <f t="shared" si="0"/>
        <v/>
      </c>
      <c s="35"/>
      <c s="45"/>
      <c s="43"/>
      <c s="45"/>
      <c s="35"/>
    </row>
    <row r="27" spans="1:15" ht="21.75" customHeight="1">
      <c r="A27" s="226" t="str">
        <f>IF('MASTER SHEET'!B28="","",ROWS('MASTER SHEET'!$B$12:B28))</f>
        <v/>
      </c>
      <c s="227" t="str">
        <f>" "&amp;ATTENDANCESHEET!B24&amp;" "</f>
        <v xml:space="preserve">    </v>
      </c>
      <c s="228" t="str">
        <f>" "&amp;ATTENDANCESHEET!D24&amp;" "</f>
        <v xml:space="preserve">  </v>
      </c>
      <c s="228" t="str">
        <f>" "&amp;ATTENDANCESHEET!E24&amp;" "</f>
        <v xml:space="preserve">  </v>
      </c>
      <c s="277"/>
      <c s="277"/>
      <c s="277"/>
      <c s="277"/>
      <c s="277"/>
      <c s="274" t="str">
        <f t="shared" si="0"/>
        <v/>
      </c>
      <c s="35"/>
      <c s="45"/>
      <c s="43"/>
      <c s="45"/>
      <c s="35"/>
    </row>
    <row r="28" spans="1:15" ht="21.75" customHeight="1">
      <c r="A28" s="226" t="str">
        <f>IF('MASTER SHEET'!B29="","",ROWS('MASTER SHEET'!$B$12:B29))</f>
        <v/>
      </c>
      <c s="227" t="str">
        <f>" "&amp;ATTENDANCESHEET!B25&amp;" "</f>
        <v xml:space="preserve">    </v>
      </c>
      <c s="228" t="str">
        <f>" "&amp;ATTENDANCESHEET!D25&amp;" "</f>
        <v xml:space="preserve">  </v>
      </c>
      <c s="228" t="str">
        <f>" "&amp;ATTENDANCESHEET!E25&amp;" "</f>
        <v xml:space="preserve">  </v>
      </c>
      <c s="277"/>
      <c s="277"/>
      <c s="277"/>
      <c s="277"/>
      <c s="277"/>
      <c s="274" t="str">
        <f t="shared" si="0"/>
        <v/>
      </c>
      <c s="35"/>
      <c s="45"/>
      <c s="43"/>
      <c s="45"/>
      <c s="35"/>
    </row>
    <row r="29" spans="1:15" ht="21.75" customHeight="1">
      <c r="A29" s="226" t="str">
        <f>IF('MASTER SHEET'!B30="","",ROWS('MASTER SHEET'!$B$12:B30))</f>
        <v/>
      </c>
      <c s="227" t="str">
        <f>" "&amp;ATTENDANCESHEET!B26&amp;" "</f>
        <v xml:space="preserve">    </v>
      </c>
      <c s="228" t="str">
        <f>" "&amp;ATTENDANCESHEET!D26&amp;" "</f>
        <v xml:space="preserve">  </v>
      </c>
      <c s="228" t="str">
        <f>" "&amp;ATTENDANCESHEET!E26&amp;" "</f>
        <v xml:space="preserve">  </v>
      </c>
      <c s="277"/>
      <c s="277"/>
      <c s="277"/>
      <c s="277"/>
      <c s="277"/>
      <c s="274" t="str">
        <f t="shared" si="0"/>
        <v/>
      </c>
      <c s="35"/>
      <c s="35"/>
      <c s="35"/>
      <c s="35"/>
      <c s="35"/>
    </row>
    <row r="30" spans="1:15" ht="21.75" customHeight="1">
      <c r="A30" s="226" t="str">
        <f>IF('MASTER SHEET'!B31="","",ROWS('MASTER SHEET'!$B$12:B31))</f>
        <v/>
      </c>
      <c s="227" t="str">
        <f>" "&amp;ATTENDANCESHEET!B27&amp;" "</f>
        <v xml:space="preserve">    </v>
      </c>
      <c s="228" t="str">
        <f>" "&amp;ATTENDANCESHEET!D27&amp;" "</f>
        <v xml:space="preserve">  </v>
      </c>
      <c s="228" t="str">
        <f>" "&amp;ATTENDANCESHEET!E27&amp;" "</f>
        <v xml:space="preserve">  </v>
      </c>
      <c s="277"/>
      <c s="277"/>
      <c s="277"/>
      <c s="277"/>
      <c s="277"/>
      <c s="274" t="str">
        <f t="shared" si="0"/>
        <v/>
      </c>
      <c s="35"/>
      <c s="35"/>
      <c s="35"/>
      <c s="35"/>
      <c s="35"/>
    </row>
    <row r="31" spans="1:15" s="37" customFormat="1" ht="21.75" customHeight="1">
      <c r="A31" s="226" t="str">
        <f>IF('MASTER SHEET'!B32="","",ROWS('MASTER SHEET'!$B$12:B32))</f>
        <v/>
      </c>
      <c s="227" t="str">
        <f>" "&amp;ATTENDANCESHEET!B28&amp;" "</f>
        <v xml:space="preserve">    </v>
      </c>
      <c s="228" t="str">
        <f>" "&amp;ATTENDANCESHEET!D28&amp;" "</f>
        <v xml:space="preserve">  </v>
      </c>
      <c s="228" t="str">
        <f>" "&amp;ATTENDANCESHEET!E28&amp;" "</f>
        <v xml:space="preserve">  </v>
      </c>
      <c s="277"/>
      <c s="277"/>
      <c s="277"/>
      <c s="277"/>
      <c s="277"/>
      <c s="274" t="str">
        <f t="shared" si="0"/>
        <v/>
      </c>
      <c s="35"/>
      <c s="35"/>
      <c s="35"/>
      <c s="35"/>
      <c s="35"/>
    </row>
    <row r="32" spans="1:15" s="37" customFormat="1" ht="21.75" customHeight="1">
      <c r="A32" s="226" t="str">
        <f>IF('MASTER SHEET'!B33="","",ROWS('MASTER SHEET'!$B$12:B33))</f>
        <v/>
      </c>
      <c s="227" t="str">
        <f>" "&amp;ATTENDANCESHEET!B29&amp;" "</f>
        <v xml:space="preserve">    </v>
      </c>
      <c s="228" t="str">
        <f>" "&amp;ATTENDANCESHEET!D29&amp;" "</f>
        <v xml:space="preserve">  </v>
      </c>
      <c s="228" t="str">
        <f>" "&amp;ATTENDANCESHEET!E29&amp;" "</f>
        <v xml:space="preserve">  </v>
      </c>
      <c s="277"/>
      <c s="277"/>
      <c s="277"/>
      <c s="277"/>
      <c s="277"/>
      <c s="274" t="str">
        <f t="shared" si="0"/>
        <v/>
      </c>
      <c s="35"/>
      <c s="35"/>
      <c s="35"/>
      <c s="35"/>
      <c s="35"/>
    </row>
    <row r="33" spans="1:15" s="37" customFormat="1" ht="21.75" customHeight="1">
      <c r="A33" s="226" t="str">
        <f>IF('MASTER SHEET'!B34="","",ROWS('MASTER SHEET'!$B$12:B34))</f>
        <v/>
      </c>
      <c s="227" t="str">
        <f>" "&amp;ATTENDANCESHEET!B30&amp;" "</f>
        <v xml:space="preserve">    </v>
      </c>
      <c s="228" t="str">
        <f>" "&amp;ATTENDANCESHEET!D30&amp;" "</f>
        <v xml:space="preserve">  </v>
      </c>
      <c s="228" t="str">
        <f>" "&amp;ATTENDANCESHEET!E30&amp;" "</f>
        <v xml:space="preserve">  </v>
      </c>
      <c s="277"/>
      <c s="277"/>
      <c s="277"/>
      <c s="277"/>
      <c s="277"/>
      <c s="274" t="str">
        <f t="shared" si="0"/>
        <v/>
      </c>
      <c s="35"/>
      <c s="35"/>
      <c s="35"/>
      <c s="35"/>
      <c s="35"/>
    </row>
    <row r="34" spans="1:15" s="37" customFormat="1" ht="21.75" customHeight="1">
      <c r="A34" s="226" t="str">
        <f>IF('MASTER SHEET'!B35="","",ROWS('MASTER SHEET'!$B$12:B35))</f>
        <v/>
      </c>
      <c s="227" t="str">
        <f>" "&amp;ATTENDANCESHEET!B31&amp;" "</f>
        <v xml:space="preserve">    </v>
      </c>
      <c s="228" t="str">
        <f>" "&amp;ATTENDANCESHEET!D31&amp;" "</f>
        <v xml:space="preserve">  </v>
      </c>
      <c s="228" t="str">
        <f>" "&amp;ATTENDANCESHEET!E31&amp;" "</f>
        <v xml:space="preserve">  </v>
      </c>
      <c s="277"/>
      <c s="277"/>
      <c s="277"/>
      <c s="277"/>
      <c s="277"/>
      <c s="274" t="str">
        <f t="shared" si="0"/>
        <v/>
      </c>
      <c s="35"/>
      <c s="35"/>
      <c s="35"/>
      <c s="35"/>
      <c s="35"/>
    </row>
    <row r="35" spans="1:15" s="37" customFormat="1" ht="21.75" customHeight="1">
      <c r="A35" s="226" t="str">
        <f>IF('MASTER SHEET'!B36="","",ROWS('MASTER SHEET'!$B$12:B36))</f>
        <v/>
      </c>
      <c s="227" t="str">
        <f>" "&amp;ATTENDANCESHEET!B32&amp;" "</f>
        <v xml:space="preserve">    </v>
      </c>
      <c s="228" t="str">
        <f>" "&amp;ATTENDANCESHEET!D32&amp;" "</f>
        <v xml:space="preserve">  </v>
      </c>
      <c s="228" t="str">
        <f>" "&amp;ATTENDANCESHEET!E32&amp;" "</f>
        <v xml:space="preserve">  </v>
      </c>
      <c s="277"/>
      <c s="277"/>
      <c s="277"/>
      <c s="277"/>
      <c s="277"/>
      <c s="274" t="str">
        <f t="shared" si="0"/>
        <v/>
      </c>
      <c s="35"/>
      <c s="35"/>
      <c s="35"/>
      <c s="35"/>
      <c s="35"/>
    </row>
    <row r="36" spans="1:15" s="37" customFormat="1" ht="21.75" customHeight="1" hidden="1">
      <c r="A36" s="226" t="str">
        <f>IF('MASTER SHEET'!B37="","",ROWS('MASTER SHEET'!$B$12:B37))</f>
        <v/>
      </c>
      <c s="227" t="str">
        <f>" "&amp;ATTENDANCESHEET!B33&amp;" "</f>
        <v xml:space="preserve">    </v>
      </c>
      <c s="227" t="str">
        <f>" "&amp;ATTENDANCESHEET!D33&amp;" "</f>
        <v xml:space="preserve">  </v>
      </c>
      <c s="227" t="str">
        <f>" "&amp;ATTENDANCESHEET!E33&amp;" "</f>
        <v xml:space="preserve">  </v>
      </c>
      <c s="229"/>
      <c s="229"/>
      <c s="229"/>
      <c s="229"/>
      <c s="229"/>
      <c s="230" t="str">
        <f t="shared" si="0"/>
        <v/>
      </c>
      <c s="35"/>
      <c s="35"/>
      <c s="35"/>
      <c s="35"/>
      <c s="35"/>
    </row>
    <row r="37" spans="1:15" s="37" customFormat="1" ht="21.75" customHeight="1" hidden="1">
      <c r="A37" s="226" t="str">
        <f>IF('MASTER SHEET'!B38="","",ROWS('MASTER SHEET'!$B$12:B38))</f>
        <v/>
      </c>
      <c s="227" t="str">
        <f>" "&amp;ATTENDANCESHEET!B34&amp;" "</f>
        <v xml:space="preserve">    </v>
      </c>
      <c s="227" t="str">
        <f>" "&amp;ATTENDANCESHEET!D34&amp;" "</f>
        <v xml:space="preserve">  </v>
      </c>
      <c s="227" t="str">
        <f>" "&amp;ATTENDANCESHEET!E34&amp;" "</f>
        <v xml:space="preserve">  </v>
      </c>
      <c s="229"/>
      <c s="229"/>
      <c s="229"/>
      <c s="229"/>
      <c s="229"/>
      <c s="230" t="str">
        <f t="shared" si="0"/>
        <v/>
      </c>
      <c s="35"/>
      <c s="35"/>
      <c s="35"/>
      <c s="35"/>
      <c s="35"/>
    </row>
    <row r="38" spans="1:15" s="37" customFormat="1" ht="21.75" customHeight="1" hidden="1">
      <c r="A38" s="226" t="str">
        <f>IF('MASTER SHEET'!B39="","",ROWS('MASTER SHEET'!$B$12:B39))</f>
        <v/>
      </c>
      <c s="227" t="str">
        <f>" "&amp;ATTENDANCESHEET!B35&amp;" "</f>
        <v xml:space="preserve">    </v>
      </c>
      <c s="227" t="str">
        <f>" "&amp;ATTENDANCESHEET!D35&amp;" "</f>
        <v xml:space="preserve">  </v>
      </c>
      <c s="227" t="str">
        <f>" "&amp;ATTENDANCESHEET!E35&amp;" "</f>
        <v xml:space="preserve">  </v>
      </c>
      <c s="229"/>
      <c s="229"/>
      <c s="229"/>
      <c s="229"/>
      <c s="229"/>
      <c s="230" t="str">
        <f t="shared" si="0"/>
        <v/>
      </c>
      <c s="35"/>
      <c s="35"/>
      <c s="35"/>
      <c s="35"/>
      <c s="35"/>
    </row>
    <row r="39" spans="1:15" s="37" customFormat="1" ht="21.75" customHeight="1" hidden="1">
      <c r="A39" s="226" t="str">
        <f>IF('MASTER SHEET'!B40="","",ROWS('MASTER SHEET'!$B$12:B40))</f>
        <v/>
      </c>
      <c s="227" t="str">
        <f>" "&amp;ATTENDANCESHEET!B36&amp;" "</f>
        <v xml:space="preserve">    </v>
      </c>
      <c s="227" t="str">
        <f>" "&amp;ATTENDANCESHEET!D36&amp;" "</f>
        <v xml:space="preserve">  </v>
      </c>
      <c s="227" t="str">
        <f>" "&amp;ATTENDANCESHEET!E36&amp;" "</f>
        <v xml:space="preserve">  </v>
      </c>
      <c s="229"/>
      <c s="229"/>
      <c s="229"/>
      <c s="229"/>
      <c s="229"/>
      <c s="230" t="str">
        <f t="shared" si="0"/>
        <v/>
      </c>
      <c s="35"/>
      <c s="35"/>
      <c s="35"/>
      <c s="35"/>
      <c s="35"/>
    </row>
    <row r="40" spans="1:15" s="37" customFormat="1" ht="24" customHeight="1" hidden="1">
      <c r="A40" s="226" t="str">
        <f>IF('MASTER SHEET'!B41="","",ROWS('MASTER SHEET'!$B$12:B41))</f>
        <v/>
      </c>
      <c s="227" t="str">
        <f>" "&amp;ATTENDANCESHEET!B37&amp;" "</f>
        <v xml:space="preserve">    </v>
      </c>
      <c s="227" t="str">
        <f>" "&amp;ATTENDANCESHEET!D37&amp;" "</f>
        <v xml:space="preserve">  </v>
      </c>
      <c s="227" t="str">
        <f>" "&amp;ATTENDANCESHEET!E37&amp;" "</f>
        <v xml:space="preserve">  </v>
      </c>
      <c s="229"/>
      <c s="229"/>
      <c s="229"/>
      <c s="229"/>
      <c s="229"/>
      <c s="230" t="str">
        <f t="shared" si="0"/>
        <v/>
      </c>
      <c s="35"/>
      <c s="35"/>
      <c s="35"/>
      <c s="35"/>
      <c s="35"/>
    </row>
    <row r="41" spans="1:15" ht="30.75" customHeight="1">
      <c r="A41" s="613" t="s">
        <v>224</v>
      </c>
      <c s="614"/>
      <c s="614"/>
      <c s="614"/>
      <c s="614"/>
      <c s="614"/>
      <c s="614"/>
      <c s="614"/>
      <c s="614"/>
      <c s="231"/>
      <c s="35"/>
      <c s="35"/>
      <c s="35"/>
      <c s="35"/>
      <c s="35"/>
    </row>
    <row r="42" spans="1:15" ht="19.5" customHeight="1">
      <c r="A42" s="232"/>
      <c s="233"/>
      <c s="233"/>
      <c s="233"/>
      <c s="233"/>
      <c s="233"/>
      <c s="233"/>
      <c s="233"/>
      <c s="233"/>
      <c s="234"/>
      <c s="35"/>
      <c s="35"/>
      <c s="35"/>
      <c s="35"/>
      <c s="35"/>
    </row>
    <row r="43" spans="1:15" ht="19.5" customHeight="1">
      <c r="A43" s="235" t="str">
        <f>D6</f>
        <v>दिनांक  :---</v>
      </c>
      <c s="600" t="str">
        <f>E6</f>
        <v>03-Feb-24</v>
      </c>
      <c s="600"/>
      <c s="236" t="s">
        <v>225</v>
      </c>
      <c s="597"/>
      <c s="598"/>
      <c s="598"/>
      <c s="598"/>
      <c s="598"/>
      <c s="599"/>
      <c s="35"/>
      <c s="35"/>
      <c s="35"/>
      <c s="35"/>
      <c s="35"/>
    </row>
    <row r="44" spans="1:15" ht="19.5" customHeight="1">
      <c r="A44" s="608" t="str">
        <f>F6</f>
        <v>समय:- 10.00  AM TO 2.00 PM</v>
      </c>
      <c s="609"/>
      <c s="609"/>
      <c s="236" t="s">
        <v>226</v>
      </c>
      <c s="597"/>
      <c s="598"/>
      <c s="598"/>
      <c s="598"/>
      <c s="598"/>
      <c s="599"/>
      <c s="35"/>
      <c s="35"/>
      <c s="35"/>
      <c s="35"/>
      <c s="35"/>
    </row>
    <row r="45" spans="1:15" ht="19.5" customHeight="1">
      <c r="A45" s="239"/>
      <c s="240"/>
      <c s="240"/>
      <c s="241" t="s">
        <v>227</v>
      </c>
      <c s="610"/>
      <c s="611"/>
      <c s="611"/>
      <c s="611"/>
      <c s="611"/>
      <c s="612"/>
      <c s="35"/>
      <c s="35"/>
      <c s="35"/>
      <c s="35"/>
      <c s="35"/>
    </row>
    <row r="46" ht="15" customHeight="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hidden="1"/>
  </sheetData>
  <sheetProtection password="CDA0" sheet="1" objects="1" scenarios="1" formatRows="0"/>
  <mergeCells count="17">
    <mergeCell ref="E44:J44"/>
    <mergeCell ref="A44:C44"/>
    <mergeCell ref="E45:J45"/>
    <mergeCell ref="A41:I41"/>
    <mergeCell ref="A2:J2"/>
    <mergeCell ref="A1:J1"/>
    <mergeCell ref="B8:B9"/>
    <mergeCell ref="A4:J4"/>
    <mergeCell ref="E43:J43"/>
    <mergeCell ref="B43:C43"/>
    <mergeCell ref="E5:J5"/>
    <mergeCell ref="A6:C6"/>
    <mergeCell ref="F6:J6"/>
    <mergeCell ref="A8:A9"/>
    <mergeCell ref="A5:B5"/>
    <mergeCell ref="C8:C9"/>
    <mergeCell ref="A3:J3"/>
  </mergeCells>
  <conditionalFormatting sqref="A11:J40">
    <cfRule type="expression" priority="1" dxfId="0">
      <formula>$A11&lt;&gt;""</formula>
    </cfRule>
  </conditionalFormatting>
  <dataValidations count="2">
    <dataValidation type="list" allowBlank="1" showInputMessage="1" showErrorMessage="1" sqref="C5">
      <formula1>$N$5:$N$22</formula1>
    </dataValidation>
    <dataValidation type="list" allowBlank="1" showInputMessage="1" showErrorMessage="1" sqref="D5">
      <formula1>INDIRECT($C$5)</formula1>
    </dataValidation>
  </dataValidations>
  <printOptions horizontalCentered="1"/>
  <pageMargins left="0.196850393700787" right="0.118110236220472" top="0.196850393700787" bottom="0.196850393700787" header="0.118110236220472" footer="0.118110236220472"/>
  <pageSetup fitToHeight="0" orientation="portrait" paperSize="9" scale="97"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79544"/>
    <pageSetUpPr fitToPage="1"/>
  </sheetPr>
  <dimension ref="A1:L44"/>
  <sheetViews>
    <sheetView workbookViewId="0" topLeftCell="A1">
      <selection pane="topLeft" activeCell="D5" sqref="D5"/>
    </sheetView>
  </sheetViews>
  <sheetFormatPr defaultColWidth="0" defaultRowHeight="15" customHeight="1" zeroHeight="1"/>
  <cols>
    <col min="1" max="1" width="4.28571428571429" customWidth="1"/>
    <col min="2" max="2" width="12" customWidth="1"/>
    <col min="3" max="3" width="24.4285714285714" customWidth="1"/>
    <col min="4" max="4" width="24.7142857142857" customWidth="1"/>
    <col min="5" max="5" width="8.57142857142857" customWidth="1"/>
    <col min="6" max="6" width="4.57142857142857" customWidth="1"/>
    <col min="7" max="7" width="6.57142857142857" customWidth="1"/>
    <col min="8" max="8" width="4.42857142857143" customWidth="1"/>
    <col min="9" max="9" width="4.71428571428571" customWidth="1"/>
    <col min="10" max="10" width="4.85714285714286" customWidth="1"/>
    <col min="11" max="11" width="12.8571428571429" style="169" customWidth="1"/>
    <col min="12" max="12" width="9.14285714285714" style="169" customWidth="1"/>
    <col min="13" max="16384" width="14" hidden="1"/>
  </cols>
  <sheetData>
    <row r="1" spans="1:12" ht="26.25" customHeight="1">
      <c r="A1" s="616" t="str">
        <f>'MASTER SHEET'!A1</f>
        <v>माध्यमिक शिक्षा बोर्ड राजस्थान, अजमेर</v>
      </c>
      <c s="617"/>
      <c s="617"/>
      <c s="617"/>
      <c s="617"/>
      <c s="617"/>
      <c s="617"/>
      <c s="617"/>
      <c s="617"/>
      <c s="618"/>
      <c s="167"/>
      <c s="167"/>
    </row>
    <row r="2" spans="1:12" ht="24" customHeight="1">
      <c r="A2" s="620" t="str">
        <f>'MASTER SHEET'!A2</f>
        <v xml:space="preserve">    उच्च माध्यमिक प्रायोगिक परीक्षा - 2024</v>
      </c>
      <c s="621"/>
      <c s="621"/>
      <c s="621"/>
      <c s="621"/>
      <c s="621"/>
      <c s="621"/>
      <c s="621"/>
      <c s="621"/>
      <c s="622"/>
      <c s="167"/>
      <c s="167"/>
    </row>
    <row r="3" spans="1:12" ht="21" customHeight="1">
      <c r="A3" s="624" t="str">
        <f>ATTENDANCESHEET!A4</f>
        <v>विद्यालय का नाम :-GOVT.SEN.SEC.SCHOOL DASANA KHURD (MOULASR)DEEDWANA-KUCHAMAN</v>
      </c>
      <c s="607"/>
      <c s="607"/>
      <c s="607"/>
      <c s="607"/>
      <c s="607"/>
      <c s="607"/>
      <c s="607"/>
      <c s="607"/>
      <c s="625"/>
      <c s="167"/>
      <c s="167"/>
    </row>
    <row r="4" spans="1:12" ht="18.75" customHeight="1">
      <c r="A4" s="628" t="str">
        <f>COM.SCIENC!A4</f>
        <v>DISTRIBUTION OF MARKS IN DETAIL</v>
      </c>
      <c s="596"/>
      <c s="596"/>
      <c s="596"/>
      <c s="596"/>
      <c s="596"/>
      <c s="596"/>
      <c s="596"/>
      <c s="596"/>
      <c s="629"/>
      <c s="167"/>
      <c s="167"/>
    </row>
    <row r="5" spans="1:12" ht="24" customHeight="1">
      <c r="A5" s="626" t="s">
        <v>9</v>
      </c>
      <c s="627"/>
      <c s="248" t="s">
        <v>230</v>
      </c>
      <c s="249" t="s">
        <v>269</v>
      </c>
      <c s="632" t="str">
        <f>ATTENDANCESHEET!E4</f>
        <v>विद्यालय कोड :-1191153</v>
      </c>
      <c s="632"/>
      <c s="632"/>
      <c s="632"/>
      <c s="632"/>
      <c s="633"/>
      <c s="167"/>
      <c s="167"/>
    </row>
    <row r="6" spans="1:12" ht="16.5" customHeight="1">
      <c r="A6" s="626" t="str">
        <f>CONCATENATE('MASTER SHEET'!A9," :--       ",'MASTER SHEET'!C9)</f>
        <v>बैच नम्बर :--       1</v>
      </c>
      <c s="627"/>
      <c s="627"/>
      <c s="250" t="str">
        <f>'MASTER SHEET'!A8</f>
        <v>दिनांक  :---</v>
      </c>
      <c s="381" t="str">
        <f>TEXT('MASTER SHEET'!$B$8,"DD-MMM-YY")</f>
        <v>03-Feb-24</v>
      </c>
      <c s="630" t="str">
        <f>CONCATENATE('MASTER SHEET'!C8," ",'MASTER SHEET'!D8)</f>
        <v>समय:- 10.00  AM TO 2.00 PM</v>
      </c>
      <c s="630"/>
      <c s="630"/>
      <c s="630"/>
      <c s="631"/>
      <c s="167"/>
      <c s="167"/>
    </row>
    <row r="7" spans="1:12" ht="38.25" customHeight="1">
      <c r="A7" s="623" t="s">
        <v>214</v>
      </c>
      <c s="619" t="s">
        <v>215</v>
      </c>
      <c s="619" t="s">
        <v>248</v>
      </c>
      <c s="223" t="s">
        <v>249</v>
      </c>
      <c s="223" t="s">
        <v>217</v>
      </c>
      <c s="223" t="s">
        <v>218</v>
      </c>
      <c s="223" t="s">
        <v>219</v>
      </c>
      <c s="223" t="s">
        <v>220</v>
      </c>
      <c s="223" t="s">
        <v>221</v>
      </c>
      <c s="379" t="s">
        <v>222</v>
      </c>
      <c s="168"/>
      <c s="168"/>
    </row>
    <row r="8" spans="1:12" ht="16.5" customHeight="1">
      <c r="A8" s="605"/>
      <c s="595"/>
      <c s="606"/>
      <c s="223" t="s">
        <v>223</v>
      </c>
      <c s="223">
        <v>7</v>
      </c>
      <c s="223">
        <v>5</v>
      </c>
      <c s="223">
        <v>8</v>
      </c>
      <c s="223">
        <v>3</v>
      </c>
      <c s="223">
        <v>7</v>
      </c>
      <c s="379">
        <f>SUM(E8:I8)</f>
        <v>30</v>
      </c>
      <c s="168"/>
      <c s="168"/>
    </row>
    <row r="9" spans="1:12" ht="2.25" customHeight="1">
      <c r="A9" s="224"/>
      <c s="225"/>
      <c s="225"/>
      <c s="225"/>
      <c s="225"/>
      <c s="225"/>
      <c s="225"/>
      <c s="225"/>
      <c s="225"/>
      <c s="380"/>
      <c s="167"/>
      <c s="167"/>
    </row>
    <row r="10" spans="1:12" ht="19.5" customHeight="1">
      <c r="A10" s="226">
        <f>IF('MASTER SHEET'!B12="","",ROWS('MASTER SHEET'!$B$12:B12))</f>
        <v>1</v>
      </c>
      <c s="227" t="str">
        <f>" "&amp;ATTENDANCESHEET!B8&amp;" "</f>
        <v xml:space="preserve">  3265916  </v>
      </c>
      <c s="228" t="str">
        <f>" "&amp;ATTENDANCESHEET!D8&amp;" "</f>
        <v xml:space="preserve"> AMIT MEGHWAL </v>
      </c>
      <c s="228" t="str">
        <f>" "&amp;ATTENDANCESHEET!E8&amp;" "</f>
        <v xml:space="preserve"> SWAI RAM </v>
      </c>
      <c s="277"/>
      <c s="277"/>
      <c s="277"/>
      <c s="277"/>
      <c s="277"/>
      <c s="274" t="str">
        <f t="shared" si="0" ref="J10:J34">IF(E10="","",SUM(E10:I10))</f>
        <v/>
      </c>
      <c s="167"/>
      <c s="167"/>
    </row>
    <row r="11" spans="1:12" ht="19.5" customHeight="1">
      <c r="A11" s="226">
        <f>IF('MASTER SHEET'!B13="","",ROWS('MASTER SHEET'!$B$12:B13))</f>
        <v>2</v>
      </c>
      <c s="227" t="str">
        <f>" "&amp;ATTENDANCESHEET!B9&amp;" "</f>
        <v xml:space="preserve">  3265917  </v>
      </c>
      <c s="228" t="str">
        <f>" "&amp;ATTENDANCESHEET!D9&amp;" "</f>
        <v xml:space="preserve"> ANITA KANWAR </v>
      </c>
      <c s="228" t="str">
        <f>" "&amp;ATTENDANCESHEET!E9&amp;" "</f>
        <v xml:space="preserve"> PAPPU SINGH </v>
      </c>
      <c s="277"/>
      <c s="277"/>
      <c s="277"/>
      <c s="277"/>
      <c s="277"/>
      <c s="274" t="str">
        <f t="shared" si="0"/>
        <v/>
      </c>
      <c s="167"/>
      <c s="167"/>
    </row>
    <row r="12" spans="1:12" ht="19.5" customHeight="1">
      <c r="A12" s="226">
        <f>IF('MASTER SHEET'!B14="","",ROWS('MASTER SHEET'!$B$12:B14))</f>
        <v>3</v>
      </c>
      <c s="227" t="str">
        <f>" "&amp;ATTENDANCESHEET!B10&amp;" "</f>
        <v xml:space="preserve">  3265918  </v>
      </c>
      <c s="228" t="str">
        <f>" "&amp;ATTENDANCESHEET!D10&amp;" "</f>
        <v xml:space="preserve"> HANS KANWAR </v>
      </c>
      <c s="228" t="str">
        <f>" "&amp;ATTENDANCESHEET!E10&amp;" "</f>
        <v xml:space="preserve"> DATAR SINGH </v>
      </c>
      <c s="277"/>
      <c s="277"/>
      <c s="277"/>
      <c s="277"/>
      <c s="277"/>
      <c s="274" t="str">
        <f t="shared" si="0"/>
        <v/>
      </c>
      <c s="167"/>
      <c s="167"/>
    </row>
    <row r="13" spans="1:12" ht="19.5" customHeight="1">
      <c r="A13" s="226">
        <f>IF('MASTER SHEET'!B15="","",ROWS('MASTER SHEET'!$B$12:B15))</f>
        <v>4</v>
      </c>
      <c s="227" t="str">
        <f>" "&amp;ATTENDANCESHEET!B11&amp;" "</f>
        <v xml:space="preserve">  3265919  </v>
      </c>
      <c s="228" t="str">
        <f>" "&amp;ATTENDANCESHEET!D11&amp;" "</f>
        <v xml:space="preserve"> LALITA JANGIR </v>
      </c>
      <c s="228" t="str">
        <f>" "&amp;ATTENDANCESHEET!E11&amp;" "</f>
        <v xml:space="preserve"> GOKUL RAM </v>
      </c>
      <c s="277"/>
      <c s="277"/>
      <c s="277"/>
      <c s="277"/>
      <c s="277"/>
      <c s="274" t="str">
        <f t="shared" si="0"/>
        <v/>
      </c>
      <c s="167"/>
      <c s="167"/>
    </row>
    <row r="14" spans="1:12" ht="19.5" customHeight="1">
      <c r="A14" s="226">
        <f>IF('MASTER SHEET'!B16="","",ROWS('MASTER SHEET'!$B$12:B16))</f>
        <v>5</v>
      </c>
      <c s="227" t="str">
        <f>" "&amp;ATTENDANCESHEET!B12&amp;" "</f>
        <v xml:space="preserve">  3265920  </v>
      </c>
      <c s="228" t="str">
        <f>" "&amp;ATTENDANCESHEET!D12&amp;" "</f>
        <v xml:space="preserve"> MANJU NAYAK </v>
      </c>
      <c s="228" t="str">
        <f>" "&amp;ATTENDANCESHEET!E12&amp;" "</f>
        <v xml:space="preserve"> UGMA RAM </v>
      </c>
      <c s="277"/>
      <c s="277"/>
      <c s="277"/>
      <c s="277"/>
      <c s="277"/>
      <c s="274" t="str">
        <f t="shared" si="0"/>
        <v/>
      </c>
      <c s="167"/>
      <c s="167"/>
    </row>
    <row r="15" spans="1:12" ht="19.5" customHeight="1">
      <c r="A15" s="226">
        <f>IF('MASTER SHEET'!B17="","",ROWS('MASTER SHEET'!$B$12:B17))</f>
        <v>6</v>
      </c>
      <c s="227" t="str">
        <f>" "&amp;ATTENDANCESHEET!B13&amp;" "</f>
        <v xml:space="preserve">  3265921  </v>
      </c>
      <c s="228" t="str">
        <f>" "&amp;ATTENDANCESHEET!D13&amp;" "</f>
        <v xml:space="preserve"> NIRMALA SAIN </v>
      </c>
      <c s="228" t="str">
        <f>" "&amp;ATTENDANCESHEET!E13&amp;" "</f>
        <v xml:space="preserve"> MOHANA RAM SAIN </v>
      </c>
      <c s="277"/>
      <c s="277"/>
      <c s="277"/>
      <c s="277"/>
      <c s="277"/>
      <c s="274" t="str">
        <f t="shared" si="0"/>
        <v/>
      </c>
      <c s="167"/>
      <c s="167"/>
    </row>
    <row r="16" spans="1:12" ht="19.5" customHeight="1">
      <c r="A16" s="226">
        <f>IF('MASTER SHEET'!B18="","",ROWS('MASTER SHEET'!$B$12:B18))</f>
        <v>7</v>
      </c>
      <c s="227" t="str">
        <f>" "&amp;ATTENDANCESHEET!B14&amp;" "</f>
        <v xml:space="preserve">  3265922  </v>
      </c>
      <c s="228" t="str">
        <f>" "&amp;ATTENDANCESHEET!D14&amp;" "</f>
        <v xml:space="preserve"> PAYAL </v>
      </c>
      <c s="228" t="str">
        <f>" "&amp;ATTENDANCESHEET!E14&amp;" "</f>
        <v xml:space="preserve"> BABU LAL </v>
      </c>
      <c s="277"/>
      <c s="277"/>
      <c s="277"/>
      <c s="277"/>
      <c s="277"/>
      <c s="274" t="str">
        <f t="shared" si="0"/>
        <v/>
      </c>
      <c s="167"/>
      <c s="167"/>
    </row>
    <row r="17" spans="1:12" ht="19.5" customHeight="1">
      <c r="A17" s="226">
        <f>IF('MASTER SHEET'!B19="","",ROWS('MASTER SHEET'!$B$12:B19))</f>
        <v>8</v>
      </c>
      <c s="227" t="str">
        <f>" "&amp;ATTENDANCESHEET!B15&amp;" "</f>
        <v xml:space="preserve">  3265923  </v>
      </c>
      <c s="228" t="str">
        <f>" "&amp;ATTENDANCESHEET!D15&amp;" "</f>
        <v xml:space="preserve"> PRIYANKA </v>
      </c>
      <c s="228" t="str">
        <f>" "&amp;ATTENDANCESHEET!E15&amp;" "</f>
        <v xml:space="preserve"> JAGDISH </v>
      </c>
      <c s="277"/>
      <c s="277"/>
      <c s="277"/>
      <c s="277"/>
      <c s="277"/>
      <c s="274" t="str">
        <f t="shared" si="0"/>
        <v/>
      </c>
      <c s="167"/>
      <c s="167"/>
    </row>
    <row r="18" spans="1:12" ht="19.5" customHeight="1">
      <c r="A18" s="226">
        <f>IF('MASTER SHEET'!B20="","",ROWS('MASTER SHEET'!$B$12:B20))</f>
        <v>9</v>
      </c>
      <c s="227" t="str">
        <f>" "&amp;ATTENDANCESHEET!B16&amp;" "</f>
        <v xml:space="preserve">  3265924  </v>
      </c>
      <c s="228" t="str">
        <f>" "&amp;ATTENDANCESHEET!D16&amp;" "</f>
        <v xml:space="preserve"> PRIYANKA KANWAR </v>
      </c>
      <c s="228" t="str">
        <f>" "&amp;ATTENDANCESHEET!E16&amp;" "</f>
        <v xml:space="preserve"> MAL SINGH </v>
      </c>
      <c s="277"/>
      <c s="277"/>
      <c s="277"/>
      <c s="277"/>
      <c s="277"/>
      <c s="274" t="str">
        <f t="shared" si="0"/>
        <v/>
      </c>
      <c s="167"/>
      <c s="167"/>
    </row>
    <row r="19" spans="1:12" ht="19.5" customHeight="1">
      <c r="A19" s="226">
        <f>IF('MASTER SHEET'!B21="","",ROWS('MASTER SHEET'!$B$12:B21))</f>
        <v>10</v>
      </c>
      <c s="227" t="str">
        <f>" "&amp;ATTENDANCESHEET!B17&amp;" "</f>
        <v xml:space="preserve">  3265925  </v>
      </c>
      <c s="228" t="str">
        <f>" "&amp;ATTENDANCESHEET!D17&amp;" "</f>
        <v xml:space="preserve"> RENU NETAR </v>
      </c>
      <c s="228" t="str">
        <f>" "&amp;ATTENDANCESHEET!E17&amp;" "</f>
        <v xml:space="preserve"> MUKESH NETAR </v>
      </c>
      <c s="277"/>
      <c s="277"/>
      <c s="277"/>
      <c s="277"/>
      <c s="277"/>
      <c s="274" t="str">
        <f t="shared" si="0"/>
        <v/>
      </c>
      <c s="167"/>
      <c s="167"/>
    </row>
    <row r="20" spans="1:12" ht="19.5" customHeight="1">
      <c r="A20" s="226">
        <f>IF('MASTER SHEET'!B22="","",ROWS('MASTER SHEET'!$B$12:B22))</f>
        <v>11</v>
      </c>
      <c s="227" t="str">
        <f>" "&amp;ATTENDANCESHEET!B18&amp;" "</f>
        <v xml:space="preserve">  3265926  </v>
      </c>
      <c s="228" t="str">
        <f>" "&amp;ATTENDANCESHEET!D18&amp;" "</f>
        <v xml:space="preserve"> SHARWAN </v>
      </c>
      <c s="228" t="str">
        <f>" "&amp;ATTENDANCESHEET!E18&amp;" "</f>
        <v xml:space="preserve"> BHANWARA RAM </v>
      </c>
      <c s="277"/>
      <c s="277"/>
      <c s="277"/>
      <c s="277"/>
      <c s="277"/>
      <c s="274" t="str">
        <f t="shared" si="0"/>
        <v/>
      </c>
      <c s="167"/>
      <c s="167"/>
    </row>
    <row r="21" spans="1:12" ht="19.5" customHeight="1">
      <c r="A21" s="226">
        <f>IF('MASTER SHEET'!B23="","",ROWS('MASTER SHEET'!$B$12:B23))</f>
        <v>12</v>
      </c>
      <c s="227" t="str">
        <f>" "&amp;ATTENDANCESHEET!B19&amp;" "</f>
        <v xml:space="preserve">  3265927  </v>
      </c>
      <c s="228" t="str">
        <f>" "&amp;ATTENDANCESHEET!D19&amp;" "</f>
        <v xml:space="preserve"> VASUNDHARA GURJAR </v>
      </c>
      <c s="228" t="str">
        <f>" "&amp;ATTENDANCESHEET!E19&amp;" "</f>
        <v xml:space="preserve"> RAMNIWAS </v>
      </c>
      <c s="277"/>
      <c s="277"/>
      <c s="277"/>
      <c s="277"/>
      <c s="277"/>
      <c s="274" t="str">
        <f t="shared" si="0"/>
        <v/>
      </c>
      <c s="167"/>
      <c s="167"/>
    </row>
    <row r="22" spans="1:12" ht="19.5" customHeight="1">
      <c r="A22" s="226" t="str">
        <f>IF('MASTER SHEET'!B24="","",ROWS('MASTER SHEET'!$B$12:B24))</f>
        <v/>
      </c>
      <c s="227" t="str">
        <f>" "&amp;ATTENDANCESHEET!B20&amp;" "</f>
        <v xml:space="preserve">    </v>
      </c>
      <c s="228" t="str">
        <f>" "&amp;ATTENDANCESHEET!D20&amp;" "</f>
        <v xml:space="preserve">  </v>
      </c>
      <c s="228" t="str">
        <f>" "&amp;ATTENDANCESHEET!E20&amp;" "</f>
        <v xml:space="preserve">  </v>
      </c>
      <c s="277"/>
      <c s="277"/>
      <c s="277"/>
      <c s="277"/>
      <c s="277"/>
      <c s="274" t="str">
        <f t="shared" si="0"/>
        <v/>
      </c>
      <c s="167"/>
      <c s="167"/>
    </row>
    <row r="23" spans="1:12" ht="19.5" customHeight="1">
      <c r="A23" s="226" t="str">
        <f>IF('MASTER SHEET'!B25="","",ROWS('MASTER SHEET'!$B$12:B25))</f>
        <v/>
      </c>
      <c s="227" t="str">
        <f>" "&amp;ATTENDANCESHEET!B21&amp;" "</f>
        <v xml:space="preserve">    </v>
      </c>
      <c s="228" t="str">
        <f>" "&amp;ATTENDANCESHEET!D21&amp;" "</f>
        <v xml:space="preserve">  </v>
      </c>
      <c s="228" t="str">
        <f>" "&amp;ATTENDANCESHEET!E21&amp;" "</f>
        <v xml:space="preserve">  </v>
      </c>
      <c s="277"/>
      <c s="277"/>
      <c s="277"/>
      <c s="277"/>
      <c s="277"/>
      <c s="274" t="str">
        <f t="shared" si="0"/>
        <v/>
      </c>
      <c s="167"/>
      <c s="167"/>
    </row>
    <row r="24" spans="1:12" ht="19.5" customHeight="1">
      <c r="A24" s="226" t="str">
        <f>IF('MASTER SHEET'!B26="","",ROWS('MASTER SHEET'!$B$12:B26))</f>
        <v/>
      </c>
      <c s="227" t="str">
        <f>" "&amp;ATTENDANCESHEET!B22&amp;" "</f>
        <v xml:space="preserve">    </v>
      </c>
      <c s="228" t="str">
        <f>" "&amp;ATTENDANCESHEET!D22&amp;" "</f>
        <v xml:space="preserve">  </v>
      </c>
      <c s="228" t="str">
        <f>" "&amp;ATTENDANCESHEET!E22&amp;" "</f>
        <v xml:space="preserve">  </v>
      </c>
      <c s="277"/>
      <c s="277"/>
      <c s="277"/>
      <c s="277"/>
      <c s="277"/>
      <c s="274" t="str">
        <f t="shared" si="0"/>
        <v/>
      </c>
      <c s="167"/>
      <c s="167"/>
    </row>
    <row r="25" spans="1:12" ht="19.5" customHeight="1">
      <c r="A25" s="226" t="str">
        <f>IF('MASTER SHEET'!B27="","",ROWS('MASTER SHEET'!$B$12:B27))</f>
        <v/>
      </c>
      <c s="227" t="str">
        <f>" "&amp;ATTENDANCESHEET!B23&amp;" "</f>
        <v xml:space="preserve">    </v>
      </c>
      <c s="228" t="str">
        <f>" "&amp;ATTENDANCESHEET!D23&amp;" "</f>
        <v xml:space="preserve">  </v>
      </c>
      <c s="228" t="str">
        <f>" "&amp;ATTENDANCESHEET!E23&amp;" "</f>
        <v xml:space="preserve">  </v>
      </c>
      <c s="277"/>
      <c s="277"/>
      <c s="277"/>
      <c s="277"/>
      <c s="277"/>
      <c s="274" t="str">
        <f t="shared" si="0"/>
        <v/>
      </c>
      <c s="167"/>
      <c s="167"/>
    </row>
    <row r="26" spans="1:12" ht="19.5" customHeight="1">
      <c r="A26" s="226" t="str">
        <f>IF('MASTER SHEET'!B28="","",ROWS('MASTER SHEET'!$B$12:B28))</f>
        <v/>
      </c>
      <c s="227" t="str">
        <f>" "&amp;ATTENDANCESHEET!B24&amp;" "</f>
        <v xml:space="preserve">    </v>
      </c>
      <c s="228" t="str">
        <f>" "&amp;ATTENDANCESHEET!D24&amp;" "</f>
        <v xml:space="preserve">  </v>
      </c>
      <c s="228" t="str">
        <f>" "&amp;ATTENDANCESHEET!E24&amp;" "</f>
        <v xml:space="preserve">  </v>
      </c>
      <c s="277"/>
      <c s="277"/>
      <c s="277"/>
      <c s="277"/>
      <c s="277"/>
      <c s="274" t="str">
        <f t="shared" si="0"/>
        <v/>
      </c>
      <c s="167"/>
      <c s="167"/>
    </row>
    <row r="27" spans="1:12" ht="19.5" customHeight="1">
      <c r="A27" s="226" t="str">
        <f>IF('MASTER SHEET'!B29="","",ROWS('MASTER SHEET'!$B$12:B29))</f>
        <v/>
      </c>
      <c s="227" t="str">
        <f>" "&amp;ATTENDANCESHEET!B25&amp;" "</f>
        <v xml:space="preserve">    </v>
      </c>
      <c s="228" t="str">
        <f>" "&amp;ATTENDANCESHEET!D25&amp;" "</f>
        <v xml:space="preserve">  </v>
      </c>
      <c s="228" t="str">
        <f>" "&amp;ATTENDANCESHEET!E25&amp;" "</f>
        <v xml:space="preserve">  </v>
      </c>
      <c s="277"/>
      <c s="277"/>
      <c s="277"/>
      <c s="277"/>
      <c s="277"/>
      <c s="274" t="str">
        <f t="shared" si="0"/>
        <v/>
      </c>
      <c s="167"/>
      <c s="167"/>
    </row>
    <row r="28" spans="1:12" ht="19.5" customHeight="1">
      <c r="A28" s="226" t="str">
        <f>IF('MASTER SHEET'!B30="","",ROWS('MASTER SHEET'!$B$12:B30))</f>
        <v/>
      </c>
      <c s="227" t="str">
        <f>" "&amp;ATTENDANCESHEET!B26&amp;" "</f>
        <v xml:space="preserve">    </v>
      </c>
      <c s="228" t="str">
        <f>" "&amp;ATTENDANCESHEET!D26&amp;" "</f>
        <v xml:space="preserve">  </v>
      </c>
      <c s="228" t="str">
        <f>" "&amp;ATTENDANCESHEET!E26&amp;" "</f>
        <v xml:space="preserve">  </v>
      </c>
      <c s="277"/>
      <c s="277"/>
      <c s="277"/>
      <c s="277"/>
      <c s="277"/>
      <c s="274" t="str">
        <f t="shared" si="0"/>
        <v/>
      </c>
      <c s="167"/>
      <c s="167"/>
    </row>
    <row r="29" spans="1:12" ht="19.5" customHeight="1">
      <c r="A29" s="226" t="str">
        <f>IF('MASTER SHEET'!B31="","",ROWS('MASTER SHEET'!$B$12:B31))</f>
        <v/>
      </c>
      <c s="227" t="str">
        <f>" "&amp;ATTENDANCESHEET!B27&amp;" "</f>
        <v xml:space="preserve">    </v>
      </c>
      <c s="228" t="str">
        <f>" "&amp;ATTENDANCESHEET!D27&amp;" "</f>
        <v xml:space="preserve">  </v>
      </c>
      <c s="228" t="str">
        <f>" "&amp;ATTENDANCESHEET!E27&amp;" "</f>
        <v xml:space="preserve">  </v>
      </c>
      <c s="277"/>
      <c s="277"/>
      <c s="277"/>
      <c s="277"/>
      <c s="277"/>
      <c s="274" t="str">
        <f t="shared" si="0"/>
        <v/>
      </c>
      <c s="167"/>
      <c s="167"/>
    </row>
    <row r="30" spans="1:12" ht="19.5" customHeight="1">
      <c r="A30" s="226" t="str">
        <f>IF('MASTER SHEET'!B32="","",ROWS('MASTER SHEET'!$B$12:B32))</f>
        <v/>
      </c>
      <c s="227" t="str">
        <f>" "&amp;ATTENDANCESHEET!B28&amp;" "</f>
        <v xml:space="preserve">    </v>
      </c>
      <c s="228" t="str">
        <f>" "&amp;ATTENDANCESHEET!D28&amp;" "</f>
        <v xml:space="preserve">  </v>
      </c>
      <c s="228" t="str">
        <f>" "&amp;ATTENDANCESHEET!E28&amp;" "</f>
        <v xml:space="preserve">  </v>
      </c>
      <c s="277"/>
      <c s="277"/>
      <c s="277"/>
      <c s="277"/>
      <c s="277"/>
      <c s="274" t="str">
        <f t="shared" si="0"/>
        <v/>
      </c>
      <c s="167"/>
      <c s="167"/>
    </row>
    <row r="31" spans="1:12" ht="19.5" customHeight="1">
      <c r="A31" s="226" t="str">
        <f>IF('MASTER SHEET'!B33="","",ROWS('MASTER SHEET'!$B$12:B33))</f>
        <v/>
      </c>
      <c s="227" t="str">
        <f>" "&amp;ATTENDANCESHEET!B29&amp;" "</f>
        <v xml:space="preserve">    </v>
      </c>
      <c s="228" t="str">
        <f>" "&amp;ATTENDANCESHEET!D29&amp;" "</f>
        <v xml:space="preserve">  </v>
      </c>
      <c s="228" t="str">
        <f>" "&amp;ATTENDANCESHEET!E29&amp;" "</f>
        <v xml:space="preserve">  </v>
      </c>
      <c s="277"/>
      <c s="277"/>
      <c s="277"/>
      <c s="277"/>
      <c s="277"/>
      <c s="274" t="str">
        <f t="shared" si="0"/>
        <v/>
      </c>
      <c s="167"/>
      <c s="167"/>
    </row>
    <row r="32" spans="1:12" ht="19.5" customHeight="1">
      <c r="A32" s="226" t="str">
        <f>IF('MASTER SHEET'!B34="","",ROWS('MASTER SHEET'!$B$12:B34))</f>
        <v/>
      </c>
      <c s="227" t="str">
        <f>" "&amp;ATTENDANCESHEET!B30&amp;" "</f>
        <v xml:space="preserve">    </v>
      </c>
      <c s="228" t="str">
        <f>" "&amp;ATTENDANCESHEET!D30&amp;" "</f>
        <v xml:space="preserve">  </v>
      </c>
      <c s="228" t="str">
        <f>" "&amp;ATTENDANCESHEET!E30&amp;" "</f>
        <v xml:space="preserve">  </v>
      </c>
      <c s="277"/>
      <c s="277"/>
      <c s="277"/>
      <c s="277"/>
      <c s="277"/>
      <c s="274" t="str">
        <f t="shared" si="0"/>
        <v/>
      </c>
      <c s="167"/>
      <c s="167"/>
    </row>
    <row r="33" spans="1:12" ht="19.5" customHeight="1">
      <c r="A33" s="226" t="str">
        <f>IF('MASTER SHEET'!B35="","",ROWS('MASTER SHEET'!$B$12:B35))</f>
        <v/>
      </c>
      <c s="227" t="str">
        <f>" "&amp;ATTENDANCESHEET!B31&amp;" "</f>
        <v xml:space="preserve">    </v>
      </c>
      <c s="228" t="str">
        <f>" "&amp;ATTENDANCESHEET!D31&amp;" "</f>
        <v xml:space="preserve">  </v>
      </c>
      <c s="228" t="str">
        <f>" "&amp;ATTENDANCESHEET!E31&amp;" "</f>
        <v xml:space="preserve">  </v>
      </c>
      <c s="277"/>
      <c s="277"/>
      <c s="277"/>
      <c s="277"/>
      <c s="277"/>
      <c s="274" t="str">
        <f t="shared" si="0"/>
        <v/>
      </c>
      <c s="167"/>
      <c s="167"/>
    </row>
    <row r="34" spans="1:12" ht="19.5" customHeight="1">
      <c r="A34" s="226" t="str">
        <f>IF('MASTER SHEET'!B36="","",ROWS('MASTER SHEET'!$B$12:B36))</f>
        <v/>
      </c>
      <c s="227" t="str">
        <f>" "&amp;ATTENDANCESHEET!B32&amp;" "</f>
        <v xml:space="preserve">    </v>
      </c>
      <c s="228" t="str">
        <f>" "&amp;ATTENDANCESHEET!D32&amp;" "</f>
        <v xml:space="preserve">  </v>
      </c>
      <c s="228" t="str">
        <f>" "&amp;ATTENDANCESHEET!E32&amp;" "</f>
        <v xml:space="preserve">  </v>
      </c>
      <c s="277"/>
      <c s="277"/>
      <c s="277"/>
      <c s="277"/>
      <c s="277"/>
      <c s="274" t="str">
        <f t="shared" si="0"/>
        <v/>
      </c>
      <c s="167"/>
      <c s="167"/>
    </row>
    <row r="35" spans="1:12" s="52" customFormat="1" ht="19.5" customHeight="1">
      <c r="A35" s="226" t="str">
        <f>IF('MASTER SHEET'!B37="","",ROWS('MASTER SHEET'!$B$12:B37))</f>
        <v/>
      </c>
      <c s="227" t="str">
        <f>" "&amp;ATTENDANCESHEET!B33&amp;" "</f>
        <v xml:space="preserve">    </v>
      </c>
      <c s="227" t="str">
        <f>" "&amp;ATTENDANCESHEET!D33&amp;" "</f>
        <v xml:space="preserve">  </v>
      </c>
      <c s="227" t="str">
        <f>" "&amp;ATTENDANCESHEET!E33&amp;" "</f>
        <v xml:space="preserve">  </v>
      </c>
      <c s="277"/>
      <c s="277"/>
      <c s="277"/>
      <c s="277"/>
      <c s="277"/>
      <c s="274" t="str">
        <f>IF(E35="","",SUM(E35:I35))</f>
        <v/>
      </c>
      <c s="167"/>
      <c s="167"/>
    </row>
    <row r="36" spans="1:12" s="52" customFormat="1" ht="19.5" customHeight="1">
      <c r="A36" s="226" t="str">
        <f>IF('MASTER SHEET'!B38="","",ROWS('MASTER SHEET'!$B$12:B38))</f>
        <v/>
      </c>
      <c s="227" t="str">
        <f>" "&amp;ATTENDANCESHEET!B34&amp;" "</f>
        <v xml:space="preserve">    </v>
      </c>
      <c s="227" t="str">
        <f>" "&amp;ATTENDANCESHEET!D34&amp;" "</f>
        <v xml:space="preserve">  </v>
      </c>
      <c s="227" t="str">
        <f>" "&amp;ATTENDANCESHEET!E34&amp;" "</f>
        <v xml:space="preserve">  </v>
      </c>
      <c s="277"/>
      <c s="277"/>
      <c s="277"/>
      <c s="277"/>
      <c s="277"/>
      <c s="274" t="str">
        <f>IF(E36="","",SUM(E36:I36))</f>
        <v/>
      </c>
      <c s="167"/>
      <c s="167"/>
    </row>
    <row r="37" spans="1:12" s="52" customFormat="1" ht="19.5" customHeight="1">
      <c r="A37" s="226" t="str">
        <f>IF('MASTER SHEET'!B39="","",ROWS('MASTER SHEET'!$B$12:B39))</f>
        <v/>
      </c>
      <c s="227" t="str">
        <f>" "&amp;ATTENDANCESHEET!B35&amp;" "</f>
        <v xml:space="preserve">    </v>
      </c>
      <c s="227" t="str">
        <f>" "&amp;ATTENDANCESHEET!D35&amp;" "</f>
        <v xml:space="preserve">  </v>
      </c>
      <c s="227" t="str">
        <f>" "&amp;ATTENDANCESHEET!E35&amp;" "</f>
        <v xml:space="preserve">  </v>
      </c>
      <c s="277"/>
      <c s="277"/>
      <c s="277"/>
      <c s="277"/>
      <c s="277"/>
      <c s="274" t="str">
        <f>IF(E37="","",SUM(E37:I37))</f>
        <v/>
      </c>
      <c s="167"/>
      <c s="167"/>
    </row>
    <row r="38" spans="1:12" s="52" customFormat="1" ht="19.5" customHeight="1">
      <c r="A38" s="226" t="str">
        <f>IF('MASTER SHEET'!B40="","",ROWS('MASTER SHEET'!$B$12:B40))</f>
        <v/>
      </c>
      <c s="227" t="str">
        <f>" "&amp;ATTENDANCESHEET!B36&amp;" "</f>
        <v xml:space="preserve">    </v>
      </c>
      <c s="227" t="str">
        <f>" "&amp;ATTENDANCESHEET!D36&amp;" "</f>
        <v xml:space="preserve">  </v>
      </c>
      <c s="227" t="str">
        <f>" "&amp;ATTENDANCESHEET!E36&amp;" "</f>
        <v xml:space="preserve">  </v>
      </c>
      <c s="277"/>
      <c s="277"/>
      <c s="277"/>
      <c s="277"/>
      <c s="277"/>
      <c s="274" t="str">
        <f>IF(E38="","",SUM(E38:I38))</f>
        <v/>
      </c>
      <c s="167"/>
      <c s="167"/>
    </row>
    <row r="39" spans="1:12" s="52" customFormat="1" ht="19.5" customHeight="1">
      <c r="A39" s="226" t="str">
        <f>IF('MASTER SHEET'!B41="","",ROWS('MASTER SHEET'!$B$12:B41))</f>
        <v/>
      </c>
      <c s="227" t="str">
        <f>" "&amp;ATTENDANCESHEET!B37&amp;" "</f>
        <v xml:space="preserve">    </v>
      </c>
      <c s="227" t="str">
        <f>" "&amp;ATTENDANCESHEET!D37&amp;" "</f>
        <v xml:space="preserve">  </v>
      </c>
      <c s="227" t="str">
        <f>" "&amp;ATTENDANCESHEET!E37&amp;" "</f>
        <v xml:space="preserve">  </v>
      </c>
      <c s="277"/>
      <c s="277"/>
      <c s="277"/>
      <c s="277"/>
      <c s="277"/>
      <c s="274" t="str">
        <f>IF(E39="","",SUM(E39:I39))</f>
        <v/>
      </c>
      <c s="167"/>
      <c s="167"/>
    </row>
    <row r="40" spans="1:12" ht="15" customHeight="1">
      <c r="A40" s="637" t="s">
        <v>224</v>
      </c>
      <c s="638"/>
      <c s="638"/>
      <c s="638"/>
      <c s="638"/>
      <c s="638"/>
      <c s="638"/>
      <c s="638"/>
      <c s="638"/>
      <c s="639"/>
      <c s="167"/>
      <c s="167"/>
    </row>
    <row r="41" spans="1:12" ht="3.75" customHeight="1">
      <c r="A41" s="237"/>
      <c s="238"/>
      <c s="238"/>
      <c s="238"/>
      <c s="238"/>
      <c s="238"/>
      <c s="238"/>
      <c s="238"/>
      <c s="238"/>
      <c s="234"/>
      <c s="167"/>
      <c s="167"/>
    </row>
    <row r="42" spans="1:12" ht="18" customHeight="1">
      <c r="A42" s="235" t="str">
        <f>D6</f>
        <v>दिनांक  :---</v>
      </c>
      <c s="634" t="str">
        <f>E6</f>
        <v>03-Feb-24</v>
      </c>
      <c s="634"/>
      <c s="236" t="s">
        <v>225</v>
      </c>
      <c s="597" t="s">
        <v>46</v>
      </c>
      <c s="598"/>
      <c s="598"/>
      <c s="598"/>
      <c s="598"/>
      <c s="599"/>
      <c s="167"/>
      <c s="167"/>
    </row>
    <row r="43" spans="1:12" ht="19.5" customHeight="1">
      <c r="A43" s="635" t="str">
        <f>F6</f>
        <v>समय:- 10.00  AM TO 2.00 PM</v>
      </c>
      <c s="636"/>
      <c s="636"/>
      <c s="236" t="s">
        <v>226</v>
      </c>
      <c s="597" t="s">
        <v>46</v>
      </c>
      <c s="598"/>
      <c s="598"/>
      <c s="598"/>
      <c s="598"/>
      <c s="599"/>
      <c s="167"/>
      <c s="167"/>
    </row>
    <row r="44" spans="1:12" ht="19.5" customHeight="1">
      <c r="A44" s="239"/>
      <c s="240"/>
      <c s="240"/>
      <c s="241" t="s">
        <v>227</v>
      </c>
      <c s="610" t="s">
        <v>46</v>
      </c>
      <c s="611"/>
      <c s="611"/>
      <c s="611"/>
      <c s="611"/>
      <c s="612"/>
      <c s="167"/>
      <c s="167"/>
    </row>
    <row r="45" ht="15" customHeight="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sheetData>
  <sheetProtection password="CDA0" sheet="1" objects="1" scenarios="1" formatRows="0"/>
  <mergeCells count="17">
    <mergeCell ref="E44:J44"/>
    <mergeCell ref="B42:C42"/>
    <mergeCell ref="A43:C43"/>
    <mergeCell ref="A40:J40"/>
    <mergeCell ref="E43:J43"/>
    <mergeCell ref="E42:J42"/>
    <mergeCell ref="A1:J1"/>
    <mergeCell ref="B7:B8"/>
    <mergeCell ref="A2:J2"/>
    <mergeCell ref="C7:C8"/>
    <mergeCell ref="A7:A8"/>
    <mergeCell ref="A3:J3"/>
    <mergeCell ref="A6:C6"/>
    <mergeCell ref="A5:B5"/>
    <mergeCell ref="A4:J4"/>
    <mergeCell ref="F6:J6"/>
    <mergeCell ref="E5:J5"/>
  </mergeCells>
  <conditionalFormatting sqref="A10:J39">
    <cfRule type="expression" priority="1" dxfId="0">
      <formula>$A10&lt;&gt;""</formula>
    </cfRule>
  </conditionalFormatting>
  <dataValidations count="2">
    <dataValidation type="list" allowBlank="1" showInputMessage="1" showErrorMessage="1" sqref="D5">
      <formula1>INDIRECT($C$5)</formula1>
    </dataValidation>
    <dataValidation type="list" allowBlank="1" showInputMessage="1" showErrorMessage="1" sqref="C5">
      <formula1>'MASTER SHEET'!$BU$12:$CL$12</formula1>
    </dataValidation>
  </dataValidations>
  <printOptions horizontalCentered="1"/>
  <pageMargins left="0.196850393700787" right="0.118110236220472" top="0.196850393700787" bottom="0.196850393700787" header="0.118110236220472" footer="0.118110236220472"/>
  <pageSetup fitToHeight="0" orientation="portrait" paperSize="9"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31859B"/>
    <pageSetUpPr fitToPage="1"/>
  </sheetPr>
  <dimension ref="A1:L43"/>
  <sheetViews>
    <sheetView workbookViewId="0" topLeftCell="A1">
      <selection pane="topLeft" activeCell="D4" sqref="D4"/>
    </sheetView>
  </sheetViews>
  <sheetFormatPr defaultColWidth="0" defaultRowHeight="15" customHeight="1" zeroHeight="1"/>
  <cols>
    <col min="1" max="1" width="4.28571428571429" style="221" customWidth="1"/>
    <col min="2" max="2" width="11.5714285714286" style="221" customWidth="1"/>
    <col min="3" max="3" width="26.7142857142857" style="221" customWidth="1"/>
    <col min="4" max="4" width="25.7142857142857" style="221" customWidth="1"/>
    <col min="5" max="5" width="10.5714285714286" style="221" customWidth="1"/>
    <col min="6" max="6" width="5.14285714285714" style="221" customWidth="1"/>
    <col min="7" max="7" width="4.85714285714286" style="221" customWidth="1"/>
    <col min="8" max="8" width="4.42857142857143" style="221" customWidth="1"/>
    <col min="9" max="9" width="4.57142857142857" style="221" customWidth="1"/>
    <col min="10" max="10" width="5.85714285714286" style="221" customWidth="1"/>
    <col min="11" max="11" width="9.14285714285714" customWidth="1"/>
    <col min="12" max="12" width="9.14285714285714" hidden="1" customWidth="1"/>
    <col min="13" max="16384" width="14" hidden="1"/>
  </cols>
  <sheetData>
    <row r="1" spans="1:12" ht="21" customHeight="1" thickTop="1">
      <c r="A1" s="669" t="str">
        <f>'MASTER SHEET'!$A$1</f>
        <v>माध्यमिक शिक्षा बोर्ड राजस्थान, अजमेर</v>
      </c>
      <c s="670"/>
      <c s="670"/>
      <c s="670"/>
      <c s="670"/>
      <c s="670"/>
      <c s="670"/>
      <c s="670"/>
      <c s="670"/>
      <c s="671"/>
      <c s="35"/>
      <c s="35" t="str">
        <f>IF(C4="भूगोल","विषय कोड-14","")</f>
        <v>विषय कोड-14</v>
      </c>
    </row>
    <row r="2" spans="1:12" ht="21" customHeight="1">
      <c r="A2" s="647" t="str">
        <f>'MASTER SHEET'!$A$2</f>
        <v xml:space="preserve">    उच्च माध्यमिक प्रायोगिक परीक्षा - 2024</v>
      </c>
      <c s="621"/>
      <c s="621"/>
      <c s="621"/>
      <c s="621"/>
      <c s="621"/>
      <c s="621"/>
      <c s="621"/>
      <c s="621"/>
      <c s="648"/>
      <c s="35"/>
      <c s="35"/>
    </row>
    <row r="3" spans="1:12" ht="24" customHeight="1">
      <c r="A3" s="653" t="str">
        <f>ATTENDANCESHEET!$A$4</f>
        <v>विद्यालय का नाम :-GOVT.SEN.SEC.SCHOOL DASANA KHURD (MOULASR)DEEDWANA-KUCHAMAN</v>
      </c>
      <c s="607"/>
      <c s="607"/>
      <c s="607"/>
      <c s="607"/>
      <c s="607"/>
      <c s="607"/>
      <c s="607"/>
      <c s="607"/>
      <c s="654"/>
      <c s="35"/>
      <c s="35"/>
    </row>
    <row r="4" spans="1:11" ht="21" customHeight="1">
      <c r="A4" s="661" t="s">
        <v>9</v>
      </c>
      <c s="627"/>
      <c s="336" t="s">
        <v>258</v>
      </c>
      <c s="249" t="s">
        <v>250</v>
      </c>
      <c s="632" t="str">
        <f>ATTENDANCESHEET!$E$4</f>
        <v>विद्यालय कोड :-1191153</v>
      </c>
      <c s="632"/>
      <c s="632"/>
      <c s="632"/>
      <c s="632"/>
      <c s="651"/>
      <c s="35"/>
    </row>
    <row r="5" spans="1:12" ht="17.25" customHeight="1">
      <c r="A5" s="661" t="str">
        <f>CONCATENATE('MASTER SHEET'!A9," :--  ",'MASTER SHEET'!C9)</f>
        <v>बैच नम्बर :--  1</v>
      </c>
      <c s="627"/>
      <c s="627"/>
      <c s="337" t="str">
        <f>'MASTER SHEET'!$A$8</f>
        <v>दिनांक  :---</v>
      </c>
      <c s="251" t="str">
        <f>TEXT('MASTER SHEET'!B8,"DD-MMM-YY")</f>
        <v>03-Feb-24</v>
      </c>
      <c s="630" t="str">
        <f>CONCATENATE('MASTER SHEET'!$C$8," ",'MASTER SHEET'!$D$8)</f>
        <v>समय:- 10.00  AM TO 2.00 PM</v>
      </c>
      <c s="630"/>
      <c s="630"/>
      <c s="630"/>
      <c s="652"/>
      <c s="35"/>
      <c s="35"/>
    </row>
    <row r="6" spans="1:12" ht="22.5" customHeight="1">
      <c r="A6" s="665" t="s">
        <v>403</v>
      </c>
      <c s="666"/>
      <c s="666"/>
      <c s="666"/>
      <c s="666"/>
      <c s="642" t="s">
        <v>388</v>
      </c>
      <c s="642"/>
      <c s="643"/>
      <c s="643"/>
      <c s="643"/>
      <c s="35"/>
      <c s="35"/>
    </row>
    <row r="7" spans="1:12" ht="21.75" customHeight="1">
      <c r="A7" s="657" t="s">
        <v>0</v>
      </c>
      <c s="657" t="s">
        <v>401</v>
      </c>
      <c s="657" t="s">
        <v>402</v>
      </c>
      <c s="619" t="s">
        <v>29</v>
      </c>
      <c s="655" t="s">
        <v>109</v>
      </c>
      <c s="662" t="s">
        <v>110</v>
      </c>
      <c s="663"/>
      <c s="663"/>
      <c s="664"/>
      <c s="659" t="s">
        <v>111</v>
      </c>
      <c s="47"/>
      <c s="47"/>
    </row>
    <row r="8" spans="1:12" ht="21" customHeight="1">
      <c r="A8" s="658"/>
      <c s="658"/>
      <c s="658"/>
      <c s="644"/>
      <c s="656"/>
      <c s="649" t="s">
        <v>112</v>
      </c>
      <c s="650"/>
      <c s="649" t="s">
        <v>113</v>
      </c>
      <c s="650"/>
      <c s="660"/>
      <c s="47"/>
      <c s="47"/>
    </row>
    <row r="9" spans="1:12" ht="12.75" customHeight="1">
      <c r="A9" s="658"/>
      <c s="658"/>
      <c s="674"/>
      <c s="441" t="s">
        <v>223</v>
      </c>
      <c s="330">
        <v>16</v>
      </c>
      <c s="655">
        <v>10</v>
      </c>
      <c s="673"/>
      <c s="655">
        <v>4</v>
      </c>
      <c s="673"/>
      <c s="382">
        <f>SUM(E9:I9)</f>
        <v>30</v>
      </c>
      <c s="47"/>
      <c s="47"/>
    </row>
    <row r="10" spans="1:12" ht="20.25" customHeight="1">
      <c r="A10" s="383">
        <f>IF('MASTER SHEET'!B12="","",ROWS('MASTER SHEET'!$B12:B$12))</f>
        <v>1</v>
      </c>
      <c s="448" t="str">
        <f>" "&amp;ATTENDANCESHEET!B8&amp;" "</f>
        <v xml:space="preserve">  3265916  </v>
      </c>
      <c s="448" t="str">
        <f>" "&amp;ATTENDANCESHEET!D8&amp;" "</f>
        <v xml:space="preserve"> AMIT MEGHWAL </v>
      </c>
      <c s="228" t="str">
        <f>" "&amp;ATTENDANCESHEET!E8&amp;" "</f>
        <v xml:space="preserve"> SWAI RAM </v>
      </c>
      <c s="277"/>
      <c s="645"/>
      <c s="646"/>
      <c s="645"/>
      <c s="646"/>
      <c s="384" t="str">
        <f>IF(E10="","",SUM(E10:I10))</f>
        <v/>
      </c>
      <c s="35"/>
      <c s="35"/>
    </row>
    <row r="11" spans="1:12" ht="20.25" customHeight="1">
      <c r="A11" s="383">
        <f>IF('MASTER SHEET'!B13="","",ROWS('MASTER SHEET'!$B$12:B13))</f>
        <v>2</v>
      </c>
      <c s="449" t="str">
        <f>" "&amp;ATTENDANCESHEET!B9&amp;" "</f>
        <v xml:space="preserve">  3265917  </v>
      </c>
      <c s="448" t="str">
        <f>" "&amp;ATTENDANCESHEET!D9&amp;" "</f>
        <v xml:space="preserve"> ANITA KANWAR </v>
      </c>
      <c s="252" t="str">
        <f>" "&amp;ATTENDANCESHEET!E9&amp;" "</f>
        <v xml:space="preserve"> PAPPU SINGH </v>
      </c>
      <c s="277"/>
      <c s="640"/>
      <c s="641"/>
      <c s="640"/>
      <c s="641"/>
      <c s="384" t="str">
        <f t="shared" si="0" ref="J10:J34">IF(E11="","",SUM(E11:I11))</f>
        <v/>
      </c>
      <c s="35"/>
      <c s="35"/>
    </row>
    <row r="12" spans="1:12" ht="20.25" customHeight="1">
      <c r="A12" s="383">
        <f>IF('MASTER SHEET'!B14="","",ROWS('MASTER SHEET'!$B$12:B14))</f>
        <v>3</v>
      </c>
      <c s="252" t="str">
        <f>" "&amp;ATTENDANCESHEET!B10&amp;" "</f>
        <v xml:space="preserve">  3265918  </v>
      </c>
      <c s="252" t="str">
        <f>" "&amp;ATTENDANCESHEET!D10&amp;" "</f>
        <v xml:space="preserve"> HANS KANWAR </v>
      </c>
      <c s="252" t="str">
        <f>" "&amp;ATTENDANCESHEET!E10&amp;" "</f>
        <v xml:space="preserve"> DATAR SINGH </v>
      </c>
      <c s="277"/>
      <c s="640"/>
      <c s="641"/>
      <c s="640"/>
      <c s="641"/>
      <c s="384" t="str">
        <f t="shared" si="0"/>
        <v/>
      </c>
      <c s="35"/>
      <c s="35"/>
    </row>
    <row r="13" spans="1:12" ht="20.25" customHeight="1">
      <c r="A13" s="383">
        <f>IF('MASTER SHEET'!B15="","",ROWS('MASTER SHEET'!$B$12:B15))</f>
        <v>4</v>
      </c>
      <c s="252" t="str">
        <f>" "&amp;ATTENDANCESHEET!B11&amp;" "</f>
        <v xml:space="preserve">  3265919  </v>
      </c>
      <c s="252" t="str">
        <f>" "&amp;ATTENDANCESHEET!D11&amp;" "</f>
        <v xml:space="preserve"> LALITA JANGIR </v>
      </c>
      <c s="252" t="str">
        <f>" "&amp;ATTENDANCESHEET!E11&amp;" "</f>
        <v xml:space="preserve"> GOKUL RAM </v>
      </c>
      <c s="277"/>
      <c s="640"/>
      <c s="641"/>
      <c s="640"/>
      <c s="641"/>
      <c s="384" t="str">
        <f t="shared" si="0"/>
        <v/>
      </c>
      <c s="35"/>
      <c s="35"/>
    </row>
    <row r="14" spans="1:12" ht="20.25" customHeight="1">
      <c r="A14" s="383">
        <f>IF('MASTER SHEET'!B16="","",ROWS('MASTER SHEET'!$B$12:B16))</f>
        <v>5</v>
      </c>
      <c s="252" t="str">
        <f>" "&amp;ATTENDANCESHEET!B12&amp;" "</f>
        <v xml:space="preserve">  3265920  </v>
      </c>
      <c s="252" t="str">
        <f>" "&amp;ATTENDANCESHEET!D12&amp;" "</f>
        <v xml:space="preserve"> MANJU NAYAK </v>
      </c>
      <c s="252" t="str">
        <f>" "&amp;ATTENDANCESHEET!E12&amp;" "</f>
        <v xml:space="preserve"> UGMA RAM </v>
      </c>
      <c s="277"/>
      <c s="640"/>
      <c s="641"/>
      <c s="640"/>
      <c s="641"/>
      <c s="384" t="str">
        <f t="shared" si="0"/>
        <v/>
      </c>
      <c s="35"/>
      <c s="35"/>
    </row>
    <row r="15" spans="1:12" ht="20.25" customHeight="1">
      <c r="A15" s="383">
        <f>IF('MASTER SHEET'!B17="","",ROWS('MASTER SHEET'!$B$12:B17))</f>
        <v>6</v>
      </c>
      <c s="252" t="str">
        <f>" "&amp;ATTENDANCESHEET!B13&amp;" "</f>
        <v xml:space="preserve">  3265921  </v>
      </c>
      <c s="252" t="str">
        <f>" "&amp;ATTENDANCESHEET!D13&amp;" "</f>
        <v xml:space="preserve"> NIRMALA SAIN </v>
      </c>
      <c s="252" t="str">
        <f>" "&amp;ATTENDANCESHEET!E13&amp;" "</f>
        <v xml:space="preserve"> MOHANA RAM SAIN </v>
      </c>
      <c s="277"/>
      <c s="640"/>
      <c s="641"/>
      <c s="640"/>
      <c s="641"/>
      <c s="384" t="str">
        <f t="shared" si="0"/>
        <v/>
      </c>
      <c s="35"/>
      <c s="35"/>
    </row>
    <row r="16" spans="1:12" ht="20.25" customHeight="1">
      <c r="A16" s="383">
        <f>IF('MASTER SHEET'!B18="","",ROWS('MASTER SHEET'!$B$12:B18))</f>
        <v>7</v>
      </c>
      <c s="252" t="str">
        <f>" "&amp;ATTENDANCESHEET!B14&amp;" "</f>
        <v xml:space="preserve">  3265922  </v>
      </c>
      <c s="252" t="str">
        <f>" "&amp;ATTENDANCESHEET!D14&amp;" "</f>
        <v xml:space="preserve"> PAYAL </v>
      </c>
      <c s="252" t="str">
        <f>" "&amp;ATTENDANCESHEET!E14&amp;" "</f>
        <v xml:space="preserve"> BABU LAL </v>
      </c>
      <c s="277"/>
      <c s="640"/>
      <c s="641"/>
      <c s="640"/>
      <c s="641"/>
      <c s="384" t="str">
        <f t="shared" si="0"/>
        <v/>
      </c>
      <c s="35"/>
      <c s="35"/>
    </row>
    <row r="17" spans="1:12" ht="20.25" customHeight="1">
      <c r="A17" s="383">
        <f>IF('MASTER SHEET'!B19="","",ROWS('MASTER SHEET'!$B$12:B19))</f>
        <v>8</v>
      </c>
      <c s="252" t="str">
        <f>" "&amp;ATTENDANCESHEET!B15&amp;" "</f>
        <v xml:space="preserve">  3265923  </v>
      </c>
      <c s="252" t="str">
        <f>" "&amp;ATTENDANCESHEET!D15&amp;" "</f>
        <v xml:space="preserve"> PRIYANKA </v>
      </c>
      <c s="252" t="str">
        <f>" "&amp;ATTENDANCESHEET!E15&amp;" "</f>
        <v xml:space="preserve"> JAGDISH </v>
      </c>
      <c s="277"/>
      <c s="640"/>
      <c s="641"/>
      <c s="640"/>
      <c s="641"/>
      <c s="384" t="str">
        <f t="shared" si="0"/>
        <v/>
      </c>
      <c s="35"/>
      <c s="35"/>
    </row>
    <row r="18" spans="1:12" ht="20.25" customHeight="1">
      <c r="A18" s="383">
        <f>IF('MASTER SHEET'!B20="","",ROWS('MASTER SHEET'!$B$12:B20))</f>
        <v>9</v>
      </c>
      <c s="252" t="str">
        <f>" "&amp;ATTENDANCESHEET!B16&amp;" "</f>
        <v xml:space="preserve">  3265924  </v>
      </c>
      <c s="252" t="str">
        <f>" "&amp;ATTENDANCESHEET!D16&amp;" "</f>
        <v xml:space="preserve"> PRIYANKA KANWAR </v>
      </c>
      <c s="252" t="str">
        <f>" "&amp;ATTENDANCESHEET!E16&amp;" "</f>
        <v xml:space="preserve"> MAL SINGH </v>
      </c>
      <c s="277"/>
      <c s="640"/>
      <c s="641"/>
      <c s="640"/>
      <c s="641"/>
      <c s="384" t="str">
        <f t="shared" si="0"/>
        <v/>
      </c>
      <c s="35"/>
      <c s="35"/>
    </row>
    <row r="19" spans="1:12" ht="20.25" customHeight="1">
      <c r="A19" s="383">
        <f>IF('MASTER SHEET'!B21="","",ROWS('MASTER SHEET'!$B$12:B21))</f>
        <v>10</v>
      </c>
      <c s="252" t="str">
        <f>" "&amp;ATTENDANCESHEET!B17&amp;" "</f>
        <v xml:space="preserve">  3265925  </v>
      </c>
      <c s="252" t="str">
        <f>" "&amp;ATTENDANCESHEET!D17&amp;" "</f>
        <v xml:space="preserve"> RENU NETAR </v>
      </c>
      <c s="252" t="str">
        <f>" "&amp;ATTENDANCESHEET!E17&amp;" "</f>
        <v xml:space="preserve"> MUKESH NETAR </v>
      </c>
      <c s="277"/>
      <c s="640"/>
      <c s="641"/>
      <c s="640"/>
      <c s="641"/>
      <c s="384" t="str">
        <f t="shared" si="0"/>
        <v/>
      </c>
      <c s="35"/>
      <c s="35"/>
    </row>
    <row r="20" spans="1:12" ht="20.25" customHeight="1">
      <c r="A20" s="383">
        <f>IF('MASTER SHEET'!B22="","",ROWS('MASTER SHEET'!$B$12:B22))</f>
        <v>11</v>
      </c>
      <c s="252" t="str">
        <f>" "&amp;ATTENDANCESHEET!B18&amp;" "</f>
        <v xml:space="preserve">  3265926  </v>
      </c>
      <c s="252" t="str">
        <f>" "&amp;ATTENDANCESHEET!D18&amp;" "</f>
        <v xml:space="preserve"> SHARWAN </v>
      </c>
      <c s="252" t="str">
        <f>" "&amp;ATTENDANCESHEET!E18&amp;" "</f>
        <v xml:space="preserve"> BHANWARA RAM </v>
      </c>
      <c s="277"/>
      <c s="640"/>
      <c s="641"/>
      <c s="640"/>
      <c s="641"/>
      <c s="384" t="str">
        <f t="shared" si="0"/>
        <v/>
      </c>
      <c s="35"/>
      <c s="35"/>
    </row>
    <row r="21" spans="1:12" ht="20.25" customHeight="1">
      <c r="A21" s="383">
        <f>IF('MASTER SHEET'!B23="","",ROWS('MASTER SHEET'!$B$12:B23))</f>
        <v>12</v>
      </c>
      <c s="252" t="str">
        <f>" "&amp;ATTENDANCESHEET!B19&amp;" "</f>
        <v xml:space="preserve">  3265927  </v>
      </c>
      <c s="252" t="str">
        <f>" "&amp;ATTENDANCESHEET!D19&amp;" "</f>
        <v xml:space="preserve"> VASUNDHARA GURJAR </v>
      </c>
      <c s="252" t="str">
        <f>" "&amp;ATTENDANCESHEET!E19&amp;" "</f>
        <v xml:space="preserve"> RAMNIWAS </v>
      </c>
      <c s="277"/>
      <c s="640"/>
      <c s="641"/>
      <c s="640"/>
      <c s="641"/>
      <c s="384" t="str">
        <f t="shared" si="0"/>
        <v/>
      </c>
      <c s="35"/>
      <c s="35"/>
    </row>
    <row r="22" spans="1:12" ht="20.25" customHeight="1">
      <c r="A22" s="383" t="str">
        <f>IF('MASTER SHEET'!B24="","",ROWS('MASTER SHEET'!$B$12:B24))</f>
        <v/>
      </c>
      <c s="252" t="str">
        <f>" "&amp;ATTENDANCESHEET!B20&amp;" "</f>
        <v xml:space="preserve">    </v>
      </c>
      <c s="252" t="str">
        <f>" "&amp;ATTENDANCESHEET!D20&amp;" "</f>
        <v xml:space="preserve">  </v>
      </c>
      <c s="252" t="str">
        <f>" "&amp;ATTENDANCESHEET!E20&amp;" "</f>
        <v xml:space="preserve">  </v>
      </c>
      <c s="277"/>
      <c s="640"/>
      <c s="641"/>
      <c s="640"/>
      <c s="641"/>
      <c s="384" t="str">
        <f t="shared" si="0"/>
        <v/>
      </c>
      <c s="35"/>
      <c s="35"/>
    </row>
    <row r="23" spans="1:12" ht="20.25" customHeight="1">
      <c r="A23" s="383" t="str">
        <f>IF('MASTER SHEET'!B25="","",ROWS('MASTER SHEET'!$B$12:B25))</f>
        <v/>
      </c>
      <c s="252" t="str">
        <f>" "&amp;ATTENDANCESHEET!B21&amp;" "</f>
        <v xml:space="preserve">    </v>
      </c>
      <c s="252" t="str">
        <f>" "&amp;ATTENDANCESHEET!D21&amp;" "</f>
        <v xml:space="preserve">  </v>
      </c>
      <c s="252" t="str">
        <f>" "&amp;ATTENDANCESHEET!E21&amp;" "</f>
        <v xml:space="preserve">  </v>
      </c>
      <c s="277"/>
      <c s="640"/>
      <c s="641"/>
      <c s="640"/>
      <c s="641"/>
      <c s="384" t="str">
        <f t="shared" si="0"/>
        <v/>
      </c>
      <c s="35"/>
      <c s="35"/>
    </row>
    <row r="24" spans="1:12" ht="20.25" customHeight="1">
      <c r="A24" s="383" t="str">
        <f>IF('MASTER SHEET'!B26="","",ROWS('MASTER SHEET'!$B$12:B26))</f>
        <v/>
      </c>
      <c s="252" t="str">
        <f>" "&amp;ATTENDANCESHEET!B22&amp;" "</f>
        <v xml:space="preserve">    </v>
      </c>
      <c s="252" t="str">
        <f>" "&amp;ATTENDANCESHEET!D22&amp;" "</f>
        <v xml:space="preserve">  </v>
      </c>
      <c s="252" t="str">
        <f>" "&amp;ATTENDANCESHEET!E22&amp;" "</f>
        <v xml:space="preserve">  </v>
      </c>
      <c s="277"/>
      <c s="640"/>
      <c s="641"/>
      <c s="640"/>
      <c s="641"/>
      <c s="384" t="str">
        <f t="shared" si="0"/>
        <v/>
      </c>
      <c s="35"/>
      <c s="35"/>
    </row>
    <row r="25" spans="1:12" ht="20.25" customHeight="1">
      <c r="A25" s="383" t="str">
        <f>IF('MASTER SHEET'!B27="","",ROWS('MASTER SHEET'!$B$12:B27))</f>
        <v/>
      </c>
      <c s="252" t="str">
        <f>" "&amp;ATTENDANCESHEET!B23&amp;" "</f>
        <v xml:space="preserve">    </v>
      </c>
      <c s="252" t="str">
        <f>" "&amp;ATTENDANCESHEET!D23&amp;" "</f>
        <v xml:space="preserve">  </v>
      </c>
      <c s="252" t="str">
        <f>" "&amp;ATTENDANCESHEET!E23&amp;" "</f>
        <v xml:space="preserve">  </v>
      </c>
      <c s="277"/>
      <c s="640"/>
      <c s="641"/>
      <c s="640"/>
      <c s="641"/>
      <c s="384" t="str">
        <f t="shared" si="0"/>
        <v/>
      </c>
      <c s="35"/>
      <c s="35"/>
    </row>
    <row r="26" spans="1:12" ht="20.25" customHeight="1">
      <c r="A26" s="383" t="str">
        <f>IF('MASTER SHEET'!B28="","",ROWS('MASTER SHEET'!$B$12:B28))</f>
        <v/>
      </c>
      <c s="252" t="str">
        <f>" "&amp;ATTENDANCESHEET!B24&amp;" "</f>
        <v xml:space="preserve">    </v>
      </c>
      <c s="252" t="str">
        <f>" "&amp;ATTENDANCESHEET!D24&amp;" "</f>
        <v xml:space="preserve">  </v>
      </c>
      <c s="252" t="str">
        <f>" "&amp;ATTENDANCESHEET!E24&amp;" "</f>
        <v xml:space="preserve">  </v>
      </c>
      <c s="277"/>
      <c s="640"/>
      <c s="641"/>
      <c s="640"/>
      <c s="641"/>
      <c s="384" t="str">
        <f t="shared" si="0"/>
        <v/>
      </c>
      <c s="35"/>
      <c s="35"/>
    </row>
    <row r="27" spans="1:12" ht="20.25" customHeight="1">
      <c r="A27" s="383" t="str">
        <f>IF('MASTER SHEET'!B29="","",ROWS('MASTER SHEET'!$B$12:B29))</f>
        <v/>
      </c>
      <c s="252" t="str">
        <f>" "&amp;ATTENDANCESHEET!B25&amp;" "</f>
        <v xml:space="preserve">    </v>
      </c>
      <c s="252" t="str">
        <f>" "&amp;ATTENDANCESHEET!D25&amp;" "</f>
        <v xml:space="preserve">  </v>
      </c>
      <c s="252" t="str">
        <f>" "&amp;ATTENDANCESHEET!E25&amp;" "</f>
        <v xml:space="preserve">  </v>
      </c>
      <c s="277"/>
      <c s="640"/>
      <c s="641"/>
      <c s="640"/>
      <c s="641"/>
      <c s="384" t="str">
        <f t="shared" si="0"/>
        <v/>
      </c>
      <c s="35"/>
      <c s="35"/>
    </row>
    <row r="28" spans="1:12" ht="20.25" customHeight="1">
      <c r="A28" s="383" t="str">
        <f>IF('MASTER SHEET'!B30="","",ROWS('MASTER SHEET'!$B$12:B30))</f>
        <v/>
      </c>
      <c s="252" t="str">
        <f>" "&amp;ATTENDANCESHEET!B26&amp;" "</f>
        <v xml:space="preserve">    </v>
      </c>
      <c s="252" t="str">
        <f>" "&amp;ATTENDANCESHEET!D26&amp;" "</f>
        <v xml:space="preserve">  </v>
      </c>
      <c s="252" t="str">
        <f>" "&amp;ATTENDANCESHEET!E26&amp;" "</f>
        <v xml:space="preserve">  </v>
      </c>
      <c s="277"/>
      <c s="640"/>
      <c s="641"/>
      <c s="640"/>
      <c s="641"/>
      <c s="384" t="str">
        <f t="shared" si="0"/>
        <v/>
      </c>
      <c s="35"/>
      <c s="35"/>
    </row>
    <row r="29" spans="1:12" ht="20.25" customHeight="1">
      <c r="A29" s="383" t="str">
        <f>IF('MASTER SHEET'!B31="","",ROWS('MASTER SHEET'!$B$12:B31))</f>
        <v/>
      </c>
      <c s="252" t="str">
        <f>" "&amp;ATTENDANCESHEET!B27&amp;" "</f>
        <v xml:space="preserve">    </v>
      </c>
      <c s="252" t="str">
        <f>" "&amp;ATTENDANCESHEET!D27&amp;" "</f>
        <v xml:space="preserve">  </v>
      </c>
      <c s="252" t="str">
        <f>" "&amp;ATTENDANCESHEET!E27&amp;" "</f>
        <v xml:space="preserve">  </v>
      </c>
      <c s="277"/>
      <c s="640"/>
      <c s="641"/>
      <c s="640"/>
      <c s="641"/>
      <c s="384" t="str">
        <f t="shared" si="0"/>
        <v/>
      </c>
      <c s="35"/>
      <c s="35"/>
    </row>
    <row r="30" spans="1:12" ht="20.25" customHeight="1">
      <c r="A30" s="383" t="str">
        <f>IF('MASTER SHEET'!B32="","",ROWS('MASTER SHEET'!$B$12:B32))</f>
        <v/>
      </c>
      <c s="252" t="str">
        <f>" "&amp;ATTENDANCESHEET!B28&amp;" "</f>
        <v xml:space="preserve">    </v>
      </c>
      <c s="252" t="str">
        <f>" "&amp;ATTENDANCESHEET!D28&amp;" "</f>
        <v xml:space="preserve">  </v>
      </c>
      <c s="252" t="str">
        <f>" "&amp;ATTENDANCESHEET!E28&amp;" "</f>
        <v xml:space="preserve">  </v>
      </c>
      <c s="277"/>
      <c s="640"/>
      <c s="641"/>
      <c s="640"/>
      <c s="641"/>
      <c s="384" t="str">
        <f t="shared" si="0"/>
        <v/>
      </c>
      <c s="35"/>
      <c s="35"/>
    </row>
    <row r="31" spans="1:12" ht="20.25" customHeight="1">
      <c r="A31" s="383" t="str">
        <f>IF('MASTER SHEET'!B33="","",ROWS('MASTER SHEET'!$B$12:B33))</f>
        <v/>
      </c>
      <c s="252" t="str">
        <f>" "&amp;ATTENDANCESHEET!B29&amp;" "</f>
        <v xml:space="preserve">    </v>
      </c>
      <c s="252" t="str">
        <f>" "&amp;ATTENDANCESHEET!D29&amp;" "</f>
        <v xml:space="preserve">  </v>
      </c>
      <c s="252" t="str">
        <f>" "&amp;ATTENDANCESHEET!E29&amp;" "</f>
        <v xml:space="preserve">  </v>
      </c>
      <c s="277"/>
      <c s="640"/>
      <c s="641"/>
      <c s="640"/>
      <c s="641"/>
      <c s="384" t="str">
        <f t="shared" si="0"/>
        <v/>
      </c>
      <c s="35"/>
      <c s="35"/>
    </row>
    <row r="32" spans="1:12" ht="20.25" customHeight="1">
      <c r="A32" s="383" t="str">
        <f>IF('MASTER SHEET'!B34="","",ROWS('MASTER SHEET'!$B$12:B34))</f>
        <v/>
      </c>
      <c s="252" t="str">
        <f>" "&amp;ATTENDANCESHEET!B30&amp;" "</f>
        <v xml:space="preserve">    </v>
      </c>
      <c s="252" t="str">
        <f>" "&amp;ATTENDANCESHEET!D30&amp;" "</f>
        <v xml:space="preserve">  </v>
      </c>
      <c s="252" t="str">
        <f>" "&amp;ATTENDANCESHEET!E30&amp;" "</f>
        <v xml:space="preserve">  </v>
      </c>
      <c s="277"/>
      <c s="640"/>
      <c s="641"/>
      <c s="640"/>
      <c s="641"/>
      <c s="384" t="str">
        <f t="shared" si="0"/>
        <v/>
      </c>
      <c s="35"/>
      <c s="35"/>
    </row>
    <row r="33" spans="1:12" ht="18.75" customHeight="1">
      <c r="A33" s="383" t="str">
        <f>IF('MASTER SHEET'!B35="","",ROWS('MASTER SHEET'!$B$12:B35))</f>
        <v/>
      </c>
      <c s="252" t="str">
        <f>" "&amp;ATTENDANCESHEET!B31&amp;" "</f>
        <v xml:space="preserve">    </v>
      </c>
      <c s="252" t="str">
        <f>" "&amp;ATTENDANCESHEET!D31&amp;" "</f>
        <v xml:space="preserve">  </v>
      </c>
      <c s="252" t="str">
        <f>" "&amp;ATTENDANCESHEET!E31&amp;" "</f>
        <v xml:space="preserve">  </v>
      </c>
      <c s="277"/>
      <c s="640"/>
      <c s="641"/>
      <c s="640"/>
      <c s="641"/>
      <c s="384" t="str">
        <f t="shared" si="0"/>
        <v/>
      </c>
      <c s="35"/>
      <c s="35"/>
    </row>
    <row r="34" spans="1:12" ht="18.75" customHeight="1">
      <c r="A34" s="383" t="str">
        <f>IF('MASTER SHEET'!B36="","",ROWS('MASTER SHEET'!$B$12:B36))</f>
        <v/>
      </c>
      <c s="252" t="str">
        <f>" "&amp;ATTENDANCESHEET!B32&amp;" "</f>
        <v xml:space="preserve">    </v>
      </c>
      <c s="252" t="str">
        <f>" "&amp;ATTENDANCESHEET!D32&amp;" "</f>
        <v xml:space="preserve">  </v>
      </c>
      <c s="252" t="str">
        <f>" "&amp;ATTENDANCESHEET!E32&amp;" "</f>
        <v xml:space="preserve">  </v>
      </c>
      <c s="277"/>
      <c s="640"/>
      <c s="641"/>
      <c s="640"/>
      <c s="641"/>
      <c s="384" t="str">
        <f t="shared" si="0"/>
        <v/>
      </c>
      <c s="35"/>
      <c s="35"/>
    </row>
    <row r="35" spans="1:12" s="52" customFormat="1" ht="18.75" customHeight="1">
      <c r="A35" s="383" t="str">
        <f>IF('MASTER SHEET'!B37="","",ROWS('MASTER SHEET'!$B$12:B37))</f>
        <v/>
      </c>
      <c s="252" t="str">
        <f>" "&amp;ATTENDANCESHEET!B33&amp;" "</f>
        <v xml:space="preserve">    </v>
      </c>
      <c s="252" t="str">
        <f>" "&amp;ATTENDANCESHEET!D33&amp;" "</f>
        <v xml:space="preserve">  </v>
      </c>
      <c s="252" t="str">
        <f>" "&amp;ATTENDANCESHEET!E33&amp;" "</f>
        <v xml:space="preserve">  </v>
      </c>
      <c s="277"/>
      <c s="640"/>
      <c s="641"/>
      <c s="640"/>
      <c s="641"/>
      <c s="384" t="str">
        <f>IF(E35="","",SUM(E35:I35))</f>
        <v/>
      </c>
      <c s="35"/>
      <c s="35"/>
    </row>
    <row r="36" spans="1:12" s="52" customFormat="1" ht="18.75" customHeight="1">
      <c r="A36" s="383" t="str">
        <f>IF('MASTER SHEET'!B38="","",ROWS('MASTER SHEET'!$B$12:B38))</f>
        <v/>
      </c>
      <c s="252" t="str">
        <f>" "&amp;ATTENDANCESHEET!B34&amp;" "</f>
        <v xml:space="preserve">    </v>
      </c>
      <c s="252" t="str">
        <f>" "&amp;ATTENDANCESHEET!D34&amp;" "</f>
        <v xml:space="preserve">  </v>
      </c>
      <c s="252" t="str">
        <f>" "&amp;ATTENDANCESHEET!E34&amp;" "</f>
        <v xml:space="preserve">  </v>
      </c>
      <c s="277"/>
      <c s="640"/>
      <c s="641"/>
      <c s="640"/>
      <c s="641"/>
      <c s="384" t="str">
        <f>IF(E36="","",SUM(E36:I36))</f>
        <v/>
      </c>
      <c s="35"/>
      <c s="35"/>
    </row>
    <row r="37" spans="1:12" s="52" customFormat="1" ht="18.75" customHeight="1">
      <c r="A37" s="383" t="str">
        <f>IF('MASTER SHEET'!B39="","",ROWS('MASTER SHEET'!$B$12:B39))</f>
        <v/>
      </c>
      <c s="252" t="str">
        <f>" "&amp;ATTENDANCESHEET!B35&amp;" "</f>
        <v xml:space="preserve">    </v>
      </c>
      <c s="252" t="str">
        <f>" "&amp;ATTENDANCESHEET!D35&amp;" "</f>
        <v xml:space="preserve">  </v>
      </c>
      <c s="252" t="str">
        <f>" "&amp;ATTENDANCESHEET!E35&amp;" "</f>
        <v xml:space="preserve">  </v>
      </c>
      <c s="277"/>
      <c s="640"/>
      <c s="641"/>
      <c s="640"/>
      <c s="641"/>
      <c s="384" t="str">
        <f>IF(E37="","",SUM(E37:I37))</f>
        <v/>
      </c>
      <c s="35"/>
      <c s="35"/>
    </row>
    <row r="38" spans="1:12" s="52" customFormat="1" ht="18.75" customHeight="1">
      <c r="A38" s="383" t="str">
        <f>IF('MASTER SHEET'!B40="","",ROWS('MASTER SHEET'!$B$12:B40))</f>
        <v/>
      </c>
      <c s="252" t="str">
        <f>" "&amp;ATTENDANCESHEET!B36&amp;" "</f>
        <v xml:space="preserve">    </v>
      </c>
      <c s="252" t="str">
        <f>" "&amp;ATTENDANCESHEET!D36&amp;" "</f>
        <v xml:space="preserve">  </v>
      </c>
      <c s="252" t="str">
        <f>" "&amp;ATTENDANCESHEET!E36&amp;" "</f>
        <v xml:space="preserve">  </v>
      </c>
      <c s="277"/>
      <c s="640"/>
      <c s="641"/>
      <c s="640"/>
      <c s="641"/>
      <c s="384" t="str">
        <f>IF(E38="","",SUM(E38:I38))</f>
        <v/>
      </c>
      <c s="35"/>
      <c s="35"/>
    </row>
    <row r="39" spans="1:12" s="52" customFormat="1" ht="18.75" customHeight="1">
      <c r="A39" s="383" t="str">
        <f>IF('MASTER SHEET'!B41="","",ROWS('MASTER SHEET'!$B$12:B41))</f>
        <v/>
      </c>
      <c s="252" t="str">
        <f>" "&amp;ATTENDANCESHEET!B37&amp;" "</f>
        <v xml:space="preserve">    </v>
      </c>
      <c s="252" t="str">
        <f>" "&amp;ATTENDANCESHEET!D37&amp;" "</f>
        <v xml:space="preserve">  </v>
      </c>
      <c s="252" t="str">
        <f>" "&amp;ATTENDANCESHEET!E37&amp;" "</f>
        <v xml:space="preserve">  </v>
      </c>
      <c s="277"/>
      <c s="640"/>
      <c s="641"/>
      <c s="640"/>
      <c s="641"/>
      <c s="384" t="str">
        <f>IF(E39="","",SUM(E39:I39))</f>
        <v/>
      </c>
      <c s="35"/>
      <c s="35"/>
    </row>
    <row r="40" spans="1:12" ht="26.25" customHeight="1">
      <c r="A40" s="672" t="s">
        <v>397</v>
      </c>
      <c s="672"/>
      <c s="672"/>
      <c s="672"/>
      <c s="672"/>
      <c s="672"/>
      <c s="672"/>
      <c s="672"/>
      <c s="672"/>
      <c s="672"/>
      <c s="35"/>
      <c s="35"/>
    </row>
    <row r="41" spans="1:12" ht="19.5" customHeight="1">
      <c r="A41" s="255"/>
      <c s="255"/>
      <c s="255"/>
      <c s="439" t="s">
        <v>398</v>
      </c>
      <c s="667"/>
      <c s="668"/>
      <c s="668"/>
      <c s="668"/>
      <c s="668"/>
      <c s="668"/>
      <c s="35"/>
      <c s="35"/>
    </row>
    <row r="42" spans="1:12" ht="16.5" customHeight="1">
      <c r="A42" s="257" t="s">
        <v>212</v>
      </c>
      <c s="258" t="str">
        <f>E5</f>
        <v>03-Feb-24</v>
      </c>
      <c s="259"/>
      <c s="439" t="s">
        <v>392</v>
      </c>
      <c s="667"/>
      <c s="668"/>
      <c s="668"/>
      <c s="668"/>
      <c s="668"/>
      <c s="668"/>
      <c s="35"/>
      <c s="35"/>
    </row>
    <row r="43" spans="1:12" ht="15" customHeight="1">
      <c r="A43" s="255"/>
      <c s="255"/>
      <c s="255"/>
      <c s="439" t="s">
        <v>399</v>
      </c>
      <c s="667"/>
      <c s="668"/>
      <c s="668"/>
      <c s="668"/>
      <c s="668"/>
      <c s="668"/>
      <c s="35"/>
      <c s="35"/>
    </row>
    <row r="44" ht="15" customHeight="1" hidden="1"/>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sheetData>
  <sheetProtection password="CDA0" sheet="1" objects="1" scenarios="1" formatRows="0"/>
  <mergeCells count="85">
    <mergeCell ref="A1:J1"/>
    <mergeCell ref="E43:J43"/>
    <mergeCell ref="A40:J40"/>
    <mergeCell ref="H13:I13"/>
    <mergeCell ref="F12:G12"/>
    <mergeCell ref="H9:I9"/>
    <mergeCell ref="F9:G9"/>
    <mergeCell ref="H8:I8"/>
    <mergeCell ref="H11:I11"/>
    <mergeCell ref="C7:C9"/>
    <mergeCell ref="H19:I19"/>
    <mergeCell ref="F34:G34"/>
    <mergeCell ref="H34:I34"/>
    <mergeCell ref="F15:G15"/>
    <mergeCell ref="F13:G13"/>
    <mergeCell ref="F14:G14"/>
    <mergeCell ref="F18:G18"/>
    <mergeCell ref="F31:G31"/>
    <mergeCell ref="F27:G27"/>
    <mergeCell ref="H22:I22"/>
    <mergeCell ref="F24:G24"/>
    <mergeCell ref="H23:I23"/>
    <mergeCell ref="F25:G25"/>
    <mergeCell ref="H26:I26"/>
    <mergeCell ref="F29:G29"/>
    <mergeCell ref="F19:G19"/>
    <mergeCell ref="H18:I18"/>
    <mergeCell ref="E42:J42"/>
    <mergeCell ref="E41:J41"/>
    <mergeCell ref="H33:I33"/>
    <mergeCell ref="F26:G26"/>
    <mergeCell ref="F37:G37"/>
    <mergeCell ref="F30:G30"/>
    <mergeCell ref="H37:I37"/>
    <mergeCell ref="H36:I36"/>
    <mergeCell ref="F39:G39"/>
    <mergeCell ref="H39:I39"/>
    <mergeCell ref="F38:G38"/>
    <mergeCell ref="H38:I38"/>
    <mergeCell ref="H29:I29"/>
    <mergeCell ref="F32:G32"/>
    <mergeCell ref="H30:I30"/>
    <mergeCell ref="F36:G36"/>
    <mergeCell ref="A2:J2"/>
    <mergeCell ref="H14:I14"/>
    <mergeCell ref="F8:G8"/>
    <mergeCell ref="E4:J4"/>
    <mergeCell ref="F5:J5"/>
    <mergeCell ref="A3:J3"/>
    <mergeCell ref="F11:G11"/>
    <mergeCell ref="E7:E8"/>
    <mergeCell ref="B7:B9"/>
    <mergeCell ref="J7:J8"/>
    <mergeCell ref="H10:I10"/>
    <mergeCell ref="A4:B4"/>
    <mergeCell ref="F7:I7"/>
    <mergeCell ref="A7:A9"/>
    <mergeCell ref="A5:C5"/>
    <mergeCell ref="A6:E6"/>
    <mergeCell ref="F6:G6"/>
    <mergeCell ref="H6:J6"/>
    <mergeCell ref="H17:I17"/>
    <mergeCell ref="D7:D8"/>
    <mergeCell ref="F10:G10"/>
    <mergeCell ref="H12:I12"/>
    <mergeCell ref="H15:I15"/>
    <mergeCell ref="F16:G16"/>
    <mergeCell ref="H16:I16"/>
    <mergeCell ref="F17:G17"/>
    <mergeCell ref="F33:G33"/>
    <mergeCell ref="H35:I35"/>
    <mergeCell ref="F35:G35"/>
    <mergeCell ref="H32:I32"/>
    <mergeCell ref="F20:G20"/>
    <mergeCell ref="F21:G21"/>
    <mergeCell ref="H20:I20"/>
    <mergeCell ref="F22:G22"/>
    <mergeCell ref="H24:I24"/>
    <mergeCell ref="H31:I31"/>
    <mergeCell ref="H21:I21"/>
    <mergeCell ref="H27:I27"/>
    <mergeCell ref="H28:I28"/>
    <mergeCell ref="F28:G28"/>
    <mergeCell ref="F23:G23"/>
    <mergeCell ref="H25:I25"/>
  </mergeCells>
  <conditionalFormatting sqref="A12:J39 A10 A11:B11 D10:J11">
    <cfRule type="expression" priority="1" dxfId="0">
      <formula>$A10&lt;&gt;""</formula>
    </cfRule>
  </conditionalFormatting>
  <dataValidations count="2">
    <dataValidation type="list" allowBlank="1" showInputMessage="1" showErrorMessage="1" sqref="D4">
      <formula1>INDIRECT($C$4)</formula1>
    </dataValidation>
    <dataValidation type="list" allowBlank="1" showInputMessage="1" showErrorMessage="1" sqref="C4">
      <formula1>'MASTER SHEET'!$BU$12:$CL$12</formula1>
    </dataValidation>
  </dataValidations>
  <printOptions horizontalCentered="1"/>
  <pageMargins left="0.196850393700787" right="0.118110236220472" top="0.196850393700787" bottom="0.196850393700787" header="0.118110236220472" footer="0.118110236220472"/>
  <pageSetup fitToHeight="0" orientation="portrait" paperSize="9" scale="96"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theme="1"/>
    <pageSetUpPr fitToPage="1"/>
  </sheetPr>
  <dimension ref="A1:P43"/>
  <sheetViews>
    <sheetView workbookViewId="0" topLeftCell="A28">
      <selection pane="topLeft" activeCell="A40" sqref="A40:N40"/>
    </sheetView>
  </sheetViews>
  <sheetFormatPr defaultColWidth="10.0042857142857" defaultRowHeight="15"/>
  <cols>
    <col min="1" max="1" width="5.57142857142857" style="262" customWidth="1"/>
    <col min="2" max="2" width="15.2857142857143" customWidth="1"/>
    <col min="3" max="3" width="34" customWidth="1"/>
    <col min="4" max="4" width="29.1428571428571" customWidth="1"/>
    <col min="5" max="5" width="8.71428571428571" customWidth="1"/>
    <col min="6" max="12" width="4.71428571428571" customWidth="1"/>
    <col min="13" max="13" width="6.57142857142857" customWidth="1"/>
    <col min="14" max="14" width="7.42857142857143" customWidth="1"/>
  </cols>
  <sheetData>
    <row r="1" spans="1:14" ht="19.5" customHeight="1" thickBot="1">
      <c r="A1" s="679" t="str">
        <f>'MASTER SHEET'!$A$1</f>
        <v>माध्यमिक शिक्षा बोर्ड राजस्थान, अजमेर</v>
      </c>
      <c s="680"/>
      <c s="680"/>
      <c s="680"/>
      <c s="680"/>
      <c s="680"/>
      <c s="680"/>
      <c s="680"/>
      <c s="680"/>
      <c s="680"/>
      <c s="680"/>
      <c s="680"/>
      <c s="680"/>
      <c s="681"/>
    </row>
    <row r="2" spans="1:16" ht="16.5" customHeight="1">
      <c r="A2" s="682" t="str">
        <f>'MASTER SHEET'!$A$2</f>
        <v xml:space="preserve">    उच्च माध्यमिक प्रायोगिक परीक्षा - 2024</v>
      </c>
      <c s="683"/>
      <c s="683"/>
      <c s="683"/>
      <c s="683"/>
      <c s="683"/>
      <c s="683"/>
      <c s="683"/>
      <c s="683"/>
      <c s="683"/>
      <c s="683"/>
      <c s="683"/>
      <c s="683"/>
      <c s="684"/>
      <c s="108"/>
      <c s="108"/>
    </row>
    <row r="3" spans="1:16" ht="21.75" customHeight="1" thickBot="1">
      <c r="A3" s="682" t="str">
        <f>ATTENDANCESHEET!$A$4</f>
        <v>विद्यालय का नाम :-GOVT.SEN.SEC.SCHOOL DASANA KHURD (MOULASR)DEEDWANA-KUCHAMAN</v>
      </c>
      <c s="683"/>
      <c s="683"/>
      <c s="683"/>
      <c s="683"/>
      <c s="683"/>
      <c s="683"/>
      <c s="683"/>
      <c s="683"/>
      <c s="683"/>
      <c s="683"/>
      <c s="683"/>
      <c s="683"/>
      <c s="684"/>
      <c s="108"/>
      <c s="108"/>
    </row>
    <row r="4" spans="1:16" ht="20.25" thickTop="1" thickBot="1">
      <c r="A4" s="688" t="s">
        <v>9</v>
      </c>
      <c s="689"/>
      <c s="266" t="s">
        <v>257</v>
      </c>
      <c s="690" t="s">
        <v>386</v>
      </c>
      <c s="690"/>
      <c s="687"/>
      <c s="687"/>
      <c s="687"/>
      <c s="687"/>
      <c s="685" t="str">
        <f>ATTENDANCESHEET!$E$4</f>
        <v>विद्यालय कोड :-1191153</v>
      </c>
      <c s="685"/>
      <c s="685"/>
      <c s="685"/>
      <c s="686"/>
      <c s="108"/>
      <c s="108"/>
    </row>
    <row r="5" spans="1:16" ht="21" customHeight="1" thickTop="1" thickBot="1">
      <c r="A5" s="688" t="str">
        <f>CONCATENATE('MASTER SHEET'!A9," :--  ",'MASTER SHEET'!C9)</f>
        <v>बैच नम्बर :--  1</v>
      </c>
      <c s="689"/>
      <c s="689"/>
      <c s="180" t="str">
        <f>'MASTER SHEET'!$A$8</f>
        <v>दिनांक  :---</v>
      </c>
      <c s="691" t="str">
        <f>TEXT('MASTER SHEET'!B8,"DD-MMM-YY")</f>
        <v>03-Feb-24</v>
      </c>
      <c s="691"/>
      <c s="687"/>
      <c s="687"/>
      <c s="687"/>
      <c s="695" t="str">
        <f>CONCATENATE('MASTER SHEET'!$C$8," ",'MASTER SHEET'!$D$8)</f>
        <v>समय:- 10.00  AM TO 2.00 PM</v>
      </c>
      <c s="695"/>
      <c s="695"/>
      <c s="695"/>
      <c s="696"/>
      <c s="108"/>
      <c s="108"/>
    </row>
    <row r="6" spans="1:16" ht="21.75" customHeight="1" thickTop="1" thickBot="1">
      <c r="A6" s="698" t="s">
        <v>394</v>
      </c>
      <c s="699"/>
      <c s="699"/>
      <c s="699"/>
      <c s="699"/>
      <c s="699"/>
      <c s="699"/>
      <c s="699"/>
      <c s="699"/>
      <c s="699"/>
      <c s="699"/>
      <c s="699"/>
      <c s="699"/>
      <c s="700"/>
      <c s="108"/>
      <c s="108"/>
    </row>
    <row r="7" spans="1:16" ht="16.5" thickTop="1" thickBot="1">
      <c r="A7" s="697" t="s">
        <v>26</v>
      </c>
      <c s="694" t="s">
        <v>90</v>
      </c>
      <c s="694" t="s">
        <v>28</v>
      </c>
      <c s="694" t="s">
        <v>29</v>
      </c>
      <c s="701" t="s">
        <v>365</v>
      </c>
      <c s="701"/>
      <c s="701"/>
      <c s="701"/>
      <c s="701"/>
      <c s="701"/>
      <c s="701"/>
      <c s="701"/>
      <c s="701"/>
      <c s="692" t="s">
        <v>395</v>
      </c>
      <c s="108"/>
      <c s="108"/>
    </row>
    <row r="8" spans="1:16" ht="21.75" customHeight="1" thickTop="1" thickBot="1">
      <c r="A8" s="697"/>
      <c s="694"/>
      <c s="694"/>
      <c s="694"/>
      <c s="177" t="s">
        <v>366</v>
      </c>
      <c s="181">
        <v>1</v>
      </c>
      <c s="181">
        <v>2</v>
      </c>
      <c s="181">
        <v>3</v>
      </c>
      <c s="181">
        <v>4</v>
      </c>
      <c s="181">
        <v>5</v>
      </c>
      <c s="181">
        <v>6</v>
      </c>
      <c s="181">
        <v>7</v>
      </c>
      <c s="702" t="s">
        <v>369</v>
      </c>
      <c s="692"/>
      <c s="108"/>
      <c s="108"/>
    </row>
    <row r="9" spans="1:16" ht="24.75" customHeight="1" thickTop="1" thickBot="1">
      <c r="A9" s="697"/>
      <c s="694"/>
      <c s="694"/>
      <c s="694"/>
      <c s="177" t="s">
        <v>367</v>
      </c>
      <c s="437">
        <v>10</v>
      </c>
      <c s="437">
        <v>10</v>
      </c>
      <c s="437">
        <v>10</v>
      </c>
      <c s="437">
        <v>10</v>
      </c>
      <c s="437">
        <v>10</v>
      </c>
      <c s="437">
        <v>10</v>
      </c>
      <c s="437">
        <v>10</v>
      </c>
      <c s="703"/>
      <c s="693"/>
      <c s="108"/>
      <c s="108"/>
    </row>
    <row r="10" spans="1:16" ht="30" customHeight="1" thickTop="1" thickBot="1">
      <c r="A10" s="263">
        <f>IF('MASTER SHEET'!B12="","",ROWS('MASTER SHEET'!$B12:B$12))</f>
        <v>1</v>
      </c>
      <c s="260" t="str">
        <f>ATTENDANCESHEET!B8</f>
        <v xml:space="preserve"> 3265916 </v>
      </c>
      <c s="260" t="str">
        <f>ATTENDANCESHEET!D8</f>
        <v>AMIT MEGHWAL</v>
      </c>
      <c s="178" t="str">
        <f>ATTENDANCESHEET!E8</f>
        <v>SWAI RAM</v>
      </c>
      <c s="179" t="s">
        <v>368</v>
      </c>
      <c s="436"/>
      <c s="436"/>
      <c s="436"/>
      <c s="436"/>
      <c s="436"/>
      <c s="436"/>
      <c s="436"/>
      <c s="435">
        <f>SUM(F10:L10)</f>
        <v>0</v>
      </c>
      <c s="434">
        <f>ROUNDUP(M10,0)</f>
        <v>0</v>
      </c>
      <c s="108"/>
      <c s="108"/>
    </row>
    <row r="11" spans="1:14" ht="18.75" customHeight="1" thickTop="1" thickBot="1">
      <c r="A11" s="264">
        <f>IF('MASTER SHEET'!B13="","",ROWS('MASTER SHEET'!$B$12:B13))</f>
        <v>2</v>
      </c>
      <c s="425" t="str">
        <f>ATTENDANCESHEET!B9</f>
        <v xml:space="preserve"> 3265917 </v>
      </c>
      <c s="261" t="str">
        <f>ATTENDANCESHEET!D9</f>
        <v>ANITA KANWAR</v>
      </c>
      <c s="675" t="str">
        <f>ATTENDANCESHEET!E9</f>
        <v>PAPPU SINGH</v>
      </c>
      <c s="675"/>
      <c s="436"/>
      <c s="436"/>
      <c s="436"/>
      <c s="436"/>
      <c s="436"/>
      <c s="436"/>
      <c s="436"/>
      <c s="435">
        <f t="shared" si="0" ref="M11:M39">SUM(F11:L11)</f>
        <v>0</v>
      </c>
      <c s="434">
        <f t="shared" si="1" ref="N11:N39">ROUNDUP(M11,0)</f>
        <v>0</v>
      </c>
    </row>
    <row r="12" spans="1:14" ht="18.75" customHeight="1" thickTop="1" thickBot="1">
      <c r="A12" s="264">
        <f>IF('MASTER SHEET'!B14="","",ROWS('MASTER SHEET'!$B$12:B14))</f>
        <v>3</v>
      </c>
      <c s="425" t="str">
        <f>ATTENDANCESHEET!B10</f>
        <v xml:space="preserve"> 3265918 </v>
      </c>
      <c s="261" t="str">
        <f>ATTENDANCESHEET!D10</f>
        <v>HANS KANWAR</v>
      </c>
      <c s="675" t="str">
        <f>ATTENDANCESHEET!E10</f>
        <v>DATAR SINGH</v>
      </c>
      <c s="675"/>
      <c s="436"/>
      <c s="436"/>
      <c s="436"/>
      <c s="436"/>
      <c s="436"/>
      <c s="436"/>
      <c s="436"/>
      <c s="435">
        <f t="shared" si="0"/>
        <v>0</v>
      </c>
      <c s="434">
        <f t="shared" si="1"/>
        <v>0</v>
      </c>
    </row>
    <row r="13" spans="1:14" ht="18.75" customHeight="1" thickTop="1" thickBot="1">
      <c r="A13" s="264">
        <f>IF('MASTER SHEET'!B15="","",ROWS('MASTER SHEET'!$B$12:B15))</f>
        <v>4</v>
      </c>
      <c s="425" t="str">
        <f>ATTENDANCESHEET!B11</f>
        <v xml:space="preserve"> 3265919 </v>
      </c>
      <c s="261" t="str">
        <f>ATTENDANCESHEET!D11</f>
        <v>LALITA JANGIR</v>
      </c>
      <c s="675" t="str">
        <f>ATTENDANCESHEET!E11</f>
        <v>GOKUL RAM</v>
      </c>
      <c s="675"/>
      <c s="436"/>
      <c s="436"/>
      <c s="436"/>
      <c s="436"/>
      <c s="436"/>
      <c s="436"/>
      <c s="436"/>
      <c s="435">
        <f t="shared" si="0"/>
        <v>0</v>
      </c>
      <c s="434">
        <f t="shared" si="1"/>
        <v>0</v>
      </c>
    </row>
    <row r="14" spans="1:14" ht="18.75" customHeight="1" thickTop="1" thickBot="1">
      <c r="A14" s="264">
        <f>IF('MASTER SHEET'!B16="","",ROWS('MASTER SHEET'!$B$12:B16))</f>
        <v>5</v>
      </c>
      <c s="425" t="str">
        <f>ATTENDANCESHEET!B12</f>
        <v xml:space="preserve"> 3265920 </v>
      </c>
      <c s="261" t="str">
        <f>ATTENDANCESHEET!D12</f>
        <v>MANJU NAYAK</v>
      </c>
      <c s="675" t="str">
        <f>ATTENDANCESHEET!E12</f>
        <v>UGMA RAM</v>
      </c>
      <c s="675"/>
      <c s="436"/>
      <c s="436"/>
      <c s="436"/>
      <c s="436"/>
      <c s="436"/>
      <c s="436"/>
      <c s="436"/>
      <c s="435">
        <f t="shared" si="0"/>
        <v>0</v>
      </c>
      <c s="434">
        <f t="shared" si="1"/>
        <v>0</v>
      </c>
    </row>
    <row r="15" spans="1:14" ht="18.75" customHeight="1" thickTop="1" thickBot="1">
      <c r="A15" s="264">
        <f>IF('MASTER SHEET'!B17="","",ROWS('MASTER SHEET'!$B$12:B17))</f>
        <v>6</v>
      </c>
      <c s="425" t="str">
        <f>ATTENDANCESHEET!B13</f>
        <v xml:space="preserve"> 3265921 </v>
      </c>
      <c s="261" t="str">
        <f>ATTENDANCESHEET!D13</f>
        <v>NIRMALA SAIN</v>
      </c>
      <c s="675" t="str">
        <f>ATTENDANCESHEET!E13</f>
        <v>MOHANA RAM SAIN</v>
      </c>
      <c s="675"/>
      <c s="436"/>
      <c s="436"/>
      <c s="436"/>
      <c s="436"/>
      <c s="436"/>
      <c s="436"/>
      <c s="436"/>
      <c s="435">
        <f t="shared" si="0"/>
        <v>0</v>
      </c>
      <c s="434">
        <f t="shared" si="1"/>
        <v>0</v>
      </c>
    </row>
    <row r="16" spans="1:14" ht="18.75" customHeight="1" thickTop="1" thickBot="1">
      <c r="A16" s="264">
        <f>IF('MASTER SHEET'!B18="","",ROWS('MASTER SHEET'!$B$12:B18))</f>
        <v>7</v>
      </c>
      <c s="425" t="str">
        <f>ATTENDANCESHEET!B14</f>
        <v xml:space="preserve"> 3265922 </v>
      </c>
      <c s="261" t="str">
        <f>ATTENDANCESHEET!D14</f>
        <v>PAYAL</v>
      </c>
      <c s="675" t="str">
        <f>ATTENDANCESHEET!E14</f>
        <v>BABU LAL</v>
      </c>
      <c s="675"/>
      <c s="436"/>
      <c s="436"/>
      <c s="436"/>
      <c s="436"/>
      <c s="436"/>
      <c s="436"/>
      <c s="436"/>
      <c s="435">
        <f t="shared" si="0"/>
        <v>0</v>
      </c>
      <c s="434">
        <f t="shared" si="1"/>
        <v>0</v>
      </c>
    </row>
    <row r="17" spans="1:14" ht="18.75" customHeight="1" thickTop="1" thickBot="1">
      <c r="A17" s="264">
        <f>IF('MASTER SHEET'!B19="","",ROWS('MASTER SHEET'!$B$12:B19))</f>
        <v>8</v>
      </c>
      <c s="425" t="str">
        <f>ATTENDANCESHEET!B15</f>
        <v xml:space="preserve"> 3265923 </v>
      </c>
      <c s="261" t="str">
        <f>ATTENDANCESHEET!D15</f>
        <v>PRIYANKA</v>
      </c>
      <c s="675" t="str">
        <f>ATTENDANCESHEET!E15</f>
        <v>JAGDISH</v>
      </c>
      <c s="675"/>
      <c s="436"/>
      <c s="436"/>
      <c s="436"/>
      <c s="436"/>
      <c s="436"/>
      <c s="436"/>
      <c s="436"/>
      <c s="435">
        <f t="shared" si="0"/>
        <v>0</v>
      </c>
      <c s="434">
        <f t="shared" si="1"/>
        <v>0</v>
      </c>
    </row>
    <row r="18" spans="1:14" ht="18.75" customHeight="1" thickTop="1" thickBot="1">
      <c r="A18" s="264">
        <f>IF('MASTER SHEET'!B20="","",ROWS('MASTER SHEET'!$B$12:B20))</f>
        <v>9</v>
      </c>
      <c s="425" t="str">
        <f>ATTENDANCESHEET!B16</f>
        <v xml:space="preserve"> 3265924 </v>
      </c>
      <c s="261" t="str">
        <f>ATTENDANCESHEET!D16</f>
        <v>PRIYANKA KANWAR</v>
      </c>
      <c s="675" t="str">
        <f>ATTENDANCESHEET!E16</f>
        <v>MAL SINGH</v>
      </c>
      <c s="675"/>
      <c s="436"/>
      <c s="436"/>
      <c s="436"/>
      <c s="436"/>
      <c s="436"/>
      <c s="436"/>
      <c s="436"/>
      <c s="435">
        <f t="shared" si="0"/>
        <v>0</v>
      </c>
      <c s="434">
        <f t="shared" si="1"/>
        <v>0</v>
      </c>
    </row>
    <row r="19" spans="1:14" ht="18.75" customHeight="1" thickTop="1" thickBot="1">
      <c r="A19" s="264">
        <f>IF('MASTER SHEET'!B21="","",ROWS('MASTER SHEET'!$B$12:B21))</f>
        <v>10</v>
      </c>
      <c s="425" t="str">
        <f>ATTENDANCESHEET!B17</f>
        <v xml:space="preserve"> 3265925 </v>
      </c>
      <c s="261" t="str">
        <f>ATTENDANCESHEET!D17</f>
        <v>RENU NETAR</v>
      </c>
      <c s="675" t="str">
        <f>ATTENDANCESHEET!E17</f>
        <v>MUKESH NETAR</v>
      </c>
      <c s="675"/>
      <c s="436"/>
      <c s="436"/>
      <c s="436"/>
      <c s="436"/>
      <c s="436"/>
      <c s="436"/>
      <c s="436"/>
      <c s="435">
        <f t="shared" si="0"/>
        <v>0</v>
      </c>
      <c s="434">
        <f t="shared" si="1"/>
        <v>0</v>
      </c>
    </row>
    <row r="20" spans="1:14" ht="18.75" customHeight="1" thickTop="1" thickBot="1">
      <c r="A20" s="264">
        <f>IF('MASTER SHEET'!B22="","",ROWS('MASTER SHEET'!$B$12:B22))</f>
        <v>11</v>
      </c>
      <c s="425" t="str">
        <f>ATTENDANCESHEET!B18</f>
        <v xml:space="preserve"> 3265926 </v>
      </c>
      <c s="261" t="str">
        <f>ATTENDANCESHEET!D18</f>
        <v>SHARWAN</v>
      </c>
      <c s="675" t="str">
        <f>ATTENDANCESHEET!E18</f>
        <v>BHANWARA RAM</v>
      </c>
      <c s="675"/>
      <c s="436"/>
      <c s="436"/>
      <c s="436"/>
      <c s="436"/>
      <c s="436"/>
      <c s="436"/>
      <c s="436"/>
      <c s="435">
        <f t="shared" si="0"/>
        <v>0</v>
      </c>
      <c s="434">
        <f t="shared" si="1"/>
        <v>0</v>
      </c>
    </row>
    <row r="21" spans="1:14" ht="18.75" customHeight="1" thickTop="1" thickBot="1">
      <c r="A21" s="264">
        <f>IF('MASTER SHEET'!B23="","",ROWS('MASTER SHEET'!$B$12:B23))</f>
        <v>12</v>
      </c>
      <c s="425" t="str">
        <f>ATTENDANCESHEET!B19</f>
        <v xml:space="preserve"> 3265927 </v>
      </c>
      <c s="261" t="str">
        <f>ATTENDANCESHEET!D19</f>
        <v>VASUNDHARA GURJAR</v>
      </c>
      <c s="675" t="str">
        <f>ATTENDANCESHEET!E19</f>
        <v>RAMNIWAS</v>
      </c>
      <c s="675"/>
      <c s="436"/>
      <c s="436"/>
      <c s="436"/>
      <c s="436"/>
      <c s="436"/>
      <c s="436"/>
      <c s="436"/>
      <c s="435">
        <f t="shared" si="0"/>
        <v>0</v>
      </c>
      <c s="434">
        <f t="shared" si="1"/>
        <v>0</v>
      </c>
    </row>
    <row r="22" spans="1:14" ht="18.75" customHeight="1" thickTop="1" thickBot="1">
      <c r="A22" s="264" t="str">
        <f>IF('MASTER SHEET'!B24="","",ROWS('MASTER SHEET'!$B$12:B24))</f>
        <v/>
      </c>
      <c s="425" t="str">
        <f>ATTENDANCESHEET!B20</f>
        <v xml:space="preserve">  </v>
      </c>
      <c s="261" t="str">
        <f>ATTENDANCESHEET!D20</f>
        <v/>
      </c>
      <c s="675" t="str">
        <f>ATTENDANCESHEET!E20</f>
        <v/>
      </c>
      <c s="675"/>
      <c s="436"/>
      <c s="436"/>
      <c s="436"/>
      <c s="436"/>
      <c s="436"/>
      <c s="436"/>
      <c s="436"/>
      <c s="435">
        <f t="shared" si="0"/>
        <v>0</v>
      </c>
      <c s="434">
        <f t="shared" si="1"/>
        <v>0</v>
      </c>
    </row>
    <row r="23" spans="1:14" ht="18.75" customHeight="1" thickTop="1" thickBot="1">
      <c r="A23" s="264" t="str">
        <f>IF('MASTER SHEET'!B25="","",ROWS('MASTER SHEET'!$B$12:B25))</f>
        <v/>
      </c>
      <c s="425" t="str">
        <f>ATTENDANCESHEET!B21</f>
        <v xml:space="preserve">  </v>
      </c>
      <c s="261" t="str">
        <f>ATTENDANCESHEET!D21</f>
        <v/>
      </c>
      <c s="675" t="str">
        <f>ATTENDANCESHEET!E21</f>
        <v/>
      </c>
      <c s="675"/>
      <c s="436"/>
      <c s="436"/>
      <c s="436"/>
      <c s="436"/>
      <c s="436"/>
      <c s="436"/>
      <c s="436"/>
      <c s="435">
        <f t="shared" si="0"/>
        <v>0</v>
      </c>
      <c s="434">
        <f t="shared" si="1"/>
        <v>0</v>
      </c>
    </row>
    <row r="24" spans="1:14" ht="18.75" customHeight="1" thickTop="1" thickBot="1">
      <c r="A24" s="264" t="str">
        <f>IF('MASTER SHEET'!B26="","",ROWS('MASTER SHEET'!$B$12:B26))</f>
        <v/>
      </c>
      <c s="425" t="str">
        <f>ATTENDANCESHEET!B22</f>
        <v xml:space="preserve">  </v>
      </c>
      <c s="261" t="str">
        <f>ATTENDANCESHEET!D22</f>
        <v/>
      </c>
      <c s="675" t="str">
        <f>ATTENDANCESHEET!E22</f>
        <v/>
      </c>
      <c s="675"/>
      <c s="436"/>
      <c s="436"/>
      <c s="436"/>
      <c s="436"/>
      <c s="436"/>
      <c s="436"/>
      <c s="436"/>
      <c s="435">
        <f t="shared" si="0"/>
        <v>0</v>
      </c>
      <c s="434">
        <f t="shared" si="1"/>
        <v>0</v>
      </c>
    </row>
    <row r="25" spans="1:14" ht="18.75" customHeight="1" thickTop="1" thickBot="1">
      <c r="A25" s="264" t="str">
        <f>IF('MASTER SHEET'!B27="","",ROWS('MASTER SHEET'!$B$12:B27))</f>
        <v/>
      </c>
      <c s="425" t="str">
        <f>ATTENDANCESHEET!B23</f>
        <v xml:space="preserve">  </v>
      </c>
      <c s="261" t="str">
        <f>ATTENDANCESHEET!D23</f>
        <v/>
      </c>
      <c s="675" t="str">
        <f>ATTENDANCESHEET!E23</f>
        <v/>
      </c>
      <c s="675"/>
      <c s="436"/>
      <c s="436"/>
      <c s="436"/>
      <c s="436"/>
      <c s="436"/>
      <c s="436"/>
      <c s="436"/>
      <c s="435">
        <f t="shared" si="0"/>
        <v>0</v>
      </c>
      <c s="434">
        <f t="shared" si="1"/>
        <v>0</v>
      </c>
    </row>
    <row r="26" spans="1:14" ht="18.75" customHeight="1" thickTop="1" thickBot="1">
      <c r="A26" s="264" t="str">
        <f>IF('MASTER SHEET'!B28="","",ROWS('MASTER SHEET'!$B$12:B28))</f>
        <v/>
      </c>
      <c s="425" t="str">
        <f>ATTENDANCESHEET!B24</f>
        <v xml:space="preserve">  </v>
      </c>
      <c s="261" t="str">
        <f>ATTENDANCESHEET!D24</f>
        <v/>
      </c>
      <c s="675" t="str">
        <f>ATTENDANCESHEET!E24</f>
        <v/>
      </c>
      <c s="675"/>
      <c s="436"/>
      <c s="436"/>
      <c s="436"/>
      <c s="436"/>
      <c s="436"/>
      <c s="436"/>
      <c s="436"/>
      <c s="435">
        <f t="shared" si="0"/>
        <v>0</v>
      </c>
      <c s="434">
        <f t="shared" si="1"/>
        <v>0</v>
      </c>
    </row>
    <row r="27" spans="1:14" ht="18.75" customHeight="1" thickTop="1" thickBot="1">
      <c r="A27" s="264" t="str">
        <f>IF('MASTER SHEET'!B29="","",ROWS('MASTER SHEET'!$B$12:B29))</f>
        <v/>
      </c>
      <c s="425" t="str">
        <f>ATTENDANCESHEET!B25</f>
        <v xml:space="preserve">  </v>
      </c>
      <c s="261" t="str">
        <f>ATTENDANCESHEET!D25</f>
        <v/>
      </c>
      <c s="675" t="str">
        <f>ATTENDANCESHEET!E25</f>
        <v/>
      </c>
      <c s="675"/>
      <c s="436"/>
      <c s="436"/>
      <c s="436"/>
      <c s="436"/>
      <c s="436"/>
      <c s="436"/>
      <c s="436"/>
      <c s="435">
        <f t="shared" si="0"/>
        <v>0</v>
      </c>
      <c s="434">
        <f t="shared" si="1"/>
        <v>0</v>
      </c>
    </row>
    <row r="28" spans="1:14" ht="18.75" customHeight="1" thickTop="1" thickBot="1">
      <c r="A28" s="264" t="str">
        <f>IF('MASTER SHEET'!B30="","",ROWS('MASTER SHEET'!$B$12:B30))</f>
        <v/>
      </c>
      <c s="425" t="str">
        <f>ATTENDANCESHEET!B26</f>
        <v xml:space="preserve">  </v>
      </c>
      <c s="261" t="str">
        <f>ATTENDANCESHEET!D26</f>
        <v/>
      </c>
      <c s="675" t="str">
        <f>ATTENDANCESHEET!E26</f>
        <v/>
      </c>
      <c s="675"/>
      <c s="436"/>
      <c s="436"/>
      <c s="436"/>
      <c s="436"/>
      <c s="436"/>
      <c s="436"/>
      <c s="436"/>
      <c s="435">
        <f t="shared" si="0"/>
        <v>0</v>
      </c>
      <c s="434">
        <f t="shared" si="1"/>
        <v>0</v>
      </c>
    </row>
    <row r="29" spans="1:14" s="108" customFormat="1" ht="18.75" customHeight="1" thickTop="1" thickBot="1">
      <c r="A29" s="264"/>
      <c s="425"/>
      <c s="261"/>
      <c s="675"/>
      <c s="675"/>
      <c s="436"/>
      <c s="436"/>
      <c s="436"/>
      <c s="436"/>
      <c s="436"/>
      <c s="436"/>
      <c s="436"/>
      <c s="435">
        <f t="shared" si="0"/>
        <v>0</v>
      </c>
      <c s="434">
        <f t="shared" si="1"/>
        <v>0</v>
      </c>
    </row>
    <row r="30" spans="1:14" s="108" customFormat="1" ht="18.75" customHeight="1" thickTop="1" thickBot="1">
      <c r="A30" s="264"/>
      <c s="425"/>
      <c s="261"/>
      <c s="675"/>
      <c s="675"/>
      <c s="436"/>
      <c s="436"/>
      <c s="436"/>
      <c s="436"/>
      <c s="436"/>
      <c s="436"/>
      <c s="436"/>
      <c s="435">
        <f t="shared" si="0"/>
        <v>0</v>
      </c>
      <c s="434">
        <f t="shared" si="1"/>
        <v>0</v>
      </c>
    </row>
    <row r="31" spans="1:14" s="108" customFormat="1" ht="18.75" customHeight="1" thickTop="1" thickBot="1">
      <c r="A31" s="264"/>
      <c s="425"/>
      <c s="261"/>
      <c s="675"/>
      <c s="675"/>
      <c s="436"/>
      <c s="436"/>
      <c s="436"/>
      <c s="436"/>
      <c s="436"/>
      <c s="436"/>
      <c s="436"/>
      <c s="435">
        <f t="shared" si="0"/>
        <v>0</v>
      </c>
      <c s="434">
        <f t="shared" si="1"/>
        <v>0</v>
      </c>
    </row>
    <row r="32" spans="1:14" s="108" customFormat="1" ht="18.75" customHeight="1" thickTop="1" thickBot="1">
      <c r="A32" s="264"/>
      <c s="425"/>
      <c s="261"/>
      <c s="675"/>
      <c s="675"/>
      <c s="436"/>
      <c s="436"/>
      <c s="436"/>
      <c s="436"/>
      <c s="436"/>
      <c s="436"/>
      <c s="436"/>
      <c s="435">
        <f t="shared" si="0"/>
        <v>0</v>
      </c>
      <c s="434">
        <f t="shared" si="1"/>
        <v>0</v>
      </c>
    </row>
    <row r="33" spans="1:14" s="108" customFormat="1" ht="18.75" customHeight="1" thickTop="1" thickBot="1">
      <c r="A33" s="264"/>
      <c s="425"/>
      <c s="261"/>
      <c s="675"/>
      <c s="675"/>
      <c s="436"/>
      <c s="436"/>
      <c s="436"/>
      <c s="436"/>
      <c s="436"/>
      <c s="436"/>
      <c s="436"/>
      <c s="435">
        <f t="shared" si="0"/>
        <v>0</v>
      </c>
      <c s="434">
        <f t="shared" si="1"/>
        <v>0</v>
      </c>
    </row>
    <row r="34" spans="1:14" s="108" customFormat="1" ht="18.75" customHeight="1" thickTop="1" thickBot="1">
      <c r="A34" s="264"/>
      <c s="425"/>
      <c s="261"/>
      <c s="675"/>
      <c s="675"/>
      <c s="436"/>
      <c s="436"/>
      <c s="436"/>
      <c s="436"/>
      <c s="436"/>
      <c s="436"/>
      <c s="436"/>
      <c s="435">
        <f t="shared" si="0"/>
        <v>0</v>
      </c>
      <c s="434">
        <f t="shared" si="1"/>
        <v>0</v>
      </c>
    </row>
    <row r="35" spans="1:14" s="108" customFormat="1" ht="18.75" customHeight="1" thickTop="1" thickBot="1">
      <c r="A35" s="264"/>
      <c s="425"/>
      <c s="261"/>
      <c s="675"/>
      <c s="675"/>
      <c s="436"/>
      <c s="436"/>
      <c s="436"/>
      <c s="436"/>
      <c s="436"/>
      <c s="436"/>
      <c s="436"/>
      <c s="435">
        <f t="shared" si="0"/>
        <v>0</v>
      </c>
      <c s="434">
        <f t="shared" si="1"/>
        <v>0</v>
      </c>
    </row>
    <row r="36" spans="1:14" s="108" customFormat="1" ht="18.75" customHeight="1" thickTop="1" thickBot="1">
      <c r="A36" s="264"/>
      <c s="425"/>
      <c s="261"/>
      <c s="675"/>
      <c s="675"/>
      <c s="436"/>
      <c s="436"/>
      <c s="436"/>
      <c s="436"/>
      <c s="436"/>
      <c s="436"/>
      <c s="436"/>
      <c s="435">
        <f t="shared" si="0"/>
        <v>0</v>
      </c>
      <c s="434">
        <f t="shared" si="1"/>
        <v>0</v>
      </c>
    </row>
    <row r="37" spans="1:14" s="108" customFormat="1" ht="18.75" customHeight="1" thickTop="1" thickBot="1">
      <c r="A37" s="264"/>
      <c s="425"/>
      <c s="261"/>
      <c s="675"/>
      <c s="675"/>
      <c s="436"/>
      <c s="436"/>
      <c s="436"/>
      <c s="436"/>
      <c s="436"/>
      <c s="436"/>
      <c s="436"/>
      <c s="435">
        <f t="shared" si="0"/>
        <v>0</v>
      </c>
      <c s="434">
        <f t="shared" si="1"/>
        <v>0</v>
      </c>
    </row>
    <row r="38" spans="1:14" s="108" customFormat="1" ht="18.75" customHeight="1" thickTop="1" thickBot="1">
      <c r="A38" s="264"/>
      <c s="425"/>
      <c s="261"/>
      <c s="675"/>
      <c s="675"/>
      <c s="436"/>
      <c s="436"/>
      <c s="436"/>
      <c s="436"/>
      <c s="436"/>
      <c s="436"/>
      <c s="436"/>
      <c s="435">
        <f t="shared" si="0"/>
        <v>0</v>
      </c>
      <c s="434">
        <f t="shared" si="1"/>
        <v>0</v>
      </c>
    </row>
    <row r="39" spans="1:14" s="108" customFormat="1" ht="18.75" customHeight="1" thickTop="1" thickBot="1">
      <c r="A39" s="264"/>
      <c s="425"/>
      <c s="261"/>
      <c s="675"/>
      <c s="675"/>
      <c s="436"/>
      <c s="436"/>
      <c s="436"/>
      <c s="436"/>
      <c s="436"/>
      <c s="436"/>
      <c s="436"/>
      <c s="435">
        <f t="shared" si="0"/>
        <v>0</v>
      </c>
      <c s="434">
        <f t="shared" si="1"/>
        <v>0</v>
      </c>
    </row>
    <row r="40" spans="1:14" ht="44.25" customHeight="1" thickTop="1">
      <c r="A40" s="676" t="s">
        <v>396</v>
      </c>
      <c s="677"/>
      <c s="677"/>
      <c s="677"/>
      <c s="677"/>
      <c s="677"/>
      <c s="677"/>
      <c s="677"/>
      <c s="677"/>
      <c s="677"/>
      <c s="677"/>
      <c s="677"/>
      <c s="677"/>
      <c s="678"/>
    </row>
    <row r="41" spans="6:9" ht="15.75">
      <c r="F41" s="432"/>
      <c s="431" t="s">
        <v>210</v>
      </c>
      <c s="424"/>
      <c s="424"/>
    </row>
    <row r="42" spans="1:6" ht="15">
      <c r="A42" s="262" t="s">
        <v>154</v>
      </c>
      <c s="109"/>
      <c s="109"/>
      <c r="F42" s="262" t="s">
        <v>392</v>
      </c>
    </row>
    <row r="43" spans="6:6" ht="15" thickBot="1">
      <c r="F43" s="433" t="s">
        <v>393</v>
      </c>
    </row>
  </sheetData>
  <sheetProtection password="CDA0" sheet="1" objects="1" scenarios="1" formatRows="0"/>
  <mergeCells count="49">
    <mergeCell ref="A5:C5"/>
    <mergeCell ref="D11:E11"/>
    <mergeCell ref="D12:E12"/>
    <mergeCell ref="D13:E13"/>
    <mergeCell ref="D14:E14"/>
    <mergeCell ref="C7:C9"/>
    <mergeCell ref="A7:A9"/>
    <mergeCell ref="B7:B9"/>
    <mergeCell ref="A6:N6"/>
    <mergeCell ref="E7:M7"/>
    <mergeCell ref="M8:M9"/>
    <mergeCell ref="D34:E34"/>
    <mergeCell ref="D35:E35"/>
    <mergeCell ref="D7:D9"/>
    <mergeCell ref="J5:N5"/>
    <mergeCell ref="D36:E36"/>
    <mergeCell ref="D17:E17"/>
    <mergeCell ref="D18:E18"/>
    <mergeCell ref="D19:E19"/>
    <mergeCell ref="D20:E20"/>
    <mergeCell ref="D21:E21"/>
    <mergeCell ref="G5:I5"/>
    <mergeCell ref="E5:F5"/>
    <mergeCell ref="N7:N9"/>
    <mergeCell ref="D15:E15"/>
    <mergeCell ref="D16:E16"/>
    <mergeCell ref="A1:N1"/>
    <mergeCell ref="A2:N2"/>
    <mergeCell ref="A3:N3"/>
    <mergeCell ref="J4:N4"/>
    <mergeCell ref="F4:I4"/>
    <mergeCell ref="A4:B4"/>
    <mergeCell ref="D4:E4"/>
    <mergeCell ref="D37:E37"/>
    <mergeCell ref="D22:E22"/>
    <mergeCell ref="D23:E23"/>
    <mergeCell ref="A40:N40"/>
    <mergeCell ref="D24:E24"/>
    <mergeCell ref="D25:E25"/>
    <mergeCell ref="D26:E26"/>
    <mergeCell ref="D27:E27"/>
    <mergeCell ref="D28:E28"/>
    <mergeCell ref="D29:E29"/>
    <mergeCell ref="D30:E30"/>
    <mergeCell ref="D31:E31"/>
    <mergeCell ref="D32:E32"/>
    <mergeCell ref="D33:E33"/>
    <mergeCell ref="D39:E39"/>
    <mergeCell ref="D38:E38"/>
  </mergeCells>
  <dataValidations count="2">
    <dataValidation type="list" allowBlank="1" showInputMessage="1" showErrorMessage="1" sqref="D4">
      <formula1>INDIRECT($C$4)</formula1>
    </dataValidation>
    <dataValidation type="list" allowBlank="1" showInputMessage="1" showErrorMessage="1" sqref="C4">
      <formula1>'MASTER SHEET'!$BU$12:$CL$12</formula1>
    </dataValidation>
  </dataValidations>
  <printOptions horizontalCentered="1"/>
  <pageMargins left="0.196850393700787" right="0.118110236220472" top="0.196850393700787" bottom="0.196850393700787" header="0.118110236220472" footer="0.118110236220472"/>
  <pageSetup fitToHeight="0" orientation="landscape"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E36C09"/>
    <pageSetUpPr fitToPage="1"/>
  </sheetPr>
  <dimension ref="A1:J43"/>
  <sheetViews>
    <sheetView workbookViewId="0" topLeftCell="A27">
      <selection pane="topLeft" activeCell="G33" sqref="G33"/>
    </sheetView>
  </sheetViews>
  <sheetFormatPr defaultColWidth="0" defaultRowHeight="15" customHeight="1" zeroHeight="1"/>
  <cols>
    <col min="1" max="1" width="4.28571428571429" customWidth="1"/>
    <col min="2" max="2" width="12.4285714285714" customWidth="1"/>
    <col min="3" max="3" width="29.4285714285714" customWidth="1"/>
    <col min="4" max="4" width="29" customWidth="1"/>
    <col min="5" max="5" width="8.28571428571429" customWidth="1"/>
    <col min="6" max="6" width="7.28571428571429" customWidth="1"/>
    <col min="7" max="7" width="8.14285714285714" customWidth="1"/>
    <col min="8" max="8" width="6.57142857142857" customWidth="1"/>
    <col min="9" max="9" width="9.14285714285714" customWidth="1"/>
    <col min="10" max="16384" width="14" hidden="1"/>
  </cols>
  <sheetData>
    <row r="1" spans="1:9" ht="20.25" customHeight="1" thickTop="1">
      <c r="A1" s="710" t="str">
        <f>'MASTER SHEET'!$A$1</f>
        <v>माध्यमिक शिक्षा बोर्ड राजस्थान, अजमेर</v>
      </c>
      <c s="711"/>
      <c s="711"/>
      <c s="711"/>
      <c s="711"/>
      <c s="711"/>
      <c s="711"/>
      <c s="712"/>
      <c s="35"/>
    </row>
    <row r="2" spans="1:9" ht="18" customHeight="1">
      <c r="A2" s="724" t="str">
        <f>'MASTER SHEET'!$A$2</f>
        <v xml:space="preserve">    उच्च माध्यमिक प्रायोगिक परीक्षा - 2024</v>
      </c>
      <c s="725"/>
      <c s="725"/>
      <c s="725"/>
      <c s="725"/>
      <c s="725"/>
      <c s="725"/>
      <c s="726"/>
      <c s="35"/>
    </row>
    <row r="3" spans="1:9" ht="24" customHeight="1">
      <c r="A3" s="718" t="str">
        <f>ATTENDANCESHEET!A4</f>
        <v>विद्यालय का नाम :-GOVT.SEN.SEC.SCHOOL DASANA KHURD (MOULASR)DEEDWANA-KUCHAMAN</v>
      </c>
      <c s="719"/>
      <c s="719"/>
      <c s="719"/>
      <c s="719"/>
      <c s="719"/>
      <c s="719"/>
      <c s="720"/>
      <c s="35"/>
    </row>
    <row r="4" spans="1:9" ht="24.75" customHeight="1">
      <c r="A4" s="715" t="s">
        <v>114</v>
      </c>
      <c s="716"/>
      <c s="716"/>
      <c s="716"/>
      <c s="716"/>
      <c s="716"/>
      <c s="716"/>
      <c s="717"/>
      <c s="35"/>
    </row>
    <row r="5" spans="1:9" ht="18" customHeight="1">
      <c r="A5" s="727" t="s">
        <v>9</v>
      </c>
      <c s="728"/>
      <c s="183" t="s">
        <v>259</v>
      </c>
      <c s="242" t="s">
        <v>252</v>
      </c>
      <c s="729" t="str">
        <f>ATTENDANCESHEET!$E$4</f>
        <v>विद्यालय कोड :-1191153</v>
      </c>
      <c s="729"/>
      <c s="729"/>
      <c s="730"/>
      <c s="53"/>
    </row>
    <row r="6" spans="1:9" s="54" customFormat="1" ht="15.75" customHeight="1">
      <c r="A6" s="727" t="str">
        <f>CONCATENATE('MASTER SHEET'!A9," :--  ",'MASTER SHEET'!C9)</f>
        <v>बैच नम्बर :--  1</v>
      </c>
      <c s="728"/>
      <c s="184" t="str">
        <f>'MASTER SHEET'!$A$8</f>
        <v>दिनांक  :---</v>
      </c>
      <c s="267" t="str">
        <f>TEXT('MASTER SHEET'!B8,"DD-MMM-YY")</f>
        <v>03-Feb-24</v>
      </c>
      <c s="713" t="str">
        <f>CONCATENATE('MASTER SHEET'!$C$8," ",'MASTER SHEET'!$D$8)</f>
        <v>समय:- 10.00  AM TO 2.00 PM</v>
      </c>
      <c s="713"/>
      <c s="713"/>
      <c s="714"/>
      <c s="55"/>
    </row>
    <row r="7" spans="1:9" ht="20.25" customHeight="1">
      <c r="A7" s="721" t="s">
        <v>280</v>
      </c>
      <c s="722"/>
      <c s="722"/>
      <c s="722"/>
      <c s="722"/>
      <c s="722"/>
      <c s="722"/>
      <c s="723"/>
      <c s="35"/>
    </row>
    <row r="8" spans="1:9" ht="47.25" customHeight="1">
      <c r="A8" s="442" t="s">
        <v>0</v>
      </c>
      <c s="440" t="s">
        <v>401</v>
      </c>
      <c s="440" t="s">
        <v>402</v>
      </c>
      <c s="440" t="s">
        <v>29</v>
      </c>
      <c s="56" t="s">
        <v>115</v>
      </c>
      <c s="56" t="s">
        <v>116</v>
      </c>
      <c s="56" t="s">
        <v>117</v>
      </c>
      <c s="394" t="s">
        <v>118</v>
      </c>
      <c s="47"/>
    </row>
    <row r="9" spans="1:9" ht="21" customHeight="1">
      <c r="A9" s="385">
        <f>IF('MASTER SHEET'!B12="","",ROWS([1]MASTERSHEET!$B$16:B16))</f>
        <v>1</v>
      </c>
      <c s="43" t="str">
        <f>ATTENDANCESHEET!B8</f>
        <v xml:space="preserve"> 3265916 </v>
      </c>
      <c s="338" t="str">
        <f>" "&amp;ATTENDANCESHEET!D8&amp;" "</f>
        <v xml:space="preserve"> AMIT MEGHWAL </v>
      </c>
      <c s="338" t="str">
        <f>" "&amp;ATTENDANCESHEET!E8&amp;" "</f>
        <v xml:space="preserve"> SWAI RAM </v>
      </c>
      <c s="285"/>
      <c s="285"/>
      <c s="285"/>
      <c s="386" t="str">
        <f t="shared" si="0" ref="H9:H33">IF(E9="","",SUM(E9:G9))</f>
        <v/>
      </c>
      <c s="35"/>
    </row>
    <row r="10" spans="1:9" ht="21" customHeight="1">
      <c r="A10" s="385">
        <f>IF('MASTER SHEET'!B13="","",ROWS([1]MASTERSHEET!$B$16:B17))</f>
        <v>2</v>
      </c>
      <c s="43" t="str">
        <f>ATTENDANCESHEET!B9</f>
        <v xml:space="preserve"> 3265917 </v>
      </c>
      <c s="338" t="str">
        <f>" "&amp;ATTENDANCESHEET!D9&amp;" "</f>
        <v xml:space="preserve"> ANITA KANWAR </v>
      </c>
      <c s="338" t="str">
        <f>" "&amp;ATTENDANCESHEET!E9&amp;" "</f>
        <v xml:space="preserve"> PAPPU SINGH </v>
      </c>
      <c s="285"/>
      <c s="285"/>
      <c s="285"/>
      <c s="386" t="str">
        <f t="shared" si="0"/>
        <v/>
      </c>
      <c s="35"/>
    </row>
    <row r="11" spans="1:9" ht="21" customHeight="1">
      <c r="A11" s="385">
        <f>IF('MASTER SHEET'!B14="","",ROWS([1]MASTERSHEET!$B$16:B18))</f>
        <v>3</v>
      </c>
      <c s="43" t="str">
        <f>ATTENDANCESHEET!B10</f>
        <v xml:space="preserve"> 3265918 </v>
      </c>
      <c s="338" t="str">
        <f>" "&amp;ATTENDANCESHEET!D10&amp;" "</f>
        <v xml:space="preserve"> HANS KANWAR </v>
      </c>
      <c s="338" t="str">
        <f>" "&amp;ATTENDANCESHEET!E10&amp;" "</f>
        <v xml:space="preserve"> DATAR SINGH </v>
      </c>
      <c s="285"/>
      <c s="285"/>
      <c s="285"/>
      <c s="386" t="str">
        <f t="shared" si="0"/>
        <v/>
      </c>
      <c s="35"/>
    </row>
    <row r="12" spans="1:9" ht="21" customHeight="1">
      <c r="A12" s="385">
        <f>IF('MASTER SHEET'!B15="","",ROWS([1]MASTERSHEET!$B$16:B19))</f>
        <v>4</v>
      </c>
      <c s="43" t="str">
        <f>ATTENDANCESHEET!B11</f>
        <v xml:space="preserve"> 3265919 </v>
      </c>
      <c s="338" t="str">
        <f>" "&amp;ATTENDANCESHEET!D11&amp;" "</f>
        <v xml:space="preserve"> LALITA JANGIR </v>
      </c>
      <c s="338" t="str">
        <f>" "&amp;ATTENDANCESHEET!E11&amp;" "</f>
        <v xml:space="preserve"> GOKUL RAM </v>
      </c>
      <c s="285"/>
      <c s="285"/>
      <c s="285"/>
      <c s="386" t="str">
        <f t="shared" si="0"/>
        <v/>
      </c>
      <c s="35"/>
    </row>
    <row r="13" spans="1:9" ht="21" customHeight="1">
      <c r="A13" s="385">
        <f>IF('MASTER SHEET'!B16="","",ROWS([1]MASTERSHEET!$B$16:B20))</f>
        <v>5</v>
      </c>
      <c s="43" t="str">
        <f>ATTENDANCESHEET!B12</f>
        <v xml:space="preserve"> 3265920 </v>
      </c>
      <c s="338" t="str">
        <f>" "&amp;ATTENDANCESHEET!D12&amp;" "</f>
        <v xml:space="preserve"> MANJU NAYAK </v>
      </c>
      <c s="338" t="str">
        <f>" "&amp;ATTENDANCESHEET!E12&amp;" "</f>
        <v xml:space="preserve"> UGMA RAM </v>
      </c>
      <c s="285"/>
      <c s="285"/>
      <c s="285"/>
      <c s="386" t="str">
        <f t="shared" si="0"/>
        <v/>
      </c>
      <c s="35"/>
    </row>
    <row r="14" spans="1:9" ht="21" customHeight="1">
      <c r="A14" s="385">
        <f>IF('MASTER SHEET'!B17="","",ROWS([1]MASTERSHEET!$B$16:B21))</f>
        <v>6</v>
      </c>
      <c s="43" t="str">
        <f>ATTENDANCESHEET!B13</f>
        <v xml:space="preserve"> 3265921 </v>
      </c>
      <c s="338" t="str">
        <f>" "&amp;ATTENDANCESHEET!D13&amp;" "</f>
        <v xml:space="preserve"> NIRMALA SAIN </v>
      </c>
      <c s="338" t="str">
        <f>" "&amp;ATTENDANCESHEET!E13&amp;" "</f>
        <v xml:space="preserve"> MOHANA RAM SAIN </v>
      </c>
      <c s="285"/>
      <c s="285"/>
      <c s="285"/>
      <c s="386" t="str">
        <f t="shared" si="0"/>
        <v/>
      </c>
      <c s="35"/>
    </row>
    <row r="15" spans="1:9" ht="21" customHeight="1">
      <c r="A15" s="385">
        <f>IF('MASTER SHEET'!B18="","",ROWS([1]MASTERSHEET!$B$16:B22))</f>
        <v>7</v>
      </c>
      <c s="43" t="str">
        <f>ATTENDANCESHEET!B14</f>
        <v xml:space="preserve"> 3265922 </v>
      </c>
      <c s="338" t="str">
        <f>" "&amp;ATTENDANCESHEET!D14&amp;" "</f>
        <v xml:space="preserve"> PAYAL </v>
      </c>
      <c s="338" t="str">
        <f>" "&amp;ATTENDANCESHEET!E14&amp;" "</f>
        <v xml:space="preserve"> BABU LAL </v>
      </c>
      <c s="285"/>
      <c s="285"/>
      <c s="285"/>
      <c s="386" t="str">
        <f t="shared" si="0"/>
        <v/>
      </c>
      <c s="35"/>
    </row>
    <row r="16" spans="1:9" ht="21" customHeight="1">
      <c r="A16" s="385">
        <f>IF('MASTER SHEET'!B19="","",ROWS([1]MASTERSHEET!$B$16:B23))</f>
        <v>8</v>
      </c>
      <c s="43" t="str">
        <f>ATTENDANCESHEET!B15</f>
        <v xml:space="preserve"> 3265923 </v>
      </c>
      <c s="338" t="str">
        <f>" "&amp;ATTENDANCESHEET!D15&amp;" "</f>
        <v xml:space="preserve"> PRIYANKA </v>
      </c>
      <c s="338" t="str">
        <f>" "&amp;ATTENDANCESHEET!E15&amp;" "</f>
        <v xml:space="preserve"> JAGDISH </v>
      </c>
      <c s="285"/>
      <c s="285"/>
      <c s="285"/>
      <c s="386" t="str">
        <f t="shared" si="0"/>
        <v/>
      </c>
      <c s="35"/>
    </row>
    <row r="17" spans="1:9" ht="21" customHeight="1">
      <c r="A17" s="385">
        <f>IF('MASTER SHEET'!B20="","",ROWS([1]MASTERSHEET!$B$16:B24))</f>
        <v>9</v>
      </c>
      <c s="43" t="str">
        <f>ATTENDANCESHEET!B16</f>
        <v xml:space="preserve"> 3265924 </v>
      </c>
      <c s="338" t="str">
        <f>" "&amp;ATTENDANCESHEET!D16&amp;" "</f>
        <v xml:space="preserve"> PRIYANKA KANWAR </v>
      </c>
      <c s="338" t="str">
        <f>" "&amp;ATTENDANCESHEET!E16&amp;" "</f>
        <v xml:space="preserve"> MAL SINGH </v>
      </c>
      <c s="285"/>
      <c s="285"/>
      <c s="285"/>
      <c s="386" t="str">
        <f t="shared" si="0"/>
        <v/>
      </c>
      <c s="35"/>
    </row>
    <row r="18" spans="1:9" ht="21" customHeight="1">
      <c r="A18" s="385">
        <f>IF('MASTER SHEET'!B21="","",ROWS([1]MASTERSHEET!$B$16:B25))</f>
        <v>10</v>
      </c>
      <c s="43" t="str">
        <f>ATTENDANCESHEET!B17</f>
        <v xml:space="preserve"> 3265925 </v>
      </c>
      <c s="338" t="str">
        <f>" "&amp;ATTENDANCESHEET!D17&amp;" "</f>
        <v xml:space="preserve"> RENU NETAR </v>
      </c>
      <c s="338" t="str">
        <f>" "&amp;ATTENDANCESHEET!E17&amp;" "</f>
        <v xml:space="preserve"> MUKESH NETAR </v>
      </c>
      <c s="285"/>
      <c s="285"/>
      <c s="285"/>
      <c s="386" t="str">
        <f t="shared" si="0"/>
        <v/>
      </c>
      <c s="35"/>
    </row>
    <row r="19" spans="1:9" ht="21" customHeight="1">
      <c r="A19" s="385">
        <f>IF('MASTER SHEET'!B22="","",ROWS([1]MASTERSHEET!$B$16:B26))</f>
        <v>11</v>
      </c>
      <c s="43" t="str">
        <f>ATTENDANCESHEET!B18</f>
        <v xml:space="preserve"> 3265926 </v>
      </c>
      <c s="338" t="str">
        <f>" "&amp;ATTENDANCESHEET!D18&amp;" "</f>
        <v xml:space="preserve"> SHARWAN </v>
      </c>
      <c s="338" t="str">
        <f>" "&amp;ATTENDANCESHEET!E18&amp;" "</f>
        <v xml:space="preserve"> BHANWARA RAM </v>
      </c>
      <c s="285"/>
      <c s="285"/>
      <c s="285"/>
      <c s="386" t="str">
        <f t="shared" si="0"/>
        <v/>
      </c>
      <c s="35"/>
    </row>
    <row r="20" spans="1:9" ht="21" customHeight="1">
      <c r="A20" s="385">
        <f>IF('MASTER SHEET'!B23="","",ROWS([1]MASTERSHEET!$B$16:B27))</f>
        <v>12</v>
      </c>
      <c s="43" t="str">
        <f>ATTENDANCESHEET!B19</f>
        <v xml:space="preserve"> 3265927 </v>
      </c>
      <c s="338" t="str">
        <f>" "&amp;ATTENDANCESHEET!D19&amp;" "</f>
        <v xml:space="preserve"> VASUNDHARA GURJAR </v>
      </c>
      <c s="338" t="str">
        <f>" "&amp;ATTENDANCESHEET!E19&amp;" "</f>
        <v xml:space="preserve"> RAMNIWAS </v>
      </c>
      <c s="285"/>
      <c s="285"/>
      <c s="285"/>
      <c s="386" t="str">
        <f t="shared" si="0"/>
        <v/>
      </c>
      <c s="35"/>
    </row>
    <row r="21" spans="1:9" ht="21" customHeight="1">
      <c r="A21" s="385" t="str">
        <f>IF('MASTER SHEET'!B24="","",ROWS([1]MASTERSHEET!$B$16:B28))</f>
        <v/>
      </c>
      <c s="43" t="str">
        <f>ATTENDANCESHEET!B20</f>
        <v xml:space="preserve">  </v>
      </c>
      <c s="338" t="str">
        <f>" "&amp;ATTENDANCESHEET!D20&amp;" "</f>
        <v xml:space="preserve">  </v>
      </c>
      <c s="338" t="str">
        <f>" "&amp;ATTENDANCESHEET!E20&amp;" "</f>
        <v xml:space="preserve">  </v>
      </c>
      <c s="285"/>
      <c s="285"/>
      <c s="285"/>
      <c s="386" t="str">
        <f t="shared" si="0"/>
        <v/>
      </c>
      <c s="35"/>
    </row>
    <row r="22" spans="1:9" ht="21" customHeight="1">
      <c r="A22" s="385" t="str">
        <f>IF('MASTER SHEET'!B25="","",ROWS([1]MASTERSHEET!$B$16:B29))</f>
        <v/>
      </c>
      <c s="43" t="str">
        <f>ATTENDANCESHEET!B21</f>
        <v xml:space="preserve">  </v>
      </c>
      <c s="338" t="str">
        <f>" "&amp;ATTENDANCESHEET!D21&amp;" "</f>
        <v xml:space="preserve">  </v>
      </c>
      <c s="338" t="str">
        <f>" "&amp;ATTENDANCESHEET!E21&amp;" "</f>
        <v xml:space="preserve">  </v>
      </c>
      <c s="285"/>
      <c s="285"/>
      <c s="285"/>
      <c s="386" t="str">
        <f t="shared" si="0"/>
        <v/>
      </c>
      <c s="35"/>
    </row>
    <row r="23" spans="1:9" ht="21" customHeight="1">
      <c r="A23" s="385" t="str">
        <f>IF('MASTER SHEET'!B26="","",ROWS([1]MASTERSHEET!$B$16:B30))</f>
        <v/>
      </c>
      <c s="43" t="str">
        <f>ATTENDANCESHEET!B22</f>
        <v xml:space="preserve">  </v>
      </c>
      <c s="338" t="str">
        <f>" "&amp;ATTENDANCESHEET!D22&amp;" "</f>
        <v xml:space="preserve">  </v>
      </c>
      <c s="338" t="str">
        <f>" "&amp;ATTENDANCESHEET!E22&amp;" "</f>
        <v xml:space="preserve">  </v>
      </c>
      <c s="285"/>
      <c s="285"/>
      <c s="285"/>
      <c s="386" t="str">
        <f t="shared" si="0"/>
        <v/>
      </c>
      <c s="35"/>
    </row>
    <row r="24" spans="1:9" ht="21" customHeight="1">
      <c r="A24" s="385" t="str">
        <f>IF('MASTER SHEET'!B27="","",ROWS([1]MASTERSHEET!$B$16:B31))</f>
        <v/>
      </c>
      <c s="43" t="str">
        <f>ATTENDANCESHEET!B23</f>
        <v xml:space="preserve">  </v>
      </c>
      <c s="338" t="str">
        <f>" "&amp;ATTENDANCESHEET!D23&amp;" "</f>
        <v xml:space="preserve">  </v>
      </c>
      <c s="338" t="str">
        <f>" "&amp;ATTENDANCESHEET!E23&amp;" "</f>
        <v xml:space="preserve">  </v>
      </c>
      <c s="285"/>
      <c s="285"/>
      <c s="285"/>
      <c s="386" t="str">
        <f t="shared" si="0"/>
        <v/>
      </c>
      <c s="35"/>
    </row>
    <row r="25" spans="1:9" ht="21" customHeight="1">
      <c r="A25" s="385" t="str">
        <f>IF('MASTER SHEET'!B28="","",ROWS([1]MASTERSHEET!$B$16:B32))</f>
        <v/>
      </c>
      <c s="43" t="str">
        <f>ATTENDANCESHEET!B24</f>
        <v xml:space="preserve">  </v>
      </c>
      <c s="338" t="str">
        <f>" "&amp;ATTENDANCESHEET!D24&amp;" "</f>
        <v xml:space="preserve">  </v>
      </c>
      <c s="338" t="str">
        <f>" "&amp;ATTENDANCESHEET!E24&amp;" "</f>
        <v xml:space="preserve">  </v>
      </c>
      <c s="285"/>
      <c s="285"/>
      <c s="285"/>
      <c s="386" t="str">
        <f t="shared" si="0"/>
        <v/>
      </c>
      <c s="35"/>
    </row>
    <row r="26" spans="1:9" ht="21" customHeight="1">
      <c r="A26" s="385" t="str">
        <f>IF('MASTER SHEET'!B29="","",ROWS([1]MASTERSHEET!$B$16:B33))</f>
        <v/>
      </c>
      <c s="43" t="str">
        <f>ATTENDANCESHEET!B25</f>
        <v xml:space="preserve">  </v>
      </c>
      <c s="338" t="str">
        <f>" "&amp;ATTENDANCESHEET!D25&amp;" "</f>
        <v xml:space="preserve">  </v>
      </c>
      <c s="338" t="str">
        <f>" "&amp;ATTENDANCESHEET!E25&amp;" "</f>
        <v xml:space="preserve">  </v>
      </c>
      <c s="285"/>
      <c s="285"/>
      <c s="285"/>
      <c s="386" t="str">
        <f t="shared" si="0"/>
        <v/>
      </c>
      <c s="35"/>
    </row>
    <row r="27" spans="1:9" ht="21" customHeight="1">
      <c r="A27" s="385" t="str">
        <f>IF('MASTER SHEET'!B30="","",ROWS([1]MASTERSHEET!$B$16:B34))</f>
        <v/>
      </c>
      <c s="43" t="str">
        <f>ATTENDANCESHEET!B26</f>
        <v xml:space="preserve">  </v>
      </c>
      <c s="338" t="str">
        <f>" "&amp;ATTENDANCESHEET!D26&amp;" "</f>
        <v xml:space="preserve">  </v>
      </c>
      <c s="338" t="str">
        <f>" "&amp;ATTENDANCESHEET!E26&amp;" "</f>
        <v xml:space="preserve">  </v>
      </c>
      <c s="285"/>
      <c s="285"/>
      <c s="285"/>
      <c s="386" t="str">
        <f t="shared" si="0"/>
        <v/>
      </c>
      <c s="35"/>
    </row>
    <row r="28" spans="1:9" ht="21" customHeight="1">
      <c r="A28" s="385" t="str">
        <f>IF('MASTER SHEET'!B31="","",ROWS([1]MASTERSHEET!$B$16:B35))</f>
        <v/>
      </c>
      <c s="43" t="str">
        <f>ATTENDANCESHEET!B27</f>
        <v xml:space="preserve">  </v>
      </c>
      <c s="338" t="str">
        <f>" "&amp;ATTENDANCESHEET!D27&amp;" "</f>
        <v xml:space="preserve">  </v>
      </c>
      <c s="338" t="str">
        <f>" "&amp;ATTENDANCESHEET!E27&amp;" "</f>
        <v xml:space="preserve">  </v>
      </c>
      <c s="285"/>
      <c s="285"/>
      <c s="285"/>
      <c s="386" t="str">
        <f t="shared" si="0"/>
        <v/>
      </c>
      <c s="35"/>
    </row>
    <row r="29" spans="1:9" ht="21" customHeight="1">
      <c r="A29" s="385" t="str">
        <f>IF('MASTER SHEET'!B32="","",ROWS([1]MASTERSHEET!$B$16:B36))</f>
        <v/>
      </c>
      <c s="43" t="str">
        <f>ATTENDANCESHEET!B28</f>
        <v xml:space="preserve">  </v>
      </c>
      <c s="338" t="str">
        <f>" "&amp;ATTENDANCESHEET!D28&amp;" "</f>
        <v xml:space="preserve">  </v>
      </c>
      <c s="338" t="str">
        <f>" "&amp;ATTENDANCESHEET!E28&amp;" "</f>
        <v xml:space="preserve">  </v>
      </c>
      <c s="285"/>
      <c s="285"/>
      <c s="285"/>
      <c s="386" t="str">
        <f t="shared" si="0"/>
        <v/>
      </c>
      <c s="35"/>
    </row>
    <row r="30" spans="1:9" ht="21" customHeight="1">
      <c r="A30" s="385" t="str">
        <f>IF('MASTER SHEET'!B33="","",ROWS([1]MASTERSHEET!$B$16:B37))</f>
        <v/>
      </c>
      <c s="43" t="str">
        <f>ATTENDANCESHEET!B29</f>
        <v xml:space="preserve">  </v>
      </c>
      <c s="338" t="str">
        <f>" "&amp;ATTENDANCESHEET!D29&amp;" "</f>
        <v xml:space="preserve">  </v>
      </c>
      <c s="338" t="str">
        <f>" "&amp;ATTENDANCESHEET!E29&amp;" "</f>
        <v xml:space="preserve">  </v>
      </c>
      <c s="285"/>
      <c s="285"/>
      <c s="285"/>
      <c s="386" t="str">
        <f t="shared" si="0"/>
        <v/>
      </c>
      <c s="35"/>
    </row>
    <row r="31" spans="1:9" ht="21" customHeight="1">
      <c r="A31" s="385" t="str">
        <f>IF('MASTER SHEET'!B34="","",ROWS([1]MASTERSHEET!$B$16:B38))</f>
        <v/>
      </c>
      <c s="43" t="str">
        <f>ATTENDANCESHEET!B30</f>
        <v xml:space="preserve">  </v>
      </c>
      <c s="338" t="str">
        <f>" "&amp;ATTENDANCESHEET!D30&amp;" "</f>
        <v xml:space="preserve">  </v>
      </c>
      <c s="338" t="str">
        <f>" "&amp;ATTENDANCESHEET!E30&amp;" "</f>
        <v xml:space="preserve">  </v>
      </c>
      <c s="285"/>
      <c s="285"/>
      <c s="285"/>
      <c s="386" t="str">
        <f t="shared" si="0"/>
        <v/>
      </c>
      <c s="35"/>
    </row>
    <row r="32" spans="1:9" ht="21" customHeight="1">
      <c r="A32" s="385" t="str">
        <f>IF('MASTER SHEET'!B35="","",ROWS([1]MASTERSHEET!$B$16:B39))</f>
        <v/>
      </c>
      <c s="43" t="str">
        <f>ATTENDANCESHEET!B31</f>
        <v xml:space="preserve">  </v>
      </c>
      <c s="338" t="str">
        <f>" "&amp;ATTENDANCESHEET!D31&amp;" "</f>
        <v xml:space="preserve">  </v>
      </c>
      <c s="338" t="str">
        <f>" "&amp;ATTENDANCESHEET!E31&amp;" "</f>
        <v xml:space="preserve">  </v>
      </c>
      <c s="285"/>
      <c s="285"/>
      <c s="285"/>
      <c s="386" t="str">
        <f t="shared" si="0"/>
        <v/>
      </c>
      <c s="35"/>
    </row>
    <row r="33" spans="1:9" ht="21" customHeight="1">
      <c r="A33" s="385" t="str">
        <f>IF('MASTER SHEET'!B36="","",ROWS([1]MASTERSHEET!$B$16:B40))</f>
        <v/>
      </c>
      <c s="43" t="str">
        <f>ATTENDANCESHEET!B32</f>
        <v xml:space="preserve">  </v>
      </c>
      <c s="338" t="str">
        <f>" "&amp;ATTENDANCESHEET!D32&amp;" "</f>
        <v xml:space="preserve">  </v>
      </c>
      <c s="338" t="str">
        <f>" "&amp;ATTENDANCESHEET!E32&amp;" "</f>
        <v xml:space="preserve">  </v>
      </c>
      <c s="285"/>
      <c s="285"/>
      <c s="285"/>
      <c s="386" t="str">
        <f t="shared" si="0"/>
        <v/>
      </c>
      <c s="35"/>
    </row>
    <row r="34" spans="1:9" s="57" customFormat="1" ht="21" customHeight="1">
      <c r="A34" s="385" t="str">
        <f>IF('MASTER SHEET'!B37="","",ROWS([1]MASTERSHEET!$B$16:B41))</f>
        <v/>
      </c>
      <c s="43" t="str">
        <f>ATTENDANCESHEET!B33</f>
        <v xml:space="preserve">  </v>
      </c>
      <c s="338" t="str">
        <f>" "&amp;ATTENDANCESHEET!D33&amp;" "</f>
        <v xml:space="preserve">  </v>
      </c>
      <c s="338" t="str">
        <f>" "&amp;ATTENDANCESHEET!E33&amp;" "</f>
        <v xml:space="preserve">  </v>
      </c>
      <c s="285"/>
      <c s="285"/>
      <c s="285"/>
      <c s="386"/>
      <c s="35"/>
    </row>
    <row r="35" spans="1:9" s="57" customFormat="1" ht="21" customHeight="1">
      <c r="A35" s="385" t="str">
        <f>IF('MASTER SHEET'!B38="","",ROWS([1]MASTERSHEET!$B$16:B42))</f>
        <v/>
      </c>
      <c s="43" t="str">
        <f>ATTENDANCESHEET!B34</f>
        <v xml:space="preserve">  </v>
      </c>
      <c s="338" t="str">
        <f>" "&amp;ATTENDANCESHEET!D34&amp;" "</f>
        <v xml:space="preserve">  </v>
      </c>
      <c s="338" t="str">
        <f>" "&amp;ATTENDANCESHEET!E34&amp;" "</f>
        <v xml:space="preserve">  </v>
      </c>
      <c s="285"/>
      <c s="285"/>
      <c s="285"/>
      <c s="386"/>
      <c s="35"/>
    </row>
    <row r="36" spans="1:9" s="57" customFormat="1" ht="21" customHeight="1">
      <c r="A36" s="385" t="str">
        <f>IF('MASTER SHEET'!B39="","",ROWS([1]MASTERSHEET!$B$16:B43))</f>
        <v/>
      </c>
      <c s="43" t="str">
        <f>ATTENDANCESHEET!B35</f>
        <v xml:space="preserve">  </v>
      </c>
      <c s="338" t="str">
        <f>" "&amp;ATTENDANCESHEET!D35&amp;" "</f>
        <v xml:space="preserve">  </v>
      </c>
      <c s="338" t="str">
        <f>" "&amp;ATTENDANCESHEET!E35&amp;" "</f>
        <v xml:space="preserve">  </v>
      </c>
      <c s="285"/>
      <c s="285"/>
      <c s="285"/>
      <c s="386"/>
      <c s="35"/>
    </row>
    <row r="37" spans="1:9" s="57" customFormat="1" ht="21" customHeight="1">
      <c r="A37" s="385" t="str">
        <f>IF('MASTER SHEET'!B40="","",ROWS([1]MASTERSHEET!$B$16:B44))</f>
        <v/>
      </c>
      <c s="43" t="str">
        <f>ATTENDANCESHEET!B36</f>
        <v xml:space="preserve">  </v>
      </c>
      <c s="338" t="str">
        <f>" "&amp;ATTENDANCESHEET!D36&amp;" "</f>
        <v xml:space="preserve">  </v>
      </c>
      <c s="338" t="str">
        <f>" "&amp;ATTENDANCESHEET!E36&amp;" "</f>
        <v xml:space="preserve">  </v>
      </c>
      <c s="285"/>
      <c s="285"/>
      <c s="285"/>
      <c s="386"/>
      <c s="35"/>
    </row>
    <row r="38" spans="1:9" s="57" customFormat="1" ht="21" customHeight="1">
      <c r="A38" s="387" t="str">
        <f>IF('MASTER SHEET'!B41="","",ROWS([1]MASTERSHEET!$B$16:B45))</f>
        <v/>
      </c>
      <c s="246" t="str">
        <f>ATTENDANCESHEET!B37</f>
        <v xml:space="preserve">  </v>
      </c>
      <c s="247" t="str">
        <f>" "&amp;ATTENDANCESHEET!D37&amp;" "</f>
        <v xml:space="preserve">  </v>
      </c>
      <c s="247" t="str">
        <f>" "&amp;ATTENDANCESHEET!E37&amp;" "</f>
        <v xml:space="preserve">  </v>
      </c>
      <c s="443"/>
      <c s="443"/>
      <c s="443"/>
      <c s="388"/>
      <c s="35"/>
    </row>
    <row r="39" spans="1:10" ht="24" customHeight="1">
      <c r="A39" s="731" t="s">
        <v>404</v>
      </c>
      <c s="732"/>
      <c s="732"/>
      <c s="732"/>
      <c s="732"/>
      <c s="732"/>
      <c s="732"/>
      <c s="733"/>
      <c s="331"/>
      <c s="331"/>
    </row>
    <row r="40" spans="1:9" ht="19.5" customHeight="1">
      <c r="A40" s="390" t="s">
        <v>279</v>
      </c>
      <c s="1098" t="str">
        <f>D6</f>
        <v>03-Feb-24</v>
      </c>
      <c s="43"/>
      <c s="389" t="s">
        <v>276</v>
      </c>
      <c s="707" t="s">
        <v>46</v>
      </c>
      <c s="708"/>
      <c s="708"/>
      <c s="709"/>
      <c s="35"/>
    </row>
    <row r="41" spans="2:9" ht="19.5" customHeight="1">
      <c r="B41" s="334" t="str">
        <f>E5</f>
        <v>विद्यालय कोड :-1191153</v>
      </c>
      <c s="271"/>
      <c s="389" t="s">
        <v>277</v>
      </c>
      <c s="707" t="s">
        <v>46</v>
      </c>
      <c s="708"/>
      <c s="708"/>
      <c s="709"/>
      <c s="35"/>
    </row>
    <row r="42" spans="1:9" ht="19.5" customHeight="1" thickBot="1">
      <c r="A42" s="391"/>
      <c s="392"/>
      <c s="392"/>
      <c s="393" t="s">
        <v>278</v>
      </c>
      <c s="704" t="s">
        <v>46</v>
      </c>
      <c s="705"/>
      <c s="705"/>
      <c s="706"/>
      <c s="35"/>
    </row>
    <row r="43" spans="1:9" ht="19.5" customHeight="1" thickTop="1">
      <c r="A43" s="51"/>
      <c s="51"/>
      <c s="51"/>
      <c s="51"/>
      <c s="51"/>
      <c s="51"/>
      <c s="51"/>
      <c s="35"/>
      <c s="35"/>
    </row>
    <row r="44" ht="15" customHeight="1" hidden="1"/>
    <row r="45" ht="15" customHeight="1" hidden="1"/>
    <row r="46" ht="15" customHeight="1" hidden="1"/>
    <row r="47" ht="15" customHeight="1" hidden="1"/>
    <row r="48" ht="15" customHeight="1" hidden="1"/>
    <row r="49" ht="15" customHeight="1" hidden="1"/>
    <row r="50" ht="15" customHeight="1" hidden="1"/>
    <row r="51" ht="15" customHeight="1" hidden="1"/>
    <row r="52" ht="15" customHeight="1" hidden="1"/>
    <row r="53" ht="15" customHeight="1" hidden="1"/>
    <row r="54" ht="15" customHeight="1" hidden="1"/>
    <row r="55" ht="15" customHeight="1" hidden="1"/>
    <row r="56" ht="15" customHeight="1" hidden="1"/>
    <row r="57" ht="15" customHeight="1" hidden="1"/>
    <row r="58" ht="15" customHeight="1" hidden="1"/>
    <row r="59" ht="15" customHeight="1" hidden="1"/>
    <row r="60" ht="15" customHeight="1" hidden="1"/>
    <row r="61" ht="15" customHeight="1" hidden="1"/>
    <row r="62" ht="15" customHeight="1" hidden="1"/>
    <row r="63" ht="15" customHeight="1" hidden="1"/>
    <row r="64" ht="15" customHeight="1" hidden="1"/>
    <row r="65" ht="15" customHeight="1" hidden="1"/>
    <row r="66" ht="15" customHeight="1" hidden="1"/>
    <row r="67" ht="15" customHeight="1" hidden="1"/>
    <row r="68" ht="15" customHeight="1" hidden="1"/>
    <row r="69" ht="15" customHeight="1" hidden="1"/>
    <row r="70" ht="15" customHeight="1" hidden="1"/>
    <row r="71" ht="15" customHeight="1" hidden="1"/>
    <row r="72" ht="15" customHeight="1" hidden="1"/>
    <row r="73" ht="15" customHeight="1" hidden="1"/>
    <row r="74" ht="15" customHeight="1" hidden="1"/>
    <row r="75" ht="15" customHeight="1" hidden="1"/>
    <row r="76" ht="15" customHeight="1" hidden="1"/>
    <row r="77" ht="15" customHeight="1" hidden="1"/>
    <row r="78" ht="15" customHeight="1" hidden="1"/>
    <row r="79" ht="15" customHeight="1" hidden="1"/>
    <row r="80" ht="15" customHeight="1" hidden="1"/>
    <row r="81" ht="15" customHeight="1" hidden="1"/>
    <row r="82" ht="15" customHeight="1" hidden="1"/>
    <row r="83" ht="15" customHeight="1" hidden="1"/>
    <row r="84" ht="15" customHeight="1" hidden="1"/>
    <row r="85" ht="15" customHeight="1" hidden="1"/>
    <row r="86" ht="15" customHeight="1" hidden="1"/>
    <row r="87" ht="15" customHeight="1" hidden="1"/>
    <row r="88" ht="15" customHeight="1" hidden="1"/>
    <row r="89" ht="15" customHeight="1" hidden="1"/>
    <row r="90" ht="15" customHeight="1" hidden="1"/>
    <row r="91" ht="15" customHeight="1" hidden="1"/>
    <row r="92" ht="15" customHeight="1" hidden="1"/>
    <row r="93" ht="15" customHeight="1" hidden="1"/>
    <row r="94" ht="15" customHeight="1" hidden="1"/>
    <row r="95" ht="15" customHeight="1" hidden="1"/>
    <row r="96" ht="15" customHeight="1" hidden="1"/>
    <row r="97" ht="15" customHeight="1" hidden="1"/>
    <row r="98" ht="15" customHeight="1" hidden="1"/>
    <row r="99" ht="15" customHeight="1" hidden="1"/>
    <row r="100" ht="15" customHeight="1" hidden="1"/>
    <row r="101" ht="15" customHeight="1" hidden="1"/>
    <row r="102" ht="15" customHeight="1" hidden="1"/>
    <row r="103" ht="15" customHeight="1" hidden="1"/>
    <row r="104" ht="15" customHeight="1" hidden="1"/>
    <row r="105" ht="15" customHeight="1" hidden="1"/>
    <row r="106" ht="15" customHeight="1" hidden="1"/>
    <row r="107" ht="15" customHeight="1" hidden="1"/>
    <row r="108" ht="15" customHeight="1" hidden="1"/>
    <row r="109" ht="15" customHeight="1" hidden="1"/>
    <row r="110" ht="15" customHeight="1" hidden="1"/>
    <row r="111" ht="15" customHeight="1" hidden="1"/>
    <row r="112" ht="15" customHeight="1" hidden="1"/>
    <row r="113" ht="15" customHeight="1" hidden="1"/>
    <row r="114" ht="15" customHeight="1" hidden="1"/>
    <row r="115" ht="15" customHeight="1" hidden="1"/>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customHeight="1" hidden="1"/>
    <row r="153" ht="15" customHeight="1" hidden="1"/>
    <row r="154" ht="15" customHeight="1" hidden="1"/>
    <row r="155" ht="15" customHeight="1" hidden="1"/>
    <row r="156" ht="15" customHeight="1" hidden="1"/>
    <row r="157" ht="15" customHeight="1" hidden="1"/>
    <row r="158" ht="15" customHeight="1" hidden="1"/>
    <row r="159" ht="15" customHeight="1" hidden="1"/>
    <row r="160" ht="15" customHeight="1" hidden="1"/>
    <row r="161" ht="15" customHeight="1" hidden="1"/>
    <row r="162" ht="15" customHeight="1" hidden="1"/>
    <row r="163" ht="15" customHeight="1" hidden="1"/>
    <row r="164" ht="15" customHeight="1" hidden="1"/>
    <row r="165" ht="15" customHeight="1" hidden="1"/>
    <row r="166" ht="15" customHeight="1" hidden="1"/>
    <row r="167" ht="15" customHeight="1" hidden="1"/>
    <row r="168" ht="15" customHeight="1" hidden="1"/>
    <row r="169" ht="15" customHeight="1" hidden="1"/>
    <row r="170" ht="15" customHeight="1" hidden="1"/>
    <row r="171" ht="15" customHeight="1" hidden="1"/>
    <row r="172" ht="15" customHeight="1" hidden="1"/>
    <row r="173" ht="15" customHeight="1" hidden="1"/>
    <row r="174" ht="15" customHeight="1" hidden="1"/>
    <row r="175" ht="15" customHeight="1" hidden="1"/>
    <row r="176" ht="15" customHeight="1" hidden="1"/>
    <row r="177" ht="15" customHeight="1" hidden="1"/>
    <row r="178" ht="15" customHeight="1" hidden="1"/>
    <row r="179" ht="15" customHeight="1" hidden="1"/>
    <row r="180" ht="15" customHeight="1" hidden="1"/>
    <row r="181" ht="15" customHeight="1" hidden="1"/>
    <row r="182" ht="15" customHeight="1" hidden="1"/>
    <row r="183" ht="15" customHeight="1" hidden="1"/>
    <row r="184" ht="15" customHeight="1" hidden="1"/>
    <row r="185" ht="15" customHeight="1" hidden="1"/>
    <row r="186" ht="15" customHeight="1" hidden="1"/>
    <row r="187" ht="15" customHeight="1" hidden="1"/>
    <row r="188" ht="15" customHeight="1" hidden="1"/>
    <row r="189" ht="15" customHeight="1" hidden="1"/>
    <row r="190" ht="15" customHeight="1" hidden="1"/>
    <row r="191" ht="15" customHeight="1" hidden="1"/>
    <row r="192" ht="15" customHeight="1" hidden="1"/>
    <row r="193" ht="15" customHeight="1" hidden="1"/>
    <row r="194" ht="15" customHeight="1" hidden="1"/>
    <row r="195" ht="15" customHeight="1" hidden="1"/>
    <row r="196" ht="15" customHeight="1" hidden="1"/>
    <row r="197" ht="15" customHeight="1" hidden="1"/>
    <row r="198" ht="15" customHeight="1" hidden="1"/>
    <row r="199" ht="15" customHeight="1" hidden="1"/>
    <row r="200" ht="15" customHeight="1" hidden="1"/>
    <row r="201" ht="15" customHeight="1" hidden="1"/>
    <row r="202" ht="15" customHeight="1" hidden="1"/>
    <row r="203" ht="15" customHeight="1" hidden="1"/>
    <row r="204" ht="15" customHeight="1" hidden="1"/>
    <row r="205" ht="15" customHeight="1" hidden="1"/>
    <row r="206" ht="15" customHeight="1" hidden="1"/>
    <row r="207" ht="15" customHeight="1" hidden="1"/>
    <row r="208" ht="15" customHeight="1" hidden="1"/>
    <row r="209" ht="15" customHeight="1" hidden="1"/>
    <row r="210" ht="15" customHeight="1" hidden="1"/>
    <row r="211" ht="15" customHeight="1" hidden="1"/>
    <row r="212" ht="15" customHeight="1" hidden="1"/>
    <row r="213" ht="15" customHeight="1" hidden="1"/>
    <row r="214" ht="15" customHeight="1" hidden="1"/>
    <row r="215" ht="15" customHeight="1" hidden="1"/>
    <row r="216" ht="15" customHeight="1" hidden="1"/>
    <row r="217" ht="15" customHeight="1" hidden="1"/>
    <row r="218" ht="15" customHeight="1" hidden="1"/>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sheetData>
  <sheetProtection password="CDA0" sheet="1" objects="1" scenarios="1" formatRows="0"/>
  <mergeCells count="13">
    <mergeCell ref="E42:H42"/>
    <mergeCell ref="E40:H40"/>
    <mergeCell ref="E41:H41"/>
    <mergeCell ref="A1:H1"/>
    <mergeCell ref="E6:H6"/>
    <mergeCell ref="A4:H4"/>
    <mergeCell ref="A3:H3"/>
    <mergeCell ref="A7:H7"/>
    <mergeCell ref="A2:H2"/>
    <mergeCell ref="A5:B5"/>
    <mergeCell ref="E5:H5"/>
    <mergeCell ref="A6:B6"/>
    <mergeCell ref="A39:H39"/>
  </mergeCells>
  <conditionalFormatting sqref="A9:H38">
    <cfRule type="expression" priority="1" dxfId="0">
      <formula>$A9&lt;&gt;""</formula>
    </cfRule>
  </conditionalFormatting>
  <dataValidations count="2">
    <dataValidation type="list" allowBlank="1" showInputMessage="1" showErrorMessage="1" sqref="D5">
      <formula1>INDIRECT($C$5)</formula1>
    </dataValidation>
    <dataValidation type="list" allowBlank="1" showInputMessage="1" showErrorMessage="1" sqref="C5">
      <formula1>'MASTER SHEET'!$BU$12:$CL$12</formula1>
    </dataValidation>
  </dataValidations>
  <printOptions horizontalCentered="1"/>
  <pageMargins left="0.196850393700787" right="0" top="0.196850393700787" bottom="0.196850393700787" header="0.118110236220472" footer="0.118110236220472"/>
  <pageSetup fitToHeight="0" orientation="portrait" paperSize="9" scale="94"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22</vt:i4>
      </vt:variant>
    </vt:vector>
  </HeadingPairs>
  <TitlesOfParts>
    <vt:vector size="22" baseType="lpstr">
      <vt:lpstr>HOW TO USE</vt:lpstr>
      <vt:lpstr>STUDENT DATA</vt:lpstr>
      <vt:lpstr>MASTER SHEET</vt:lpstr>
      <vt:lpstr>ATTENDANCESHEET</vt:lpstr>
      <vt:lpstr>COM.SCIENC</vt:lpstr>
      <vt:lpstr>INFO.PRA.</vt:lpstr>
      <vt:lpstr>GEO</vt:lpstr>
      <vt:lpstr>MUSIC</vt:lpstr>
      <vt:lpstr>DRAW REG</vt:lpstr>
      <vt:lpstr>HOME SC</vt:lpstr>
      <vt:lpstr>PSYCHOLOGY</vt:lpstr>
      <vt:lpstr>PHY</vt:lpstr>
      <vt:lpstr>CHEM</vt:lpstr>
      <vt:lpstr>BIO</vt:lpstr>
      <vt:lpstr>AGRI SCIENCE</vt:lpstr>
      <vt:lpstr>AGRI CHEM</vt:lpstr>
      <vt:lpstr>AGRI BIO</vt:lpstr>
      <vt:lpstr>शारीरिक शिक्षा</vt:lpstr>
      <vt:lpstr>परीक्षा विवरण प्रपत्र</vt:lpstr>
      <vt:lpstr>परीक्षक प्रतिवेदन </vt:lpstr>
      <vt:lpstr>प्रपत्र-1</vt:lpstr>
      <vt:lpstr>answer book slip</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2024-02-16T05:56:16Z</cp:lastPrinted>
  <dcterms:created xsi:type="dcterms:W3CDTF">2024-01-19T21:53:38Z</dcterms:created>
  <dcterms:modified xsi:type="dcterms:W3CDTF">2024-02-16T06:37:31Z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d54142bdd6ec426fa1402ef991f3e9ec</vt:lpwstr>
  </property>
</Properties>
</file>